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3\"/>
    </mc:Choice>
  </mc:AlternateContent>
  <bookViews>
    <workbookView xWindow="0" yWindow="0" windowWidth="28800" windowHeight="1200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state="hidden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Chuva!$A$1:$AI$32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I50" i="14" l="1"/>
  <c r="AI51" i="14"/>
  <c r="AI52" i="14"/>
  <c r="AI53" i="14"/>
  <c r="AI54" i="14"/>
  <c r="AI55" i="14"/>
  <c r="AI56" i="14"/>
  <c r="AI57" i="14"/>
  <c r="AI58" i="14"/>
  <c r="AI59" i="14"/>
  <c r="AI60" i="14"/>
  <c r="AI61" i="14"/>
  <c r="AI62" i="14"/>
  <c r="AI63" i="14"/>
  <c r="AI64" i="14"/>
  <c r="AI65" i="14"/>
  <c r="AI66" i="14"/>
  <c r="AI67" i="14"/>
  <c r="AI68" i="14"/>
  <c r="AI69" i="14"/>
  <c r="AI70" i="14"/>
  <c r="AI71" i="14"/>
  <c r="AI72" i="14"/>
  <c r="AI73" i="14"/>
  <c r="AI74" i="14"/>
  <c r="AI75" i="14"/>
  <c r="AI76" i="14"/>
  <c r="AH76" i="14" l="1"/>
  <c r="AG76" i="14"/>
  <c r="AH75" i="14"/>
  <c r="AG75" i="14"/>
  <c r="AH74" i="14"/>
  <c r="AG74" i="14"/>
  <c r="AH73" i="14"/>
  <c r="AG73" i="14"/>
  <c r="AH72" i="14"/>
  <c r="AG72" i="14"/>
  <c r="AH71" i="14"/>
  <c r="AG71" i="14"/>
  <c r="AH70" i="14"/>
  <c r="AG70" i="14"/>
  <c r="AH69" i="14"/>
  <c r="AG69" i="14"/>
  <c r="AH68" i="14"/>
  <c r="AG68" i="14"/>
  <c r="AH67" i="14"/>
  <c r="AG67" i="14"/>
  <c r="AH66" i="14"/>
  <c r="AG66" i="14"/>
  <c r="AH65" i="14"/>
  <c r="AG65" i="14"/>
  <c r="AH64" i="14"/>
  <c r="AG64" i="14"/>
  <c r="AH63" i="14"/>
  <c r="AG63" i="14"/>
  <c r="AH62" i="14"/>
  <c r="AG62" i="14"/>
  <c r="AH61" i="14"/>
  <c r="AG61" i="14"/>
  <c r="AH60" i="14"/>
  <c r="AG60" i="14"/>
  <c r="AH59" i="14"/>
  <c r="AG59" i="14"/>
  <c r="AH58" i="14"/>
  <c r="AG58" i="14"/>
  <c r="AH57" i="14"/>
  <c r="AG57" i="14"/>
  <c r="AH56" i="14"/>
  <c r="AG56" i="14"/>
  <c r="AH55" i="14"/>
  <c r="AG55" i="14"/>
  <c r="AH54" i="14"/>
  <c r="AG54" i="14"/>
  <c r="AH53" i="14"/>
  <c r="AG53" i="14"/>
  <c r="AH52" i="14"/>
  <c r="AG52" i="14"/>
  <c r="AH51" i="14"/>
  <c r="AG51" i="14"/>
  <c r="AH50" i="14"/>
  <c r="AG50" i="14"/>
  <c r="AF49" i="14" l="1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G77" i="14" l="1"/>
  <c r="O77" i="14"/>
  <c r="W77" i="14"/>
  <c r="AE77" i="14"/>
  <c r="AI12" i="14"/>
  <c r="AI20" i="14"/>
  <c r="AI26" i="14"/>
  <c r="AI42" i="14"/>
  <c r="H77" i="14"/>
  <c r="P77" i="14"/>
  <c r="X77" i="14"/>
  <c r="AF77" i="14"/>
  <c r="AI11" i="14"/>
  <c r="AI19" i="14"/>
  <c r="AI25" i="14"/>
  <c r="AI33" i="14"/>
  <c r="AI41" i="14"/>
  <c r="AI49" i="14"/>
  <c r="I77" i="14"/>
  <c r="Q77" i="14"/>
  <c r="Y77" i="14"/>
  <c r="AI6" i="14"/>
  <c r="AI17" i="14"/>
  <c r="AI32" i="14"/>
  <c r="AI40" i="14"/>
  <c r="AI48" i="14"/>
  <c r="B77" i="14"/>
  <c r="J77" i="14"/>
  <c r="R77" i="14"/>
  <c r="Z77" i="14"/>
  <c r="AI16" i="14"/>
  <c r="AI31" i="14"/>
  <c r="AI39" i="14"/>
  <c r="AI47" i="14"/>
  <c r="AI10" i="14"/>
  <c r="C77" i="14"/>
  <c r="K77" i="14"/>
  <c r="S77" i="14"/>
  <c r="AA77" i="14"/>
  <c r="AI18" i="14"/>
  <c r="AI24" i="14"/>
  <c r="AI30" i="14"/>
  <c r="AI38" i="14"/>
  <c r="AI46" i="14"/>
  <c r="AI34" i="14"/>
  <c r="AI9" i="14"/>
  <c r="D77" i="14"/>
  <c r="L77" i="14"/>
  <c r="T77" i="14"/>
  <c r="AB77" i="14"/>
  <c r="AI15" i="14"/>
  <c r="AI23" i="14"/>
  <c r="AI29" i="14"/>
  <c r="AI37" i="14"/>
  <c r="AI45" i="14"/>
  <c r="AI8" i="14"/>
  <c r="E77" i="14"/>
  <c r="M77" i="14"/>
  <c r="U77" i="14"/>
  <c r="AC77" i="14"/>
  <c r="AI14" i="14"/>
  <c r="AI22" i="14"/>
  <c r="AI28" i="14"/>
  <c r="AI36" i="14"/>
  <c r="AI44" i="14"/>
  <c r="AI7" i="14"/>
  <c r="F77" i="14"/>
  <c r="N77" i="14"/>
  <c r="V77" i="14"/>
  <c r="AD77" i="14"/>
  <c r="AI13" i="14"/>
  <c r="AI21" i="14"/>
  <c r="AI27" i="14"/>
  <c r="AI35" i="14"/>
  <c r="AI43" i="14"/>
  <c r="AG11" i="4"/>
  <c r="AG15" i="8"/>
  <c r="AH17" i="5"/>
  <c r="AG19" i="4"/>
  <c r="AG23" i="8"/>
  <c r="AG25" i="6"/>
  <c r="AG33" i="4"/>
  <c r="AG40" i="5"/>
  <c r="AG41" i="4"/>
  <c r="AH43" i="12"/>
  <c r="AG47" i="6"/>
  <c r="AG48" i="5"/>
  <c r="AG49" i="4"/>
  <c r="AG8" i="7"/>
  <c r="AG16" i="7"/>
  <c r="AG17" i="6"/>
  <c r="AG20" i="4"/>
  <c r="AG25" i="7"/>
  <c r="AG26" i="4"/>
  <c r="AH27" i="15"/>
  <c r="AG33" i="5"/>
  <c r="AG34" i="4"/>
  <c r="AH35" i="15"/>
  <c r="AG41" i="5"/>
  <c r="AG42" i="4"/>
  <c r="AG49" i="5"/>
  <c r="AH7" i="9"/>
  <c r="AG9" i="7"/>
  <c r="AG6" i="4"/>
  <c r="AG17" i="4"/>
  <c r="AH19" i="15"/>
  <c r="AG25" i="5"/>
  <c r="AH27" i="9"/>
  <c r="AG31" i="5"/>
  <c r="AG32" i="4"/>
  <c r="AG35" i="9"/>
  <c r="AG39" i="5"/>
  <c r="AG40" i="4"/>
  <c r="AG43" i="9"/>
  <c r="AG47" i="5"/>
  <c r="AG48" i="4"/>
  <c r="AG9" i="6"/>
  <c r="AH11" i="12"/>
  <c r="AG15" i="6"/>
  <c r="AG16" i="4"/>
  <c r="AH19" i="12"/>
  <c r="AG23" i="6"/>
  <c r="AG25" i="4"/>
  <c r="AH27" i="8"/>
  <c r="AG31" i="4"/>
  <c r="AG35" i="8"/>
  <c r="AG37" i="6"/>
  <c r="AG38" i="5"/>
  <c r="AG39" i="4"/>
  <c r="AH43" i="8"/>
  <c r="AG46" i="5"/>
  <c r="AG47" i="4"/>
  <c r="AG7" i="8"/>
  <c r="AG7" i="6"/>
  <c r="AH7" i="15"/>
  <c r="AG9" i="5"/>
  <c r="AG10" i="4"/>
  <c r="AG11" i="8"/>
  <c r="AG11" i="9"/>
  <c r="AG13" i="4"/>
  <c r="AG13" i="7"/>
  <c r="AH15" i="5"/>
  <c r="AH15" i="9"/>
  <c r="AG17" i="5"/>
  <c r="AH17" i="6"/>
  <c r="AG19" i="9"/>
  <c r="AG21" i="4"/>
  <c r="AG21" i="7"/>
  <c r="AH23" i="5"/>
  <c r="AG24" i="4"/>
  <c r="AG24" i="7"/>
  <c r="AG27" i="5"/>
  <c r="AG27" i="7"/>
  <c r="AG27" i="8"/>
  <c r="AH27" i="12"/>
  <c r="AG30" i="4"/>
  <c r="AG31" i="15"/>
  <c r="AG35" i="7"/>
  <c r="AG37" i="4"/>
  <c r="AH37" i="5"/>
  <c r="AG38" i="4"/>
  <c r="AG39" i="6"/>
  <c r="AG39" i="9"/>
  <c r="AG39" i="15"/>
  <c r="AH41" i="5"/>
  <c r="AG43" i="7"/>
  <c r="AG43" i="8"/>
  <c r="AG46" i="4"/>
  <c r="AG47" i="15"/>
  <c r="AH49" i="5"/>
  <c r="AH49" i="6"/>
  <c r="AG9" i="4"/>
  <c r="AH11" i="8"/>
  <c r="AG13" i="6"/>
  <c r="AG15" i="4"/>
  <c r="AG19" i="8"/>
  <c r="AG21" i="6"/>
  <c r="AG23" i="4"/>
  <c r="AG44" i="5"/>
  <c r="AG8" i="4"/>
  <c r="AG13" i="5"/>
  <c r="AG21" i="5"/>
  <c r="AG22" i="4"/>
  <c r="AG28" i="4"/>
  <c r="AG31" i="9"/>
  <c r="AG33" i="7"/>
  <c r="AG36" i="4"/>
  <c r="AH39" i="9"/>
  <c r="AG41" i="7"/>
  <c r="AG43" i="5"/>
  <c r="AG44" i="4"/>
  <c r="AG47" i="9"/>
  <c r="AG49" i="7"/>
  <c r="AG7" i="4"/>
  <c r="AG17" i="7"/>
  <c r="AH23" i="12"/>
  <c r="AG27" i="4"/>
  <c r="AG27" i="14"/>
  <c r="AG31" i="8"/>
  <c r="AG32" i="7"/>
  <c r="AG33" i="6"/>
  <c r="AG35" i="4"/>
  <c r="AG39" i="8"/>
  <c r="AG40" i="7"/>
  <c r="AG41" i="6"/>
  <c r="AG42" i="5"/>
  <c r="AG43" i="4"/>
  <c r="AG47" i="8"/>
  <c r="AG48" i="7"/>
  <c r="AG49" i="6"/>
  <c r="AG19" i="14"/>
  <c r="AH40" i="14"/>
  <c r="AH48" i="14"/>
  <c r="AH16" i="14"/>
  <c r="AH8" i="14"/>
  <c r="AH24" i="14"/>
  <c r="AG26" i="8"/>
  <c r="AH26" i="8"/>
  <c r="AG41" i="9"/>
  <c r="AH41" i="9"/>
  <c r="AH48" i="12"/>
  <c r="AG48" i="12"/>
  <c r="AH7" i="6"/>
  <c r="AG8" i="5"/>
  <c r="AH8" i="5"/>
  <c r="AG9" i="14"/>
  <c r="AH9" i="14"/>
  <c r="AG10" i="15"/>
  <c r="AH10" i="15"/>
  <c r="AG6" i="9"/>
  <c r="AH6" i="9"/>
  <c r="AG15" i="14"/>
  <c r="AH15" i="14"/>
  <c r="AH16" i="12"/>
  <c r="AG16" i="12"/>
  <c r="AG17" i="9"/>
  <c r="AH17" i="9"/>
  <c r="AG20" i="7"/>
  <c r="AH22" i="5"/>
  <c r="AG22" i="5"/>
  <c r="AG23" i="14"/>
  <c r="AH23" i="14"/>
  <c r="AH24" i="15"/>
  <c r="AG24" i="15"/>
  <c r="AG25" i="9"/>
  <c r="AH25" i="9"/>
  <c r="AG26" i="7"/>
  <c r="AH27" i="6"/>
  <c r="AG28" i="5"/>
  <c r="AH28" i="5"/>
  <c r="AG30" i="15"/>
  <c r="AH30" i="15"/>
  <c r="AG31" i="12"/>
  <c r="AH32" i="9"/>
  <c r="AG32" i="9"/>
  <c r="AG33" i="8"/>
  <c r="AH33" i="8"/>
  <c r="AG34" i="7"/>
  <c r="AH35" i="6"/>
  <c r="AG36" i="5"/>
  <c r="AH36" i="5"/>
  <c r="AG37" i="14"/>
  <c r="AH37" i="14"/>
  <c r="AG38" i="15"/>
  <c r="AH38" i="15"/>
  <c r="AG39" i="12"/>
  <c r="AH40" i="9"/>
  <c r="AG40" i="9"/>
  <c r="AG41" i="8"/>
  <c r="AH41" i="8"/>
  <c r="AG42" i="7"/>
  <c r="AH43" i="6"/>
  <c r="AG46" i="15"/>
  <c r="AH46" i="15"/>
  <c r="AG47" i="12"/>
  <c r="AH48" i="9"/>
  <c r="AG48" i="9"/>
  <c r="AG49" i="8"/>
  <c r="AH49" i="8"/>
  <c r="AG37" i="5"/>
  <c r="AH25" i="5"/>
  <c r="AG15" i="5"/>
  <c r="AH37" i="6"/>
  <c r="AG27" i="6"/>
  <c r="AH39" i="8"/>
  <c r="AH23" i="8"/>
  <c r="AH7" i="8"/>
  <c r="AH35" i="9"/>
  <c r="AH11" i="9"/>
  <c r="AG34" i="8"/>
  <c r="AH34" i="8"/>
  <c r="AH40" i="12"/>
  <c r="AG40" i="12"/>
  <c r="AH7" i="5"/>
  <c r="AG8" i="14"/>
  <c r="AG9" i="15"/>
  <c r="AH9" i="15"/>
  <c r="AG10" i="12"/>
  <c r="AH10" i="12"/>
  <c r="AG6" i="8"/>
  <c r="AH6" i="8"/>
  <c r="AG11" i="7"/>
  <c r="AG15" i="15"/>
  <c r="AH16" i="9"/>
  <c r="AG16" i="9"/>
  <c r="AG17" i="8"/>
  <c r="AH17" i="8"/>
  <c r="AG19" i="7"/>
  <c r="AG20" i="6"/>
  <c r="AH20" i="6"/>
  <c r="AH22" i="14"/>
  <c r="AG22" i="14"/>
  <c r="AG23" i="15"/>
  <c r="AH24" i="12"/>
  <c r="AG24" i="12"/>
  <c r="AG25" i="8"/>
  <c r="AH25" i="8"/>
  <c r="AH26" i="6"/>
  <c r="AG26" i="6"/>
  <c r="AH27" i="5"/>
  <c r="AG28" i="14"/>
  <c r="AH28" i="14"/>
  <c r="AG30" i="12"/>
  <c r="AH30" i="12"/>
  <c r="AH32" i="8"/>
  <c r="AG32" i="8"/>
  <c r="AH34" i="6"/>
  <c r="AG34" i="6"/>
  <c r="AH35" i="5"/>
  <c r="AG36" i="14"/>
  <c r="AH36" i="14"/>
  <c r="AG37" i="15"/>
  <c r="AH37" i="15"/>
  <c r="AG38" i="12"/>
  <c r="AH38" i="12"/>
  <c r="AH40" i="8"/>
  <c r="AG40" i="8"/>
  <c r="AH42" i="6"/>
  <c r="AG42" i="6"/>
  <c r="AG44" i="14"/>
  <c r="AH44" i="14"/>
  <c r="AG46" i="12"/>
  <c r="AH46" i="12"/>
  <c r="AH48" i="8"/>
  <c r="AG48" i="8"/>
  <c r="AH48" i="5"/>
  <c r="AH44" i="5"/>
  <c r="AH40" i="5"/>
  <c r="AG35" i="5"/>
  <c r="AH13" i="5"/>
  <c r="AH25" i="6"/>
  <c r="AH31" i="15"/>
  <c r="AG7" i="7"/>
  <c r="AG10" i="14"/>
  <c r="AH10" i="14"/>
  <c r="AH16" i="15"/>
  <c r="AG16" i="15"/>
  <c r="AG25" i="12"/>
  <c r="AH25" i="12"/>
  <c r="AG36" i="6"/>
  <c r="AH36" i="6"/>
  <c r="AH46" i="14"/>
  <c r="AG46" i="14"/>
  <c r="AG7" i="14"/>
  <c r="AH7" i="14"/>
  <c r="AH8" i="15"/>
  <c r="AG8" i="15"/>
  <c r="AG9" i="12"/>
  <c r="AH9" i="12"/>
  <c r="AG10" i="9"/>
  <c r="AH10" i="9"/>
  <c r="AG6" i="7"/>
  <c r="AH11" i="6"/>
  <c r="AG13" i="14"/>
  <c r="AH13" i="14"/>
  <c r="AG15" i="12"/>
  <c r="AH16" i="8"/>
  <c r="AG16" i="8"/>
  <c r="AH19" i="6"/>
  <c r="AG20" i="5"/>
  <c r="AH20" i="5"/>
  <c r="AG21" i="14"/>
  <c r="AH21" i="14"/>
  <c r="AG22" i="15"/>
  <c r="AH22" i="15"/>
  <c r="AG23" i="12"/>
  <c r="AH24" i="9"/>
  <c r="AG24" i="9"/>
  <c r="AH26" i="5"/>
  <c r="AG26" i="5"/>
  <c r="AH27" i="14"/>
  <c r="AH28" i="15"/>
  <c r="AG28" i="15"/>
  <c r="AG30" i="9"/>
  <c r="AH30" i="9"/>
  <c r="AH34" i="5"/>
  <c r="AG34" i="5"/>
  <c r="AH35" i="14"/>
  <c r="AH36" i="15"/>
  <c r="AG36" i="15"/>
  <c r="AG37" i="12"/>
  <c r="AH37" i="12"/>
  <c r="AG38" i="9"/>
  <c r="AH38" i="9"/>
  <c r="AH43" i="14"/>
  <c r="AH44" i="15"/>
  <c r="AG44" i="15"/>
  <c r="AG46" i="9"/>
  <c r="AH46" i="9"/>
  <c r="AH33" i="5"/>
  <c r="AG23" i="5"/>
  <c r="AG35" i="6"/>
  <c r="AH13" i="6"/>
  <c r="AH35" i="8"/>
  <c r="AH19" i="8"/>
  <c r="AH47" i="9"/>
  <c r="AH31" i="9"/>
  <c r="AH47" i="12"/>
  <c r="AH15" i="12"/>
  <c r="AG43" i="14"/>
  <c r="AH22" i="6"/>
  <c r="AG22" i="6"/>
  <c r="AG44" i="6"/>
  <c r="AH44" i="6"/>
  <c r="AG7" i="15"/>
  <c r="AH8" i="12"/>
  <c r="AG8" i="12"/>
  <c r="AG9" i="9"/>
  <c r="AH9" i="9"/>
  <c r="AG10" i="8"/>
  <c r="AH10" i="8"/>
  <c r="AH6" i="6"/>
  <c r="AG6" i="6"/>
  <c r="AH11" i="5"/>
  <c r="AG13" i="15"/>
  <c r="AH13" i="15"/>
  <c r="AG15" i="9"/>
  <c r="AH19" i="5"/>
  <c r="AG20" i="14"/>
  <c r="AH20" i="14"/>
  <c r="AG21" i="15"/>
  <c r="AH21" i="15"/>
  <c r="AG22" i="12"/>
  <c r="AH22" i="12"/>
  <c r="AG23" i="9"/>
  <c r="AH24" i="8"/>
  <c r="AG24" i="8"/>
  <c r="AG26" i="14"/>
  <c r="AH26" i="14"/>
  <c r="AG27" i="15"/>
  <c r="AH28" i="12"/>
  <c r="AG28" i="12"/>
  <c r="AG30" i="8"/>
  <c r="AH30" i="8"/>
  <c r="AG31" i="7"/>
  <c r="AG32" i="6"/>
  <c r="AH32" i="6"/>
  <c r="AG34" i="14"/>
  <c r="AH34" i="14"/>
  <c r="AG35" i="15"/>
  <c r="AH36" i="12"/>
  <c r="AG36" i="12"/>
  <c r="AG37" i="9"/>
  <c r="AH37" i="9"/>
  <c r="AG38" i="8"/>
  <c r="AH38" i="8"/>
  <c r="AG39" i="7"/>
  <c r="AG40" i="6"/>
  <c r="AH40" i="6"/>
  <c r="AG42" i="14"/>
  <c r="AH42" i="14"/>
  <c r="AG43" i="15"/>
  <c r="AH44" i="12"/>
  <c r="AG44" i="12"/>
  <c r="AG46" i="8"/>
  <c r="AH46" i="8"/>
  <c r="AG47" i="7"/>
  <c r="AG48" i="6"/>
  <c r="AH48" i="6"/>
  <c r="AH47" i="5"/>
  <c r="AH43" i="5"/>
  <c r="AH39" i="5"/>
  <c r="AH21" i="5"/>
  <c r="AG11" i="5"/>
  <c r="AH33" i="6"/>
  <c r="AH23" i="15"/>
  <c r="AG8" i="6"/>
  <c r="AH8" i="6"/>
  <c r="AG24" i="14"/>
  <c r="AG28" i="6"/>
  <c r="AH28" i="6"/>
  <c r="AH30" i="14"/>
  <c r="AG30" i="14"/>
  <c r="AG33" i="9"/>
  <c r="AH33" i="9"/>
  <c r="AG7" i="12"/>
  <c r="AH8" i="9"/>
  <c r="AG8" i="9"/>
  <c r="AG9" i="8"/>
  <c r="AH9" i="8"/>
  <c r="AG10" i="7"/>
  <c r="AH6" i="5"/>
  <c r="AG6" i="5"/>
  <c r="AH11" i="14"/>
  <c r="AG13" i="12"/>
  <c r="AH13" i="12"/>
  <c r="AG16" i="6"/>
  <c r="AH16" i="6"/>
  <c r="AH19" i="14"/>
  <c r="AH20" i="15"/>
  <c r="AG20" i="15"/>
  <c r="AG21" i="12"/>
  <c r="AH21" i="12"/>
  <c r="AG22" i="9"/>
  <c r="AH22" i="9"/>
  <c r="AG25" i="14"/>
  <c r="AH25" i="14"/>
  <c r="AG26" i="15"/>
  <c r="AH26" i="15"/>
  <c r="AG27" i="12"/>
  <c r="AH28" i="9"/>
  <c r="AG28" i="9"/>
  <c r="AG30" i="7"/>
  <c r="AH31" i="6"/>
  <c r="AG32" i="5"/>
  <c r="AH32" i="5"/>
  <c r="AG33" i="14"/>
  <c r="AH33" i="14"/>
  <c r="AG34" i="15"/>
  <c r="AH34" i="15"/>
  <c r="AG35" i="12"/>
  <c r="AH36" i="9"/>
  <c r="AG36" i="9"/>
  <c r="AG37" i="8"/>
  <c r="AH37" i="8"/>
  <c r="AG38" i="7"/>
  <c r="AH39" i="6"/>
  <c r="AG41" i="14"/>
  <c r="AH41" i="14"/>
  <c r="AG42" i="15"/>
  <c r="AH42" i="15"/>
  <c r="AG43" i="12"/>
  <c r="AH44" i="9"/>
  <c r="AG44" i="9"/>
  <c r="AG46" i="7"/>
  <c r="AH47" i="6"/>
  <c r="AG49" i="14"/>
  <c r="AH49" i="14"/>
  <c r="AH9" i="5"/>
  <c r="AG43" i="6"/>
  <c r="AH21" i="6"/>
  <c r="AG11" i="6"/>
  <c r="AH47" i="8"/>
  <c r="AH31" i="8"/>
  <c r="AH15" i="8"/>
  <c r="AH43" i="9"/>
  <c r="AH39" i="12"/>
  <c r="AH7" i="12"/>
  <c r="AG17" i="12"/>
  <c r="AH17" i="12"/>
  <c r="AH39" i="15"/>
  <c r="AG7" i="9"/>
  <c r="AH8" i="8"/>
  <c r="AG8" i="8"/>
  <c r="AH10" i="6"/>
  <c r="AG10" i="6"/>
  <c r="AH6" i="14"/>
  <c r="AG6" i="14"/>
  <c r="AG11" i="15"/>
  <c r="AG13" i="9"/>
  <c r="AH13" i="9"/>
  <c r="AG15" i="7"/>
  <c r="AG16" i="5"/>
  <c r="AH16" i="5"/>
  <c r="AG17" i="14"/>
  <c r="AH17" i="14"/>
  <c r="AG19" i="15"/>
  <c r="AH20" i="12"/>
  <c r="AG20" i="12"/>
  <c r="AG21" i="9"/>
  <c r="AH21" i="9"/>
  <c r="AG22" i="8"/>
  <c r="AH22" i="8"/>
  <c r="AG23" i="7"/>
  <c r="AG24" i="6"/>
  <c r="AH24" i="6"/>
  <c r="AG25" i="15"/>
  <c r="AH25" i="15"/>
  <c r="AG26" i="12"/>
  <c r="AH26" i="12"/>
  <c r="AG27" i="9"/>
  <c r="AH28" i="8"/>
  <c r="AG28" i="8"/>
  <c r="AH30" i="6"/>
  <c r="AG30" i="6"/>
  <c r="AH31" i="5"/>
  <c r="AG32" i="14"/>
  <c r="AG33" i="15"/>
  <c r="AH33" i="15"/>
  <c r="AG34" i="12"/>
  <c r="AH34" i="12"/>
  <c r="AH36" i="8"/>
  <c r="AG36" i="8"/>
  <c r="AG37" i="7"/>
  <c r="AH38" i="6"/>
  <c r="AG38" i="6"/>
  <c r="AG40" i="14"/>
  <c r="AG41" i="15"/>
  <c r="AH41" i="15"/>
  <c r="AG42" i="12"/>
  <c r="AH42" i="12"/>
  <c r="AH44" i="8"/>
  <c r="AG44" i="8"/>
  <c r="AH46" i="6"/>
  <c r="AG46" i="6"/>
  <c r="AG48" i="14"/>
  <c r="AG49" i="15"/>
  <c r="AH49" i="15"/>
  <c r="AH46" i="5"/>
  <c r="AH42" i="5"/>
  <c r="AH38" i="5"/>
  <c r="AG19" i="5"/>
  <c r="AH41" i="6"/>
  <c r="AG31" i="6"/>
  <c r="AH9" i="6"/>
  <c r="AH23" i="9"/>
  <c r="AH35" i="12"/>
  <c r="AH47" i="15"/>
  <c r="AH15" i="15"/>
  <c r="AG35" i="14"/>
  <c r="AG6" i="12"/>
  <c r="AH6" i="12"/>
  <c r="AH20" i="8"/>
  <c r="AG20" i="8"/>
  <c r="AH38" i="14"/>
  <c r="AG38" i="14"/>
  <c r="AG42" i="8"/>
  <c r="AH42" i="8"/>
  <c r="AG49" i="9"/>
  <c r="AH49" i="9"/>
  <c r="AH10" i="5"/>
  <c r="AG10" i="5"/>
  <c r="AG6" i="15"/>
  <c r="AH6" i="15"/>
  <c r="AG11" i="12"/>
  <c r="AG13" i="8"/>
  <c r="AH13" i="8"/>
  <c r="AH15" i="6"/>
  <c r="AG16" i="14"/>
  <c r="AG17" i="15"/>
  <c r="AH17" i="15"/>
  <c r="AG19" i="12"/>
  <c r="AH20" i="9"/>
  <c r="AG20" i="9"/>
  <c r="AG21" i="8"/>
  <c r="AH21" i="8"/>
  <c r="AG22" i="7"/>
  <c r="AH23" i="6"/>
  <c r="AG24" i="5"/>
  <c r="AH24" i="5"/>
  <c r="AG26" i="9"/>
  <c r="AH26" i="9"/>
  <c r="AG28" i="7"/>
  <c r="AH30" i="5"/>
  <c r="AG30" i="5"/>
  <c r="AG31" i="14"/>
  <c r="AH31" i="14"/>
  <c r="AH32" i="15"/>
  <c r="AG32" i="15"/>
  <c r="AG33" i="12"/>
  <c r="AH33" i="12"/>
  <c r="AG34" i="9"/>
  <c r="AH34" i="9"/>
  <c r="AG36" i="7"/>
  <c r="AG39" i="14"/>
  <c r="AH39" i="14"/>
  <c r="AH40" i="15"/>
  <c r="AG40" i="15"/>
  <c r="AG41" i="12"/>
  <c r="AH41" i="12"/>
  <c r="AG42" i="9"/>
  <c r="AH42" i="9"/>
  <c r="AG44" i="7"/>
  <c r="AG47" i="14"/>
  <c r="AH47" i="14"/>
  <c r="AH48" i="15"/>
  <c r="AG48" i="15"/>
  <c r="AG49" i="12"/>
  <c r="AH49" i="12"/>
  <c r="AG7" i="5"/>
  <c r="AG19" i="6"/>
  <c r="AH19" i="9"/>
  <c r="AH31" i="12"/>
  <c r="AH43" i="15"/>
  <c r="AH11" i="15"/>
  <c r="AH32" i="14"/>
  <c r="AG11" i="14"/>
  <c r="AG5" i="7"/>
  <c r="AH5" i="8"/>
  <c r="AG5" i="9"/>
  <c r="AG5" i="12"/>
  <c r="AG5" i="15"/>
  <c r="AH5" i="5"/>
  <c r="AG5" i="6"/>
  <c r="AG5" i="8"/>
  <c r="AH5" i="9"/>
  <c r="AH5" i="12"/>
  <c r="AH5" i="15"/>
  <c r="AG5" i="14"/>
  <c r="AH5" i="6"/>
  <c r="AG5" i="5"/>
  <c r="AH5" i="14"/>
  <c r="AI5" i="14"/>
  <c r="AH77" i="14" l="1"/>
  <c r="AG77" i="14"/>
  <c r="AG50" i="7"/>
  <c r="AG5" i="4" l="1"/>
  <c r="AG50" i="4" s="1"/>
  <c r="AF50" i="4" l="1"/>
  <c r="AE50" i="6"/>
  <c r="AF50" i="15"/>
  <c r="AE50" i="5"/>
  <c r="AF50" i="9"/>
  <c r="AF50" i="8"/>
  <c r="AF50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E50" i="15"/>
  <c r="B50" i="15"/>
  <c r="AE50" i="12"/>
  <c r="B50" i="12"/>
  <c r="M50" i="12"/>
  <c r="AC50" i="12"/>
  <c r="AA50" i="12"/>
  <c r="AE50" i="8"/>
  <c r="B50" i="8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AG50" i="15" l="1"/>
  <c r="AG50" i="12"/>
  <c r="AG50" i="9"/>
  <c r="AG50" i="8"/>
  <c r="AG50" i="6"/>
  <c r="AG50" i="5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</calcChain>
</file>

<file path=xl/sharedStrings.xml><?xml version="1.0" encoding="utf-8"?>
<sst xmlns="http://schemas.openxmlformats.org/spreadsheetml/2006/main" count="1616" uniqueCount="246">
  <si>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</si>
  <si>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</si>
  <si>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</si>
  <si>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</si>
  <si>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</si>
  <si>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</si>
  <si>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</si>
  <si>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</si>
  <si>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</si>
  <si>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</si>
  <si>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</si>
  <si>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</si>
  <si>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</si>
  <si>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</si>
  <si>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</si>
  <si>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</si>
  <si>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</si>
  <si>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</si>
  <si>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</si>
  <si>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</si>
  <si>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</si>
  <si>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</si>
  <si>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Direção do Vento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</si>
  <si>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</si>
  <si>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</si>
  <si>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</si>
  <si>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</si>
  <si>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</si>
  <si>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</si>
  <si>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</si>
  <si>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</si>
  <si>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</si>
  <si>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</si>
  <si>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</si>
  <si>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</si>
  <si>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</si>
  <si>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</si>
  <si>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</si>
  <si>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</si>
  <si>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</si>
  <si>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</si>
  <si>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</si>
  <si>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</si>
  <si>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</si>
  <si>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</si>
  <si>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</si>
  <si>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</si>
  <si>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</si>
  <si>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</si>
  <si>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</si>
  <si>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</si>
  <si>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</si>
  <si>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</si>
  <si>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</si>
  <si>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</si>
  <si>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</si>
  <si>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</si>
  <si>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</si>
  <si>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</si>
  <si>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</si>
  <si>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</si>
  <si>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</si>
  <si>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</si>
  <si>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</si>
  <si>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</si>
  <si>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</si>
  <si>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</si>
  <si>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</si>
  <si>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</si>
  <si>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</si>
  <si>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</si>
  <si>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</si>
  <si>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</si>
  <si>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</si>
  <si>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</si>
  <si>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</si>
  <si>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</si>
  <si>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</si>
  <si>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</si>
  <si>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</si>
  <si>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</si>
  <si>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</si>
  <si>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</si>
  <si>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</si>
  <si>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</si>
  <si>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</si>
  <si>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</si>
  <si>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</si>
  <si>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</si>
  <si>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</si>
  <si>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</si>
  <si>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</si>
  <si>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</si>
  <si>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</si>
  <si>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</si>
  <si>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</si>
  <si>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</si>
  <si>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</si>
  <si>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</si>
  <si>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</si>
  <si>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</si>
  <si>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</si>
  <si>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</si>
  <si>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</si>
  <si>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</si>
  <si>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</si>
  <si>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</si>
  <si>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</si>
  <si>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</si>
  <si>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</si>
  <si>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</si>
  <si>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</si>
  <si>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</si>
  <si>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</si>
  <si>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</si>
  <si>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</si>
  <si>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</si>
  <si>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</si>
  <si>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</si>
  <si>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</si>
  <si>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</si>
  <si>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</si>
  <si>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</si>
  <si>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</si>
  <si>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</si>
  <si>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</si>
  <si>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</si>
  <si>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</si>
  <si>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</si>
  <si>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</si>
  <si>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</si>
  <si>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</si>
  <si>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</si>
  <si>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</si>
  <si>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</si>
  <si>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</si>
  <si>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</si>
  <si>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</si>
  <si>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</si>
  <si>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</si>
  <si>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</si>
  <si>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</si>
  <si>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</si>
  <si>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</si>
  <si>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</si>
  <si>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</si>
  <si>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</si>
  <si>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</si>
  <si>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</si>
  <si>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</si>
  <si>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</si>
  <si>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</si>
  <si>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</si>
  <si>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</si>
  <si>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</si>
  <si>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</si>
  <si>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</si>
  <si>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</si>
  <si>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</si>
  <si>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</si>
  <si>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</si>
  <si>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</si>
  <si>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</si>
  <si>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</si>
  <si>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</si>
  <si>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</si>
  <si>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</si>
  <si>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</si>
  <si>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</si>
  <si>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</si>
  <si>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</si>
  <si>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</si>
  <si>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</si>
  <si>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</si>
  <si>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</si>
  <si>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</si>
  <si>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</si>
  <si>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</si>
  <si>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</si>
  <si>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</si>
  <si>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</si>
  <si>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</si>
  <si>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</si>
  <si>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</si>
  <si>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</si>
  <si>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</si>
  <si>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</si>
  <si>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</si>
  <si>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</si>
  <si>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</si>
  <si>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</si>
  <si>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</si>
  <si>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</si>
  <si>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</si>
  <si>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</si>
  <si>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</si>
  <si>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</si>
  <si>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</si>
  <si>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</si>
  <si>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</si>
  <si>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</si>
  <si>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</si>
  <si>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</si>
  <si>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</si>
  <si>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</si>
  <si>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</si>
  <si>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</si>
  <si>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</si>
  <si>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</si>
  <si>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</si>
  <si>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</si>
  <si>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</si>
  <si>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</si>
  <si>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</si>
  <si>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Fonte: CEMADEN</t>
  </si>
  <si>
    <t>Fonte: EMBRAPA (Agropecuária Oeste)</t>
  </si>
  <si>
    <t>Fonte: INMET/SEMADESC/CEMTEC</t>
  </si>
  <si>
    <t xml:space="preserve">(*) Nenhuma Infotmação Disponivel pelo INMET </t>
  </si>
  <si>
    <t>Chuva (mm)</t>
  </si>
  <si>
    <t>Agosto/2023</t>
  </si>
  <si>
    <t>Temperatura Instantânea (°C)</t>
  </si>
  <si>
    <t>Temperatura Máxima (°C)</t>
  </si>
  <si>
    <t>Temperatura Mínima (°C)</t>
  </si>
  <si>
    <t>Umidade Relativa do Ar Instantânea (%)</t>
  </si>
  <si>
    <t>Umidade Relativa do Ar Máxima (%)</t>
  </si>
  <si>
    <t>Umidade Relativa do Ar Mínima (%)</t>
  </si>
  <si>
    <t>Velocidade do Vento Máxima (km/h)</t>
  </si>
  <si>
    <t>Rajada do Vento (km/h)</t>
  </si>
  <si>
    <t>Campo Grande (Corrego Anhanduizinho)</t>
  </si>
  <si>
    <t>Campo Grande (Jardim Panamá)</t>
  </si>
  <si>
    <t>Campo Grande (UPA GONÇALVES)</t>
  </si>
  <si>
    <t>Campo Grande (Vila Sta.Luzia)</t>
  </si>
  <si>
    <t>Corguinho</t>
  </si>
  <si>
    <t>Corumbá ( Cravo Vermelho)</t>
  </si>
  <si>
    <t>Corumbá (Fortaleza)</t>
  </si>
  <si>
    <t>Dois Irmãos do Burití</t>
  </si>
  <si>
    <t>Itaquiraí</t>
  </si>
  <si>
    <t>Mundo Novo</t>
  </si>
  <si>
    <t>Rio Verde de Mato Grosso</t>
  </si>
  <si>
    <t>Rochedo</t>
  </si>
  <si>
    <t>Tres Lagoas (Jardim Dourado)</t>
  </si>
  <si>
    <t>Tres Lagoas (São Carlos)</t>
  </si>
  <si>
    <t>Dourados (EMBRAPA)</t>
  </si>
  <si>
    <t>Dourados (EMBRAPA/UFGD)</t>
  </si>
  <si>
    <t>Ivinhema (EMBRAPA/ADECOAGRO)</t>
  </si>
  <si>
    <t>Rio Brilhante (EMBRAPA/Prefeitura)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</si>
</sst>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b/>
      <sz val="9"/>
      <color theme="3" tint="-0.499984740745262"/>
      <name val="Arial"/>
      <family val="2"/>
    </font>
    <font>
      <b/>
      <sz val="9"/>
      <color theme="1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darkGray"/>
    </fill>
    <fill>
      <patternFill patternType="darkGray">
        <bgColor theme="0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11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0" fillId="6" borderId="1" xfId="0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4" fillId="6" borderId="0" xfId="2" applyFont="1" applyFill="1" applyAlignment="1" applyProtection="1"/>
    <xf numFmtId="0" fontId="0" fillId="6" borderId="0" xfId="0" applyFill="1" applyBorder="1" applyAlignment="1"/>
    <xf numFmtId="0" fontId="14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6" borderId="4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0" fillId="6" borderId="5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1" fontId="8" fillId="6" borderId="8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center" vertical="center"/>
    </xf>
    <xf numFmtId="49" fontId="3" fillId="6" borderId="6" xfId="0" applyNumberFormat="1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0" fillId="6" borderId="7" xfId="0" applyNumberFormat="1" applyFill="1" applyBorder="1"/>
    <xf numFmtId="1" fontId="8" fillId="6" borderId="5" xfId="0" applyNumberFormat="1" applyFont="1" applyFill="1" applyBorder="1" applyAlignment="1">
      <alignment horizontal="center"/>
    </xf>
    <xf numFmtId="0" fontId="0" fillId="6" borderId="7" xfId="0" applyFill="1" applyBorder="1"/>
    <xf numFmtId="1" fontId="10" fillId="0" borderId="14" xfId="0" applyNumberFormat="1" applyFont="1" applyBorder="1" applyAlignment="1">
      <alignment horizontal="center"/>
    </xf>
    <xf numFmtId="2" fontId="11" fillId="6" borderId="1" xfId="0" applyNumberFormat="1" applyFont="1" applyFill="1" applyBorder="1" applyAlignment="1">
      <alignment horizontal="center" wrapText="1"/>
    </xf>
    <xf numFmtId="3" fontId="11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wrapText="1"/>
    </xf>
    <xf numFmtId="0" fontId="16" fillId="6" borderId="1" xfId="0" applyFont="1" applyFill="1" applyBorder="1" applyAlignment="1">
      <alignment horizontal="center" vertical="center" wrapText="1"/>
    </xf>
    <xf numFmtId="3" fontId="16" fillId="6" borderId="1" xfId="0" applyNumberFormat="1" applyFont="1" applyFill="1" applyBorder="1" applyAlignment="1">
      <alignment horizontal="center" wrapText="1"/>
    </xf>
    <xf numFmtId="0" fontId="16" fillId="6" borderId="1" xfId="0" applyNumberFormat="1" applyFont="1" applyFill="1" applyBorder="1" applyAlignment="1">
      <alignment horizontal="center" wrapText="1"/>
    </xf>
    <xf numFmtId="14" fontId="16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/>
    </xf>
    <xf numFmtId="0" fontId="17" fillId="6" borderId="0" xfId="0" applyFont="1" applyFill="1"/>
    <xf numFmtId="0" fontId="17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11" fillId="6" borderId="1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49" fontId="0" fillId="6" borderId="8" xfId="0" applyNumberFormat="1" applyFill="1" applyBorder="1"/>
    <xf numFmtId="2" fontId="4" fillId="7" borderId="14" xfId="0" applyNumberFormat="1" applyFont="1" applyFill="1" applyBorder="1" applyAlignment="1">
      <alignment horizontal="center" vertical="center"/>
    </xf>
    <xf numFmtId="2" fontId="8" fillId="5" borderId="14" xfId="0" applyNumberFormat="1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0" fillId="6" borderId="8" xfId="0" applyFill="1" applyBorder="1"/>
    <xf numFmtId="0" fontId="4" fillId="0" borderId="24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2" fontId="4" fillId="2" borderId="34" xfId="0" applyNumberFormat="1" applyFont="1" applyFill="1" applyBorder="1" applyAlignment="1">
      <alignment horizontal="center" vertical="center"/>
    </xf>
    <xf numFmtId="2" fontId="4" fillId="2" borderId="35" xfId="0" applyNumberFormat="1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10" fillId="7" borderId="13" xfId="0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2" fontId="8" fillId="9" borderId="27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2" fontId="10" fillId="6" borderId="8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10" fillId="0" borderId="14" xfId="0" applyNumberFormat="1" applyFont="1" applyBorder="1" applyAlignment="1">
      <alignment horizontal="center" vertical="center"/>
    </xf>
    <xf numFmtId="0" fontId="10" fillId="7" borderId="37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2" fontId="22" fillId="5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8" borderId="9" xfId="0" applyFont="1" applyFill="1" applyBorder="1" applyAlignment="1">
      <alignment vertical="center"/>
    </xf>
    <xf numFmtId="0" fontId="8" fillId="11" borderId="4" xfId="0" applyFont="1" applyFill="1" applyBorder="1" applyAlignment="1">
      <alignment vertical="center"/>
    </xf>
    <xf numFmtId="0" fontId="23" fillId="6" borderId="4" xfId="0" applyFont="1" applyFill="1" applyBorder="1" applyAlignment="1">
      <alignment horizontal="left" vertical="center"/>
    </xf>
    <xf numFmtId="4" fontId="10" fillId="12" borderId="14" xfId="0" applyNumberFormat="1" applyFont="1" applyFill="1" applyBorder="1" applyAlignment="1">
      <alignment horizontal="center"/>
    </xf>
    <xf numFmtId="2" fontId="22" fillId="5" borderId="14" xfId="0" applyNumberFormat="1" applyFont="1" applyFill="1" applyBorder="1" applyAlignment="1">
      <alignment horizontal="center" vertical="center"/>
    </xf>
    <xf numFmtId="4" fontId="8" fillId="5" borderId="14" xfId="0" applyNumberFormat="1" applyFont="1" applyFill="1" applyBorder="1" applyAlignment="1">
      <alignment horizontal="center" vertical="center"/>
    </xf>
    <xf numFmtId="4" fontId="4" fillId="13" borderId="14" xfId="0" applyNumberFormat="1" applyFont="1" applyFill="1" applyBorder="1" applyAlignment="1">
      <alignment horizontal="center"/>
    </xf>
    <xf numFmtId="4" fontId="8" fillId="3" borderId="14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4" fillId="3" borderId="14" xfId="0" applyNumberFormat="1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left" vertical="center"/>
    </xf>
    <xf numFmtId="1" fontId="26" fillId="3" borderId="14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1" fontId="26" fillId="3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49" fontId="25" fillId="3" borderId="1" xfId="0" applyNumberFormat="1" applyFont="1" applyFill="1" applyBorder="1" applyAlignment="1">
      <alignment horizontal="center" vertical="center"/>
    </xf>
    <xf numFmtId="49" fontId="25" fillId="3" borderId="14" xfId="0" applyNumberFormat="1" applyFont="1" applyFill="1" applyBorder="1" applyAlignment="1">
      <alignment horizontal="center" vertical="center"/>
    </xf>
    <xf numFmtId="0" fontId="19" fillId="10" borderId="40" xfId="0" applyFont="1" applyFill="1" applyBorder="1" applyAlignment="1">
      <alignment horizontal="center" vertical="center"/>
    </xf>
    <xf numFmtId="0" fontId="19" fillId="10" borderId="41" xfId="0" applyFont="1" applyFill="1" applyBorder="1" applyAlignment="1">
      <alignment horizontal="center" vertical="center"/>
    </xf>
    <xf numFmtId="0" fontId="19" fillId="10" borderId="42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19" fillId="10" borderId="15" xfId="0" applyFont="1" applyFill="1" applyBorder="1" applyAlignment="1">
      <alignment horizontal="center" vertical="center"/>
    </xf>
    <xf numFmtId="0" fontId="19" fillId="10" borderId="16" xfId="0" applyFont="1" applyFill="1" applyBorder="1" applyAlignment="1">
      <alignment horizontal="center" vertical="center"/>
    </xf>
    <xf numFmtId="0" fontId="19" fillId="10" borderId="17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1" fontId="4" fillId="0" borderId="26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" fontId="4" fillId="6" borderId="20" xfId="0" applyNumberFormat="1" applyFont="1" applyFill="1" applyBorder="1" applyAlignment="1">
      <alignment horizontal="center" vertical="center"/>
    </xf>
    <xf numFmtId="1" fontId="4" fillId="6" borderId="21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38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49" fontId="21" fillId="3" borderId="2" xfId="0" applyNumberFormat="1" applyFont="1" applyFill="1" applyBorder="1" applyAlignment="1">
      <alignment horizontal="center" vertical="center"/>
    </xf>
    <xf numFmtId="49" fontId="21" fillId="3" borderId="3" xfId="0" applyNumberFormat="1" applyFont="1" applyFill="1" applyBorder="1" applyAlignment="1">
      <alignment horizontal="center" vertical="center"/>
    </xf>
    <xf numFmtId="49" fontId="21" fillId="3" borderId="13" xfId="0" applyNumberFormat="1" applyFont="1" applyFill="1" applyBorder="1" applyAlignment="1">
      <alignment horizontal="center" vertical="center"/>
    </xf>
    <xf numFmtId="14" fontId="22" fillId="3" borderId="19" xfId="0" applyNumberFormat="1" applyFont="1" applyFill="1" applyBorder="1" applyAlignment="1">
      <alignment horizontal="center" vertical="center" wrapText="1"/>
    </xf>
    <xf numFmtId="14" fontId="22" fillId="3" borderId="18" xfId="0" applyNumberFormat="1" applyFont="1" applyFill="1" applyBorder="1" applyAlignment="1">
      <alignment horizontal="center" vertical="center" wrapText="1"/>
    </xf>
    <xf numFmtId="1" fontId="22" fillId="3" borderId="21" xfId="0" applyNumberFormat="1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285750</xdr:colOff>
      <xdr:row>50</xdr:row>
      <xdr:rowOff>52917</xdr:rowOff>
    </xdr:from>
    <xdr:to>
      <xdr:col>32</xdr:col>
      <xdr:colOff>207805</xdr:colOff>
      <xdr:row>56</xdr:row>
      <xdr:rowOff>28668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0" y="8297334"/>
          <a:ext cx="8198222" cy="92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74083</xdr:colOff>
      <xdr:row>50</xdr:row>
      <xdr:rowOff>105833</xdr:rowOff>
    </xdr:from>
    <xdr:to>
      <xdr:col>32</xdr:col>
      <xdr:colOff>408889</xdr:colOff>
      <xdr:row>56</xdr:row>
      <xdr:rowOff>81584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2250" y="8434916"/>
          <a:ext cx="8198222" cy="928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95249</xdr:colOff>
      <xdr:row>50</xdr:row>
      <xdr:rowOff>74083</xdr:rowOff>
    </xdr:from>
    <xdr:to>
      <xdr:col>33</xdr:col>
      <xdr:colOff>292471</xdr:colOff>
      <xdr:row>56</xdr:row>
      <xdr:rowOff>49834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2666" y="8403166"/>
          <a:ext cx="8198222" cy="92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137584</xdr:colOff>
      <xdr:row>50</xdr:row>
      <xdr:rowOff>105833</xdr:rowOff>
    </xdr:from>
    <xdr:to>
      <xdr:col>32</xdr:col>
      <xdr:colOff>186639</xdr:colOff>
      <xdr:row>56</xdr:row>
      <xdr:rowOff>81584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1917" y="8434916"/>
          <a:ext cx="8198222" cy="928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370417</xdr:colOff>
      <xdr:row>50</xdr:row>
      <xdr:rowOff>105833</xdr:rowOff>
    </xdr:from>
    <xdr:to>
      <xdr:col>32</xdr:col>
      <xdr:colOff>218389</xdr:colOff>
      <xdr:row>56</xdr:row>
      <xdr:rowOff>81584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7750" y="8434916"/>
          <a:ext cx="8198222" cy="928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328084</xdr:colOff>
      <xdr:row>50</xdr:row>
      <xdr:rowOff>74084</xdr:rowOff>
    </xdr:from>
    <xdr:to>
      <xdr:col>33</xdr:col>
      <xdr:colOff>91389</xdr:colOff>
      <xdr:row>56</xdr:row>
      <xdr:rowOff>49835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7417" y="8403167"/>
          <a:ext cx="8198222" cy="928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158750</xdr:colOff>
      <xdr:row>50</xdr:row>
      <xdr:rowOff>74083</xdr:rowOff>
    </xdr:from>
    <xdr:to>
      <xdr:col>33</xdr:col>
      <xdr:colOff>303055</xdr:colOff>
      <xdr:row>56</xdr:row>
      <xdr:rowOff>49834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1750" y="8403166"/>
          <a:ext cx="8198222" cy="928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254000</xdr:colOff>
      <xdr:row>50</xdr:row>
      <xdr:rowOff>105833</xdr:rowOff>
    </xdr:from>
    <xdr:to>
      <xdr:col>32</xdr:col>
      <xdr:colOff>59639</xdr:colOff>
      <xdr:row>56</xdr:row>
      <xdr:rowOff>81584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1417" y="8434916"/>
          <a:ext cx="8198222" cy="92825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243417</xdr:colOff>
      <xdr:row>77</xdr:row>
      <xdr:rowOff>63501</xdr:rowOff>
    </xdr:from>
    <xdr:to>
      <xdr:col>32</xdr:col>
      <xdr:colOff>504139</xdr:colOff>
      <xdr:row>83</xdr:row>
      <xdr:rowOff>39252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7917" y="8392584"/>
          <a:ext cx="8198222" cy="9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&#193;guaClara%20_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rasil&#226;ndia_2023%20(DEPREDADA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arap&#243;_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apu&#227;_2023%20(GOES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poGrande_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ssil&#226;ndia_2023%20(PARADA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hapad&#227;oDoSul_2023%20(GOES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rumb&#225;_2023%20(GOES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staRica_202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xim_2023%20(GOES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Dourados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mambai_202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F&#225;timaDoSul_202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guatemi_202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por&#227;_202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quira&#237;_20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vinhema_202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ardim_202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uti_202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LagunaCarap&#227;_202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aracaju_2023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iranda_2023%20(GOE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ng&#233;lica_2023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humirim_202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lvorada%20do%20Sul_2023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ndradina_202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arana&#237;ba_202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edroGomes_2023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ntaPor&#227;_2023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rtoMurtinho_2023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basdoRioPardo_2023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oBrilhante_202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antaRitadoPardo_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quidauana_2023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&#227;oGabriel_2023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lv&#237;ria_2023%20(DEPREDADA)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teQuedas_2023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idrol&#226;ndia_202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onora_2023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Tr&#234;sLagoas_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ralMoreira_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ndeirantes_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taguassu_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elaVista_2023%20(RETIRADA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onito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21.713043478260868</v>
          </cell>
          <cell r="C5">
            <v>32.5</v>
          </cell>
          <cell r="D5">
            <v>12.1</v>
          </cell>
          <cell r="E5">
            <v>68</v>
          </cell>
          <cell r="F5">
            <v>100</v>
          </cell>
          <cell r="G5">
            <v>26</v>
          </cell>
          <cell r="H5">
            <v>8.2799999999999994</v>
          </cell>
          <cell r="I5" t="str">
            <v>*</v>
          </cell>
          <cell r="J5">
            <v>21.240000000000002</v>
          </cell>
          <cell r="K5">
            <v>0</v>
          </cell>
        </row>
        <row r="6">
          <cell r="B6">
            <v>21.678260869565214</v>
          </cell>
          <cell r="C6">
            <v>34.700000000000003</v>
          </cell>
          <cell r="D6">
            <v>11.6</v>
          </cell>
          <cell r="E6">
            <v>65.869565217391298</v>
          </cell>
          <cell r="F6">
            <v>100</v>
          </cell>
          <cell r="G6">
            <v>21</v>
          </cell>
          <cell r="H6">
            <v>6.48</v>
          </cell>
          <cell r="I6" t="str">
            <v>*</v>
          </cell>
          <cell r="J6">
            <v>22.32</v>
          </cell>
          <cell r="K6">
            <v>0</v>
          </cell>
        </row>
        <row r="7">
          <cell r="B7">
            <v>21.882608695652177</v>
          </cell>
          <cell r="C7">
            <v>34.299999999999997</v>
          </cell>
          <cell r="D7">
            <v>12.1</v>
          </cell>
          <cell r="E7">
            <v>66.086956521739125</v>
          </cell>
          <cell r="F7">
            <v>99</v>
          </cell>
          <cell r="G7">
            <v>19</v>
          </cell>
          <cell r="H7">
            <v>9</v>
          </cell>
          <cell r="I7" t="str">
            <v>*</v>
          </cell>
          <cell r="J7">
            <v>18.720000000000002</v>
          </cell>
          <cell r="K7">
            <v>0</v>
          </cell>
        </row>
        <row r="8">
          <cell r="B8">
            <v>21.734782608695653</v>
          </cell>
          <cell r="C8">
            <v>33.9</v>
          </cell>
          <cell r="D8">
            <v>11.9</v>
          </cell>
          <cell r="E8">
            <v>65.347826086956516</v>
          </cell>
          <cell r="F8">
            <v>99</v>
          </cell>
          <cell r="G8">
            <v>21</v>
          </cell>
          <cell r="H8">
            <v>7.5600000000000005</v>
          </cell>
          <cell r="I8" t="str">
            <v>*</v>
          </cell>
          <cell r="J8">
            <v>18</v>
          </cell>
          <cell r="K8">
            <v>0</v>
          </cell>
        </row>
        <row r="9">
          <cell r="B9">
            <v>22.017391304347829</v>
          </cell>
          <cell r="C9">
            <v>34.4</v>
          </cell>
          <cell r="D9">
            <v>12</v>
          </cell>
          <cell r="E9">
            <v>65.217391304347828</v>
          </cell>
          <cell r="F9">
            <v>100</v>
          </cell>
          <cell r="G9">
            <v>22</v>
          </cell>
          <cell r="H9">
            <v>7.5600000000000005</v>
          </cell>
          <cell r="I9" t="str">
            <v>*</v>
          </cell>
          <cell r="J9">
            <v>19.079999999999998</v>
          </cell>
          <cell r="K9">
            <v>0</v>
          </cell>
        </row>
        <row r="10">
          <cell r="B10">
            <v>22.987500000000001</v>
          </cell>
          <cell r="C10">
            <v>37.4</v>
          </cell>
          <cell r="D10">
            <v>12.8</v>
          </cell>
          <cell r="E10">
            <v>63.416666666666664</v>
          </cell>
          <cell r="F10">
            <v>98</v>
          </cell>
          <cell r="G10">
            <v>15</v>
          </cell>
          <cell r="H10">
            <v>12.6</v>
          </cell>
          <cell r="I10" t="str">
            <v>*</v>
          </cell>
          <cell r="J10">
            <v>25.56</v>
          </cell>
          <cell r="K10">
            <v>0</v>
          </cell>
        </row>
        <row r="11">
          <cell r="B11">
            <v>24.495652173913044</v>
          </cell>
          <cell r="C11">
            <v>37.700000000000003</v>
          </cell>
          <cell r="D11">
            <v>15.1</v>
          </cell>
          <cell r="E11">
            <v>62.130434782608695</v>
          </cell>
          <cell r="F11">
            <v>96</v>
          </cell>
          <cell r="G11">
            <v>20</v>
          </cell>
          <cell r="H11">
            <v>11.16</v>
          </cell>
          <cell r="I11" t="str">
            <v>*</v>
          </cell>
          <cell r="J11">
            <v>26.64</v>
          </cell>
          <cell r="K11">
            <v>0</v>
          </cell>
        </row>
        <row r="12">
          <cell r="B12">
            <v>24.200000000000006</v>
          </cell>
          <cell r="C12">
            <v>33.1</v>
          </cell>
          <cell r="D12">
            <v>16.399999999999999</v>
          </cell>
          <cell r="E12">
            <v>67.208333333333329</v>
          </cell>
          <cell r="F12">
            <v>97</v>
          </cell>
          <cell r="G12">
            <v>34</v>
          </cell>
          <cell r="H12">
            <v>11.16</v>
          </cell>
          <cell r="I12" t="str">
            <v>*</v>
          </cell>
          <cell r="J12">
            <v>24.48</v>
          </cell>
          <cell r="K12">
            <v>0</v>
          </cell>
        </row>
        <row r="13">
          <cell r="B13">
            <v>25.077272727272728</v>
          </cell>
          <cell r="C13">
            <v>35.5</v>
          </cell>
          <cell r="D13">
            <v>15.9</v>
          </cell>
          <cell r="E13">
            <v>61.545454545454547</v>
          </cell>
          <cell r="F13">
            <v>96</v>
          </cell>
          <cell r="G13">
            <v>25</v>
          </cell>
          <cell r="H13">
            <v>9.3600000000000012</v>
          </cell>
          <cell r="I13" t="str">
            <v>*</v>
          </cell>
          <cell r="J13">
            <v>26.28</v>
          </cell>
          <cell r="K13">
            <v>0</v>
          </cell>
        </row>
        <row r="14">
          <cell r="B14">
            <v>26.147826086956517</v>
          </cell>
          <cell r="C14">
            <v>38.5</v>
          </cell>
          <cell r="D14">
            <v>15.5</v>
          </cell>
          <cell r="E14">
            <v>57.695652173913047</v>
          </cell>
          <cell r="F14">
            <v>100</v>
          </cell>
          <cell r="G14">
            <v>14</v>
          </cell>
          <cell r="H14">
            <v>14.04</v>
          </cell>
          <cell r="I14" t="str">
            <v>*</v>
          </cell>
          <cell r="J14">
            <v>34.92</v>
          </cell>
          <cell r="K14">
            <v>0</v>
          </cell>
        </row>
        <row r="15">
          <cell r="B15">
            <v>26.126086956521739</v>
          </cell>
          <cell r="C15">
            <v>38.200000000000003</v>
          </cell>
          <cell r="D15">
            <v>16.100000000000001</v>
          </cell>
          <cell r="E15">
            <v>54.173913043478258</v>
          </cell>
          <cell r="F15">
            <v>90</v>
          </cell>
          <cell r="G15">
            <v>17</v>
          </cell>
          <cell r="H15">
            <v>14.4</v>
          </cell>
          <cell r="I15" t="str">
            <v>*</v>
          </cell>
          <cell r="J15">
            <v>39.96</v>
          </cell>
          <cell r="K15">
            <v>0</v>
          </cell>
        </row>
        <row r="16">
          <cell r="B16">
            <v>24.491666666666671</v>
          </cell>
          <cell r="C16">
            <v>35.6</v>
          </cell>
          <cell r="D16">
            <v>17.3</v>
          </cell>
          <cell r="E16">
            <v>64.333333333333329</v>
          </cell>
          <cell r="F16">
            <v>96</v>
          </cell>
          <cell r="G16">
            <v>27</v>
          </cell>
          <cell r="H16">
            <v>19.8</v>
          </cell>
          <cell r="I16" t="str">
            <v>*</v>
          </cell>
          <cell r="J16">
            <v>59.04</v>
          </cell>
          <cell r="K16">
            <v>11.399999999999999</v>
          </cell>
        </row>
        <row r="17">
          <cell r="B17">
            <v>21.399999999999995</v>
          </cell>
          <cell r="C17">
            <v>28.2</v>
          </cell>
          <cell r="D17">
            <v>17.8</v>
          </cell>
          <cell r="E17">
            <v>83.458333333333329</v>
          </cell>
          <cell r="F17">
            <v>99</v>
          </cell>
          <cell r="G17">
            <v>50</v>
          </cell>
          <cell r="H17">
            <v>8.64</v>
          </cell>
          <cell r="I17" t="str">
            <v>*</v>
          </cell>
          <cell r="J17">
            <v>30.6</v>
          </cell>
          <cell r="K17">
            <v>1.8</v>
          </cell>
        </row>
        <row r="18">
          <cell r="B18">
            <v>21.575000000000003</v>
          </cell>
          <cell r="C18">
            <v>26.1</v>
          </cell>
          <cell r="D18">
            <v>18.100000000000001</v>
          </cell>
          <cell r="E18">
            <v>82.708333333333329</v>
          </cell>
          <cell r="F18">
            <v>96</v>
          </cell>
          <cell r="G18">
            <v>59</v>
          </cell>
          <cell r="H18">
            <v>7.2</v>
          </cell>
          <cell r="I18" t="str">
            <v>*</v>
          </cell>
          <cell r="J18">
            <v>15.120000000000001</v>
          </cell>
          <cell r="K18">
            <v>0</v>
          </cell>
        </row>
        <row r="19">
          <cell r="B19">
            <v>21.762500000000003</v>
          </cell>
          <cell r="C19">
            <v>28</v>
          </cell>
          <cell r="D19">
            <v>17</v>
          </cell>
          <cell r="E19">
            <v>84.5</v>
          </cell>
          <cell r="F19">
            <v>100</v>
          </cell>
          <cell r="G19">
            <v>60</v>
          </cell>
          <cell r="H19">
            <v>9</v>
          </cell>
          <cell r="I19" t="str">
            <v>*</v>
          </cell>
          <cell r="J19">
            <v>15.120000000000001</v>
          </cell>
          <cell r="K19">
            <v>0</v>
          </cell>
        </row>
        <row r="20">
          <cell r="B20">
            <v>26.229166666666668</v>
          </cell>
          <cell r="C20">
            <v>34.799999999999997</v>
          </cell>
          <cell r="D20">
            <v>20.2</v>
          </cell>
          <cell r="E20">
            <v>63.458333333333336</v>
          </cell>
          <cell r="F20">
            <v>100</v>
          </cell>
          <cell r="G20">
            <v>23</v>
          </cell>
          <cell r="H20">
            <v>15.840000000000002</v>
          </cell>
          <cell r="I20" t="str">
            <v>*</v>
          </cell>
          <cell r="J20">
            <v>36.36</v>
          </cell>
          <cell r="K20">
            <v>0</v>
          </cell>
        </row>
        <row r="21">
          <cell r="B21">
            <v>25.708695652173915</v>
          </cell>
          <cell r="C21">
            <v>35.1</v>
          </cell>
          <cell r="D21">
            <v>15.7</v>
          </cell>
          <cell r="E21">
            <v>49.521739130434781</v>
          </cell>
          <cell r="F21">
            <v>91</v>
          </cell>
          <cell r="G21">
            <v>21</v>
          </cell>
          <cell r="H21">
            <v>15.120000000000001</v>
          </cell>
          <cell r="I21" t="str">
            <v>*</v>
          </cell>
          <cell r="J21">
            <v>32.04</v>
          </cell>
          <cell r="K21">
            <v>0</v>
          </cell>
        </row>
        <row r="22">
          <cell r="B22">
            <v>25.613636363636363</v>
          </cell>
          <cell r="C22">
            <v>36.1</v>
          </cell>
          <cell r="D22">
            <v>15.3</v>
          </cell>
          <cell r="E22">
            <v>55.590909090909093</v>
          </cell>
          <cell r="F22">
            <v>97</v>
          </cell>
          <cell r="G22">
            <v>19</v>
          </cell>
          <cell r="H22">
            <v>19.079999999999998</v>
          </cell>
          <cell r="I22" t="str">
            <v>*</v>
          </cell>
          <cell r="J22">
            <v>43.2</v>
          </cell>
          <cell r="K22">
            <v>0</v>
          </cell>
        </row>
        <row r="23">
          <cell r="B23">
            <v>20.895833333333332</v>
          </cell>
          <cell r="C23">
            <v>28.9</v>
          </cell>
          <cell r="D23">
            <v>17.3</v>
          </cell>
          <cell r="E23">
            <v>76.625</v>
          </cell>
          <cell r="F23">
            <v>99</v>
          </cell>
          <cell r="G23">
            <v>35</v>
          </cell>
          <cell r="H23">
            <v>18</v>
          </cell>
          <cell r="I23" t="str">
            <v>*</v>
          </cell>
          <cell r="J23">
            <v>42.12</v>
          </cell>
          <cell r="K23">
            <v>4.4000000000000012</v>
          </cell>
        </row>
        <row r="24">
          <cell r="B24">
            <v>21.345454545454547</v>
          </cell>
          <cell r="C24">
            <v>30.9</v>
          </cell>
          <cell r="D24">
            <v>15.1</v>
          </cell>
          <cell r="E24">
            <v>78.36363636363636</v>
          </cell>
          <cell r="F24">
            <v>100</v>
          </cell>
          <cell r="G24">
            <v>38</v>
          </cell>
          <cell r="H24">
            <v>9.3600000000000012</v>
          </cell>
          <cell r="I24" t="str">
            <v>*</v>
          </cell>
          <cell r="J24">
            <v>64.08</v>
          </cell>
          <cell r="K24">
            <v>16.8</v>
          </cell>
        </row>
        <row r="25">
          <cell r="B25">
            <v>22.391666666666666</v>
          </cell>
          <cell r="C25">
            <v>33.200000000000003</v>
          </cell>
          <cell r="D25">
            <v>14.9</v>
          </cell>
          <cell r="E25">
            <v>79.958333333333329</v>
          </cell>
          <cell r="F25">
            <v>100</v>
          </cell>
          <cell r="G25">
            <v>42</v>
          </cell>
          <cell r="H25">
            <v>10.08</v>
          </cell>
          <cell r="I25" t="str">
            <v>*</v>
          </cell>
          <cell r="J25">
            <v>27</v>
          </cell>
          <cell r="K25">
            <v>1.2</v>
          </cell>
        </row>
        <row r="26">
          <cell r="B26">
            <v>26.286956521739135</v>
          </cell>
          <cell r="C26">
            <v>36.700000000000003</v>
          </cell>
          <cell r="D26">
            <v>17.600000000000001</v>
          </cell>
          <cell r="E26">
            <v>69.173913043478265</v>
          </cell>
          <cell r="F26">
            <v>100</v>
          </cell>
          <cell r="G26">
            <v>26</v>
          </cell>
          <cell r="H26">
            <v>13.68</v>
          </cell>
          <cell r="I26" t="str">
            <v>*</v>
          </cell>
          <cell r="J26">
            <v>31.680000000000003</v>
          </cell>
          <cell r="K26">
            <v>0</v>
          </cell>
        </row>
        <row r="27">
          <cell r="B27">
            <v>27.156521739130426</v>
          </cell>
          <cell r="C27">
            <v>37.9</v>
          </cell>
          <cell r="D27">
            <v>17.7</v>
          </cell>
          <cell r="E27">
            <v>61.391304347826086</v>
          </cell>
          <cell r="F27">
            <v>98</v>
          </cell>
          <cell r="G27">
            <v>21</v>
          </cell>
          <cell r="H27">
            <v>16.920000000000002</v>
          </cell>
          <cell r="I27" t="str">
            <v>*</v>
          </cell>
          <cell r="J27">
            <v>46.080000000000005</v>
          </cell>
          <cell r="K27">
            <v>0</v>
          </cell>
        </row>
        <row r="28">
          <cell r="B28">
            <v>27.166666666666661</v>
          </cell>
          <cell r="C28">
            <v>36.5</v>
          </cell>
          <cell r="D28">
            <v>20</v>
          </cell>
          <cell r="E28">
            <v>61.25</v>
          </cell>
          <cell r="F28">
            <v>94</v>
          </cell>
          <cell r="G28">
            <v>20</v>
          </cell>
          <cell r="H28">
            <v>15.120000000000001</v>
          </cell>
          <cell r="I28" t="str">
            <v>*</v>
          </cell>
          <cell r="J28">
            <v>41.04</v>
          </cell>
          <cell r="K28">
            <v>0</v>
          </cell>
        </row>
        <row r="29">
          <cell r="B29">
            <v>26.375000000000011</v>
          </cell>
          <cell r="C29">
            <v>37</v>
          </cell>
          <cell r="D29">
            <v>17.7</v>
          </cell>
          <cell r="E29">
            <v>61.208333333333336</v>
          </cell>
          <cell r="F29">
            <v>96</v>
          </cell>
          <cell r="G29">
            <v>21</v>
          </cell>
          <cell r="H29">
            <v>16.920000000000002</v>
          </cell>
          <cell r="I29" t="str">
            <v>*</v>
          </cell>
          <cell r="J29">
            <v>38.519999999999996</v>
          </cell>
          <cell r="K29">
            <v>0</v>
          </cell>
        </row>
        <row r="30">
          <cell r="B30">
            <v>22.212499999999995</v>
          </cell>
          <cell r="C30">
            <v>27.5</v>
          </cell>
          <cell r="D30">
            <v>20.5</v>
          </cell>
          <cell r="E30">
            <v>86.291666666666671</v>
          </cell>
          <cell r="F30">
            <v>100</v>
          </cell>
          <cell r="G30">
            <v>51</v>
          </cell>
          <cell r="H30">
            <v>6.12</v>
          </cell>
          <cell r="I30" t="str">
            <v>*</v>
          </cell>
          <cell r="J30">
            <v>18.720000000000002</v>
          </cell>
          <cell r="K30">
            <v>4.8</v>
          </cell>
        </row>
        <row r="31">
          <cell r="B31">
            <v>19.0625</v>
          </cell>
          <cell r="C31">
            <v>21</v>
          </cell>
          <cell r="D31">
            <v>16.600000000000001</v>
          </cell>
          <cell r="E31">
            <v>84.833333333333329</v>
          </cell>
          <cell r="F31">
            <v>97</v>
          </cell>
          <cell r="G31">
            <v>69</v>
          </cell>
          <cell r="H31">
            <v>10.8</v>
          </cell>
          <cell r="I31" t="str">
            <v>*</v>
          </cell>
          <cell r="J31">
            <v>28.08</v>
          </cell>
          <cell r="K31">
            <v>0</v>
          </cell>
        </row>
        <row r="32">
          <cell r="B32">
            <v>19.556521739130435</v>
          </cell>
          <cell r="C32">
            <v>27.7</v>
          </cell>
          <cell r="D32">
            <v>14.2</v>
          </cell>
          <cell r="E32">
            <v>76.652173913043484</v>
          </cell>
          <cell r="F32">
            <v>100</v>
          </cell>
          <cell r="G32">
            <v>47</v>
          </cell>
          <cell r="H32">
            <v>9.7200000000000006</v>
          </cell>
          <cell r="I32" t="str">
            <v>*</v>
          </cell>
          <cell r="J32">
            <v>34.56</v>
          </cell>
          <cell r="K32">
            <v>0</v>
          </cell>
        </row>
        <row r="33">
          <cell r="B33">
            <v>21.247826086956525</v>
          </cell>
          <cell r="C33">
            <v>28.6</v>
          </cell>
          <cell r="D33">
            <v>16.2</v>
          </cell>
          <cell r="E33">
            <v>77.608695652173907</v>
          </cell>
          <cell r="F33">
            <v>92</v>
          </cell>
          <cell r="G33">
            <v>50</v>
          </cell>
          <cell r="H33">
            <v>8.2799999999999994</v>
          </cell>
          <cell r="I33" t="str">
            <v>*</v>
          </cell>
          <cell r="J33">
            <v>19.440000000000001</v>
          </cell>
          <cell r="K33">
            <v>1.4</v>
          </cell>
        </row>
        <row r="34">
          <cell r="B34">
            <v>23.120833333333337</v>
          </cell>
          <cell r="C34">
            <v>30.6</v>
          </cell>
          <cell r="D34">
            <v>17.2</v>
          </cell>
          <cell r="E34">
            <v>82.416666666666671</v>
          </cell>
          <cell r="F34">
            <v>100</v>
          </cell>
          <cell r="G34">
            <v>54</v>
          </cell>
          <cell r="H34">
            <v>16.2</v>
          </cell>
          <cell r="I34" t="str">
            <v>*</v>
          </cell>
          <cell r="J34">
            <v>38.159999999999997</v>
          </cell>
          <cell r="K34">
            <v>1.6</v>
          </cell>
        </row>
        <row r="35">
          <cell r="B35">
            <v>22.262499999999999</v>
          </cell>
          <cell r="C35">
            <v>27.5</v>
          </cell>
          <cell r="D35">
            <v>18.5</v>
          </cell>
          <cell r="E35">
            <v>89.625</v>
          </cell>
          <cell r="F35">
            <v>100</v>
          </cell>
          <cell r="G35">
            <v>62</v>
          </cell>
          <cell r="H35">
            <v>12.6</v>
          </cell>
          <cell r="I35" t="str">
            <v>*</v>
          </cell>
          <cell r="J35">
            <v>31.680000000000003</v>
          </cell>
          <cell r="K35">
            <v>3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22.545833333333338</v>
          </cell>
          <cell r="C5">
            <v>30.8</v>
          </cell>
          <cell r="D5">
            <v>13.7</v>
          </cell>
          <cell r="E5">
            <v>59.75</v>
          </cell>
          <cell r="F5">
            <v>99</v>
          </cell>
          <cell r="G5">
            <v>30</v>
          </cell>
          <cell r="H5">
            <v>17.64</v>
          </cell>
          <cell r="I5" t="str">
            <v>*</v>
          </cell>
          <cell r="J5">
            <v>33.119999999999997</v>
          </cell>
          <cell r="K5">
            <v>0</v>
          </cell>
        </row>
        <row r="6">
          <cell r="B6">
            <v>23.308333333333334</v>
          </cell>
          <cell r="C6">
            <v>32</v>
          </cell>
          <cell r="D6">
            <v>17.399999999999999</v>
          </cell>
          <cell r="E6">
            <v>50.333333333333336</v>
          </cell>
          <cell r="F6">
            <v>67</v>
          </cell>
          <cell r="G6">
            <v>25</v>
          </cell>
          <cell r="H6">
            <v>15.120000000000001</v>
          </cell>
          <cell r="I6" t="str">
            <v>*</v>
          </cell>
          <cell r="J6">
            <v>34.56</v>
          </cell>
          <cell r="K6">
            <v>0</v>
          </cell>
        </row>
        <row r="7">
          <cell r="B7">
            <v>23.745833333333337</v>
          </cell>
          <cell r="C7">
            <v>33.299999999999997</v>
          </cell>
          <cell r="D7">
            <v>14.3</v>
          </cell>
          <cell r="E7">
            <v>48.875</v>
          </cell>
          <cell r="F7">
            <v>88</v>
          </cell>
          <cell r="G7">
            <v>22</v>
          </cell>
          <cell r="H7">
            <v>11.520000000000001</v>
          </cell>
          <cell r="I7" t="str">
            <v>*</v>
          </cell>
          <cell r="J7">
            <v>23.400000000000002</v>
          </cell>
          <cell r="K7">
            <v>0</v>
          </cell>
        </row>
        <row r="8">
          <cell r="B8">
            <v>23.970833333333335</v>
          </cell>
          <cell r="C8">
            <v>32.4</v>
          </cell>
          <cell r="D8">
            <v>14.9</v>
          </cell>
          <cell r="E8">
            <v>47.583333333333336</v>
          </cell>
          <cell r="F8">
            <v>78</v>
          </cell>
          <cell r="G8">
            <v>25</v>
          </cell>
          <cell r="H8">
            <v>14.76</v>
          </cell>
          <cell r="I8" t="str">
            <v>*</v>
          </cell>
          <cell r="J8">
            <v>25.2</v>
          </cell>
          <cell r="K8">
            <v>0</v>
          </cell>
        </row>
        <row r="9">
          <cell r="B9">
            <v>24.095833333333331</v>
          </cell>
          <cell r="C9">
            <v>32</v>
          </cell>
          <cell r="D9">
            <v>15.8</v>
          </cell>
          <cell r="E9">
            <v>47.416666666666664</v>
          </cell>
          <cell r="F9">
            <v>77</v>
          </cell>
          <cell r="G9">
            <v>26</v>
          </cell>
          <cell r="H9">
            <v>14.76</v>
          </cell>
          <cell r="I9" t="str">
            <v>*</v>
          </cell>
          <cell r="J9">
            <v>27.36</v>
          </cell>
          <cell r="K9">
            <v>0</v>
          </cell>
        </row>
        <row r="10">
          <cell r="B10">
            <v>24.999999999999996</v>
          </cell>
          <cell r="C10">
            <v>33.700000000000003</v>
          </cell>
          <cell r="D10">
            <v>18.399999999999999</v>
          </cell>
          <cell r="E10">
            <v>43.833333333333336</v>
          </cell>
          <cell r="F10">
            <v>60</v>
          </cell>
          <cell r="G10">
            <v>26</v>
          </cell>
          <cell r="H10">
            <v>20.88</v>
          </cell>
          <cell r="I10" t="str">
            <v>*</v>
          </cell>
          <cell r="J10">
            <v>40.32</v>
          </cell>
          <cell r="K10">
            <v>0</v>
          </cell>
        </row>
        <row r="11">
          <cell r="B11">
            <v>25.174999999999997</v>
          </cell>
          <cell r="C11">
            <v>35.4</v>
          </cell>
          <cell r="D11">
            <v>17.100000000000001</v>
          </cell>
          <cell r="E11">
            <v>50.166666666666664</v>
          </cell>
          <cell r="F11">
            <v>79</v>
          </cell>
          <cell r="G11">
            <v>27</v>
          </cell>
          <cell r="H11">
            <v>22.68</v>
          </cell>
          <cell r="I11" t="str">
            <v>*</v>
          </cell>
          <cell r="J11">
            <v>41.4</v>
          </cell>
          <cell r="K11">
            <v>0</v>
          </cell>
        </row>
        <row r="12">
          <cell r="B12">
            <v>22.174999999999997</v>
          </cell>
          <cell r="C12">
            <v>26.5</v>
          </cell>
          <cell r="D12">
            <v>18.8</v>
          </cell>
          <cell r="E12">
            <v>74.916666666666671</v>
          </cell>
          <cell r="F12">
            <v>96</v>
          </cell>
          <cell r="G12">
            <v>59</v>
          </cell>
          <cell r="H12">
            <v>23.759999999999998</v>
          </cell>
          <cell r="I12" t="str">
            <v>*</v>
          </cell>
          <cell r="J12">
            <v>44.64</v>
          </cell>
          <cell r="K12">
            <v>0</v>
          </cell>
        </row>
        <row r="13">
          <cell r="B13">
            <v>21.337500000000002</v>
          </cell>
          <cell r="C13">
            <v>28.6</v>
          </cell>
          <cell r="D13">
            <v>16.100000000000001</v>
          </cell>
          <cell r="E13">
            <v>71.666666666666671</v>
          </cell>
          <cell r="F13">
            <v>94</v>
          </cell>
          <cell r="G13">
            <v>46</v>
          </cell>
          <cell r="H13">
            <v>23.400000000000002</v>
          </cell>
          <cell r="I13" t="str">
            <v>*</v>
          </cell>
          <cell r="J13">
            <v>48.24</v>
          </cell>
          <cell r="K13">
            <v>0</v>
          </cell>
        </row>
        <row r="14">
          <cell r="B14">
            <v>25.500000000000004</v>
          </cell>
          <cell r="C14">
            <v>34.9</v>
          </cell>
          <cell r="D14">
            <v>18.600000000000001</v>
          </cell>
          <cell r="E14">
            <v>56.565217391304351</v>
          </cell>
          <cell r="F14">
            <v>82</v>
          </cell>
          <cell r="G14">
            <v>27</v>
          </cell>
          <cell r="H14">
            <v>15.840000000000002</v>
          </cell>
          <cell r="I14" t="str">
            <v>*</v>
          </cell>
          <cell r="J14">
            <v>36.72</v>
          </cell>
          <cell r="K14">
            <v>0</v>
          </cell>
        </row>
        <row r="15">
          <cell r="B15">
            <v>28.287500000000005</v>
          </cell>
          <cell r="C15">
            <v>35.6</v>
          </cell>
          <cell r="D15">
            <v>22.2</v>
          </cell>
          <cell r="E15">
            <v>44.458333333333336</v>
          </cell>
          <cell r="F15">
            <v>60</v>
          </cell>
          <cell r="G15">
            <v>29</v>
          </cell>
          <cell r="H15">
            <v>27.720000000000002</v>
          </cell>
          <cell r="I15" t="str">
            <v>*</v>
          </cell>
          <cell r="J15">
            <v>47.88</v>
          </cell>
          <cell r="K15">
            <v>0</v>
          </cell>
        </row>
        <row r="16">
          <cell r="B16">
            <v>24.299999999999997</v>
          </cell>
          <cell r="C16">
            <v>30</v>
          </cell>
          <cell r="D16">
            <v>18.2</v>
          </cell>
          <cell r="E16">
            <v>65.958333333333329</v>
          </cell>
          <cell r="F16">
            <v>100</v>
          </cell>
          <cell r="G16">
            <v>40</v>
          </cell>
          <cell r="H16">
            <v>30.96</v>
          </cell>
          <cell r="I16" t="str">
            <v>*</v>
          </cell>
          <cell r="J16">
            <v>52.56</v>
          </cell>
          <cell r="K16">
            <v>39.4</v>
          </cell>
        </row>
        <row r="17">
          <cell r="B17">
            <v>17.145833333333332</v>
          </cell>
          <cell r="C17">
            <v>21.5</v>
          </cell>
          <cell r="D17">
            <v>13</v>
          </cell>
          <cell r="E17">
            <v>85.791666666666671</v>
          </cell>
          <cell r="F17">
            <v>100</v>
          </cell>
          <cell r="G17">
            <v>60</v>
          </cell>
          <cell r="H17">
            <v>19.8</v>
          </cell>
          <cell r="I17" t="str">
            <v>*</v>
          </cell>
          <cell r="J17">
            <v>37.080000000000005</v>
          </cell>
          <cell r="K17">
            <v>0.4</v>
          </cell>
        </row>
        <row r="18">
          <cell r="B18">
            <v>17.712499999999999</v>
          </cell>
          <cell r="C18">
            <v>24.9</v>
          </cell>
          <cell r="D18">
            <v>13</v>
          </cell>
          <cell r="E18">
            <v>77.375</v>
          </cell>
          <cell r="F18">
            <v>94</v>
          </cell>
          <cell r="G18">
            <v>58</v>
          </cell>
          <cell r="H18">
            <v>10.08</v>
          </cell>
          <cell r="I18" t="str">
            <v>*</v>
          </cell>
          <cell r="J18">
            <v>20.88</v>
          </cell>
          <cell r="K18">
            <v>0</v>
          </cell>
        </row>
        <row r="19">
          <cell r="B19">
            <v>22.612500000000001</v>
          </cell>
          <cell r="C19">
            <v>30.8</v>
          </cell>
          <cell r="D19">
            <v>17.5</v>
          </cell>
          <cell r="E19">
            <v>67.833333333333329</v>
          </cell>
          <cell r="F19">
            <v>88</v>
          </cell>
          <cell r="G19">
            <v>37</v>
          </cell>
          <cell r="H19">
            <v>18</v>
          </cell>
          <cell r="I19" t="str">
            <v>*</v>
          </cell>
          <cell r="J19">
            <v>30.6</v>
          </cell>
          <cell r="K19">
            <v>0</v>
          </cell>
        </row>
        <row r="20">
          <cell r="B20">
            <v>24.099999999999998</v>
          </cell>
          <cell r="C20">
            <v>32.299999999999997</v>
          </cell>
          <cell r="D20">
            <v>17.3</v>
          </cell>
          <cell r="E20">
            <v>63.416666666666664</v>
          </cell>
          <cell r="F20">
            <v>92</v>
          </cell>
          <cell r="G20">
            <v>33</v>
          </cell>
          <cell r="H20">
            <v>18.36</v>
          </cell>
          <cell r="I20" t="str">
            <v>*</v>
          </cell>
          <cell r="J20">
            <v>43.56</v>
          </cell>
          <cell r="K20">
            <v>0</v>
          </cell>
        </row>
        <row r="21">
          <cell r="B21">
            <v>25.445833333333329</v>
          </cell>
          <cell r="C21">
            <v>33.299999999999997</v>
          </cell>
          <cell r="D21">
            <v>19.7</v>
          </cell>
          <cell r="E21">
            <v>50.583333333333336</v>
          </cell>
          <cell r="F21">
            <v>72</v>
          </cell>
          <cell r="G21">
            <v>25</v>
          </cell>
          <cell r="H21">
            <v>18</v>
          </cell>
          <cell r="I21" t="str">
            <v>*</v>
          </cell>
          <cell r="J21">
            <v>38.159999999999997</v>
          </cell>
          <cell r="K21">
            <v>0</v>
          </cell>
        </row>
        <row r="22">
          <cell r="B22">
            <v>23.858333333333331</v>
          </cell>
          <cell r="C22">
            <v>33.9</v>
          </cell>
          <cell r="D22">
            <v>14.5</v>
          </cell>
          <cell r="E22">
            <v>52.916666666666664</v>
          </cell>
          <cell r="F22">
            <v>100</v>
          </cell>
          <cell r="G22">
            <v>27</v>
          </cell>
          <cell r="H22">
            <v>45</v>
          </cell>
          <cell r="I22" t="str">
            <v>*</v>
          </cell>
          <cell r="J22">
            <v>76.680000000000007</v>
          </cell>
          <cell r="K22">
            <v>11.4</v>
          </cell>
        </row>
        <row r="23">
          <cell r="B23">
            <v>16.612499999999997</v>
          </cell>
          <cell r="C23">
            <v>21.9</v>
          </cell>
          <cell r="D23">
            <v>13.9</v>
          </cell>
          <cell r="E23">
            <v>88.083333333333329</v>
          </cell>
          <cell r="F23">
            <v>100</v>
          </cell>
          <cell r="G23">
            <v>59</v>
          </cell>
          <cell r="H23">
            <v>18.720000000000002</v>
          </cell>
          <cell r="I23" t="str">
            <v>*</v>
          </cell>
          <cell r="J23">
            <v>35.64</v>
          </cell>
          <cell r="K23">
            <v>9.4</v>
          </cell>
        </row>
        <row r="24">
          <cell r="B24">
            <v>20</v>
          </cell>
          <cell r="C24">
            <v>27.5</v>
          </cell>
          <cell r="D24">
            <v>15.1</v>
          </cell>
          <cell r="E24">
            <v>81.625</v>
          </cell>
          <cell r="F24">
            <v>100</v>
          </cell>
          <cell r="G24">
            <v>56</v>
          </cell>
          <cell r="H24">
            <v>14.04</v>
          </cell>
          <cell r="I24" t="str">
            <v>*</v>
          </cell>
          <cell r="J24">
            <v>34.200000000000003</v>
          </cell>
          <cell r="K24">
            <v>0.2</v>
          </cell>
        </row>
        <row r="25">
          <cell r="B25">
            <v>23.291666666666661</v>
          </cell>
          <cell r="C25">
            <v>31.9</v>
          </cell>
          <cell r="D25">
            <v>17.600000000000001</v>
          </cell>
          <cell r="E25">
            <v>69.416666666666671</v>
          </cell>
          <cell r="F25">
            <v>98</v>
          </cell>
          <cell r="G25">
            <v>45</v>
          </cell>
          <cell r="H25">
            <v>20.16</v>
          </cell>
          <cell r="I25" t="str">
            <v>*</v>
          </cell>
          <cell r="J25">
            <v>36</v>
          </cell>
          <cell r="K25">
            <v>0</v>
          </cell>
        </row>
        <row r="26">
          <cell r="B26">
            <v>26.137499999999992</v>
          </cell>
          <cell r="C26">
            <v>34.4</v>
          </cell>
          <cell r="D26">
            <v>18.899999999999999</v>
          </cell>
          <cell r="E26">
            <v>64.041666666666671</v>
          </cell>
          <cell r="F26">
            <v>95</v>
          </cell>
          <cell r="G26">
            <v>32</v>
          </cell>
          <cell r="H26">
            <v>23.040000000000003</v>
          </cell>
          <cell r="I26" t="str">
            <v>*</v>
          </cell>
          <cell r="J26">
            <v>61.2</v>
          </cell>
          <cell r="K26">
            <v>0</v>
          </cell>
        </row>
        <row r="27">
          <cell r="B27">
            <v>27.762500000000003</v>
          </cell>
          <cell r="C27">
            <v>35.700000000000003</v>
          </cell>
          <cell r="D27">
            <v>21.8</v>
          </cell>
          <cell r="E27">
            <v>50.291666666666664</v>
          </cell>
          <cell r="F27">
            <v>73</v>
          </cell>
          <cell r="G27">
            <v>23</v>
          </cell>
          <cell r="H27">
            <v>22.68</v>
          </cell>
          <cell r="I27" t="str">
            <v>*</v>
          </cell>
          <cell r="J27">
            <v>60.12</v>
          </cell>
          <cell r="K27">
            <v>0</v>
          </cell>
        </row>
        <row r="28">
          <cell r="B28">
            <v>28.020833333333332</v>
          </cell>
          <cell r="C28">
            <v>35</v>
          </cell>
          <cell r="D28">
            <v>22.7</v>
          </cell>
          <cell r="E28">
            <v>51.916666666666664</v>
          </cell>
          <cell r="F28">
            <v>71</v>
          </cell>
          <cell r="G28">
            <v>32</v>
          </cell>
          <cell r="H28">
            <v>33.840000000000003</v>
          </cell>
          <cell r="I28" t="str">
            <v>*</v>
          </cell>
          <cell r="J28">
            <v>63.360000000000007</v>
          </cell>
          <cell r="K28">
            <v>0</v>
          </cell>
        </row>
        <row r="29">
          <cell r="B29">
            <v>23.387499999999992</v>
          </cell>
          <cell r="C29">
            <v>31.7</v>
          </cell>
          <cell r="D29">
            <v>18.600000000000001</v>
          </cell>
          <cell r="E29">
            <v>80.958333333333329</v>
          </cell>
          <cell r="F29">
            <v>100</v>
          </cell>
          <cell r="G29">
            <v>47</v>
          </cell>
          <cell r="H29">
            <v>15.48</v>
          </cell>
          <cell r="I29" t="str">
            <v>*</v>
          </cell>
          <cell r="J29">
            <v>37.440000000000005</v>
          </cell>
          <cell r="K29">
            <v>0.4</v>
          </cell>
        </row>
        <row r="30">
          <cell r="B30">
            <v>19.133333333333329</v>
          </cell>
          <cell r="C30">
            <v>24.7</v>
          </cell>
          <cell r="D30">
            <v>15</v>
          </cell>
          <cell r="E30">
            <v>76.666666666666671</v>
          </cell>
          <cell r="F30">
            <v>100</v>
          </cell>
          <cell r="G30">
            <v>46</v>
          </cell>
          <cell r="H30">
            <v>20.16</v>
          </cell>
          <cell r="I30" t="str">
            <v>*</v>
          </cell>
          <cell r="J30">
            <v>37.440000000000005</v>
          </cell>
          <cell r="K30">
            <v>0</v>
          </cell>
        </row>
        <row r="31">
          <cell r="B31">
            <v>17.020833333333336</v>
          </cell>
          <cell r="C31">
            <v>23.9</v>
          </cell>
          <cell r="D31">
            <v>11.5</v>
          </cell>
          <cell r="E31">
            <v>69.958333333333329</v>
          </cell>
          <cell r="F31">
            <v>87</v>
          </cell>
          <cell r="G31">
            <v>52</v>
          </cell>
          <cell r="H31">
            <v>13.68</v>
          </cell>
          <cell r="I31" t="str">
            <v>*</v>
          </cell>
          <cell r="J31">
            <v>25.2</v>
          </cell>
          <cell r="K31">
            <v>0</v>
          </cell>
        </row>
        <row r="32">
          <cell r="B32">
            <v>18.958333333333332</v>
          </cell>
          <cell r="C32">
            <v>25.6</v>
          </cell>
          <cell r="D32">
            <v>14.5</v>
          </cell>
          <cell r="E32">
            <v>67.083333333333329</v>
          </cell>
          <cell r="F32">
            <v>91</v>
          </cell>
          <cell r="G32">
            <v>39</v>
          </cell>
          <cell r="H32">
            <v>18</v>
          </cell>
          <cell r="I32" t="str">
            <v>*</v>
          </cell>
          <cell r="J32">
            <v>32.04</v>
          </cell>
          <cell r="K32">
            <v>0</v>
          </cell>
        </row>
        <row r="33">
          <cell r="B33">
            <v>20.841666666666665</v>
          </cell>
          <cell r="C33">
            <v>26.3</v>
          </cell>
          <cell r="D33">
            <v>16.399999999999999</v>
          </cell>
          <cell r="E33">
            <v>61.041666666666664</v>
          </cell>
          <cell r="F33">
            <v>75</v>
          </cell>
          <cell r="G33">
            <v>48</v>
          </cell>
          <cell r="H33">
            <v>15.840000000000002</v>
          </cell>
          <cell r="I33" t="str">
            <v>*</v>
          </cell>
          <cell r="J33">
            <v>30.96</v>
          </cell>
          <cell r="K33">
            <v>0</v>
          </cell>
        </row>
        <row r="34">
          <cell r="B34">
            <v>22.616666666666664</v>
          </cell>
          <cell r="C34">
            <v>31</v>
          </cell>
          <cell r="D34">
            <v>16.100000000000001</v>
          </cell>
          <cell r="E34">
            <v>68.25</v>
          </cell>
          <cell r="F34">
            <v>91</v>
          </cell>
          <cell r="G34">
            <v>43</v>
          </cell>
          <cell r="H34">
            <v>19.8</v>
          </cell>
          <cell r="I34" t="str">
            <v>*</v>
          </cell>
          <cell r="J34">
            <v>39.24</v>
          </cell>
          <cell r="K34">
            <v>0</v>
          </cell>
        </row>
        <row r="35">
          <cell r="B35">
            <v>21.483333333333338</v>
          </cell>
          <cell r="C35">
            <v>26</v>
          </cell>
          <cell r="D35">
            <v>19</v>
          </cell>
          <cell r="E35">
            <v>86.083333333333329</v>
          </cell>
          <cell r="F35">
            <v>100</v>
          </cell>
          <cell r="G35">
            <v>60</v>
          </cell>
          <cell r="H35">
            <v>20.16</v>
          </cell>
          <cell r="I35" t="str">
            <v>*</v>
          </cell>
          <cell r="J35">
            <v>39.6</v>
          </cell>
          <cell r="K35">
            <v>2.6000000000000005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24.183333333333334</v>
          </cell>
          <cell r="C5">
            <v>32.4</v>
          </cell>
          <cell r="D5">
            <v>17.5</v>
          </cell>
          <cell r="E5">
            <v>49.666666666666664</v>
          </cell>
          <cell r="F5">
            <v>80</v>
          </cell>
          <cell r="G5">
            <v>24</v>
          </cell>
          <cell r="H5">
            <v>17.28</v>
          </cell>
          <cell r="I5" t="str">
            <v>*</v>
          </cell>
          <cell r="J5">
            <v>31.319999999999997</v>
          </cell>
          <cell r="K5">
            <v>0</v>
          </cell>
        </row>
        <row r="6">
          <cell r="B6">
            <v>24.6875</v>
          </cell>
          <cell r="C6">
            <v>33.1</v>
          </cell>
          <cell r="D6">
            <v>17.100000000000001</v>
          </cell>
          <cell r="E6">
            <v>45.833333333333336</v>
          </cell>
          <cell r="F6">
            <v>78</v>
          </cell>
          <cell r="G6">
            <v>25</v>
          </cell>
          <cell r="H6">
            <v>16.559999999999999</v>
          </cell>
          <cell r="I6" t="str">
            <v>*</v>
          </cell>
          <cell r="J6">
            <v>29.52</v>
          </cell>
          <cell r="K6">
            <v>0</v>
          </cell>
        </row>
        <row r="7">
          <cell r="B7">
            <v>22.166666666666668</v>
          </cell>
          <cell r="C7">
            <v>33.200000000000003</v>
          </cell>
          <cell r="D7">
            <v>12.9</v>
          </cell>
          <cell r="E7">
            <v>63.25</v>
          </cell>
          <cell r="F7">
            <v>100</v>
          </cell>
          <cell r="G7">
            <v>24</v>
          </cell>
          <cell r="H7">
            <v>11.16</v>
          </cell>
          <cell r="I7" t="str">
            <v>*</v>
          </cell>
          <cell r="J7">
            <v>20.52</v>
          </cell>
          <cell r="K7">
            <v>0</v>
          </cell>
        </row>
        <row r="8">
          <cell r="B8">
            <v>23.316666666666674</v>
          </cell>
          <cell r="C8">
            <v>33</v>
          </cell>
          <cell r="D8">
            <v>13.4</v>
          </cell>
          <cell r="E8">
            <v>51.208333333333336</v>
          </cell>
          <cell r="F8">
            <v>93</v>
          </cell>
          <cell r="G8">
            <v>25</v>
          </cell>
          <cell r="H8">
            <v>16.2</v>
          </cell>
          <cell r="I8" t="str">
            <v>*</v>
          </cell>
          <cell r="J8">
            <v>25.2</v>
          </cell>
          <cell r="K8">
            <v>0</v>
          </cell>
        </row>
        <row r="9">
          <cell r="B9">
            <v>22.804166666666664</v>
          </cell>
          <cell r="C9">
            <v>33.299999999999997</v>
          </cell>
          <cell r="D9">
            <v>14.5</v>
          </cell>
          <cell r="E9">
            <v>57</v>
          </cell>
          <cell r="F9">
            <v>92</v>
          </cell>
          <cell r="G9">
            <v>24</v>
          </cell>
          <cell r="H9">
            <v>14.4</v>
          </cell>
          <cell r="I9" t="str">
            <v>*</v>
          </cell>
          <cell r="J9">
            <v>28.44</v>
          </cell>
          <cell r="K9">
            <v>0</v>
          </cell>
        </row>
        <row r="10">
          <cell r="B10">
            <v>23.958333333333332</v>
          </cell>
          <cell r="C10">
            <v>34.299999999999997</v>
          </cell>
          <cell r="D10">
            <v>13.9</v>
          </cell>
          <cell r="E10">
            <v>49.875</v>
          </cell>
          <cell r="F10">
            <v>94</v>
          </cell>
          <cell r="G10">
            <v>20</v>
          </cell>
          <cell r="H10">
            <v>16.2</v>
          </cell>
          <cell r="I10" t="str">
            <v>*</v>
          </cell>
          <cell r="J10">
            <v>32.04</v>
          </cell>
          <cell r="K10">
            <v>0</v>
          </cell>
        </row>
        <row r="11">
          <cell r="B11">
            <v>23.729166666666668</v>
          </cell>
          <cell r="C11">
            <v>34.5</v>
          </cell>
          <cell r="D11">
            <v>14.3</v>
          </cell>
          <cell r="E11">
            <v>59.166666666666664</v>
          </cell>
          <cell r="F11">
            <v>100</v>
          </cell>
          <cell r="G11">
            <v>29</v>
          </cell>
          <cell r="H11">
            <v>18</v>
          </cell>
          <cell r="I11" t="str">
            <v>*</v>
          </cell>
          <cell r="J11">
            <v>32.4</v>
          </cell>
          <cell r="K11">
            <v>0</v>
          </cell>
        </row>
        <row r="12">
          <cell r="B12">
            <v>24.358333333333331</v>
          </cell>
          <cell r="C12">
            <v>35.1</v>
          </cell>
          <cell r="D12">
            <v>16.600000000000001</v>
          </cell>
          <cell r="E12">
            <v>66.458333333333329</v>
          </cell>
          <cell r="F12">
            <v>100</v>
          </cell>
          <cell r="G12">
            <v>27</v>
          </cell>
          <cell r="H12">
            <v>14.76</v>
          </cell>
          <cell r="I12" t="str">
            <v>*</v>
          </cell>
          <cell r="J12">
            <v>29.16</v>
          </cell>
          <cell r="K12">
            <v>0</v>
          </cell>
        </row>
        <row r="13">
          <cell r="B13">
            <v>24.775000000000002</v>
          </cell>
          <cell r="C13">
            <v>34.1</v>
          </cell>
          <cell r="D13">
            <v>16.7</v>
          </cell>
          <cell r="E13">
            <v>62.5</v>
          </cell>
          <cell r="F13">
            <v>100</v>
          </cell>
          <cell r="G13">
            <v>30</v>
          </cell>
          <cell r="H13">
            <v>15.840000000000002</v>
          </cell>
          <cell r="I13" t="str">
            <v>*</v>
          </cell>
          <cell r="J13">
            <v>27.720000000000002</v>
          </cell>
          <cell r="K13">
            <v>0</v>
          </cell>
        </row>
        <row r="14">
          <cell r="B14">
            <v>24.745833333333326</v>
          </cell>
          <cell r="C14">
            <v>35.4</v>
          </cell>
          <cell r="D14">
            <v>16.2</v>
          </cell>
          <cell r="E14">
            <v>63.375</v>
          </cell>
          <cell r="F14">
            <v>100</v>
          </cell>
          <cell r="G14">
            <v>22</v>
          </cell>
          <cell r="H14">
            <v>23.759999999999998</v>
          </cell>
          <cell r="I14" t="str">
            <v>*</v>
          </cell>
          <cell r="J14">
            <v>42.12</v>
          </cell>
          <cell r="K14">
            <v>0</v>
          </cell>
        </row>
        <row r="15">
          <cell r="B15">
            <v>24.5</v>
          </cell>
          <cell r="C15">
            <v>34.700000000000003</v>
          </cell>
          <cell r="D15">
            <v>15.1</v>
          </cell>
          <cell r="E15">
            <v>54.541666666666664</v>
          </cell>
          <cell r="F15">
            <v>100</v>
          </cell>
          <cell r="G15">
            <v>28</v>
          </cell>
          <cell r="H15">
            <v>21.240000000000002</v>
          </cell>
          <cell r="I15" t="str">
            <v>*</v>
          </cell>
          <cell r="J15">
            <v>35.28</v>
          </cell>
          <cell r="K15">
            <v>0</v>
          </cell>
        </row>
        <row r="16">
          <cell r="B16">
            <v>23.925000000000001</v>
          </cell>
          <cell r="C16">
            <v>36</v>
          </cell>
          <cell r="D16">
            <v>16.7</v>
          </cell>
          <cell r="E16">
            <v>65.375</v>
          </cell>
          <cell r="F16">
            <v>100</v>
          </cell>
          <cell r="G16">
            <v>30</v>
          </cell>
          <cell r="H16">
            <v>25.92</v>
          </cell>
          <cell r="I16" t="str">
            <v>*</v>
          </cell>
          <cell r="J16">
            <v>54.72</v>
          </cell>
          <cell r="K16">
            <v>0</v>
          </cell>
        </row>
        <row r="17">
          <cell r="B17">
            <v>20.833333333333332</v>
          </cell>
          <cell r="C17">
            <v>25.6</v>
          </cell>
          <cell r="D17">
            <v>17.5</v>
          </cell>
          <cell r="E17">
            <v>80.94736842105263</v>
          </cell>
          <cell r="F17">
            <v>100</v>
          </cell>
          <cell r="G17">
            <v>56</v>
          </cell>
          <cell r="H17">
            <v>28.44</v>
          </cell>
          <cell r="I17" t="str">
            <v>*</v>
          </cell>
          <cell r="J17">
            <v>52.56</v>
          </cell>
          <cell r="K17">
            <v>0</v>
          </cell>
        </row>
        <row r="18">
          <cell r="B18">
            <v>21.258333333333329</v>
          </cell>
          <cell r="C18">
            <v>26.2</v>
          </cell>
          <cell r="D18">
            <v>17.399999999999999</v>
          </cell>
          <cell r="E18">
            <v>77.833333333333329</v>
          </cell>
          <cell r="F18">
            <v>100</v>
          </cell>
          <cell r="G18">
            <v>52</v>
          </cell>
          <cell r="H18">
            <v>19.079999999999998</v>
          </cell>
          <cell r="I18" t="str">
            <v>*</v>
          </cell>
          <cell r="J18">
            <v>37.440000000000005</v>
          </cell>
          <cell r="K18">
            <v>0</v>
          </cell>
        </row>
        <row r="19">
          <cell r="B19">
            <v>23.55</v>
          </cell>
          <cell r="C19">
            <v>30.5</v>
          </cell>
          <cell r="D19">
            <v>18.399999999999999</v>
          </cell>
          <cell r="E19">
            <v>70.416666666666671</v>
          </cell>
          <cell r="F19">
            <v>100</v>
          </cell>
          <cell r="G19">
            <v>38</v>
          </cell>
          <cell r="H19">
            <v>20.88</v>
          </cell>
          <cell r="I19" t="str">
            <v>*</v>
          </cell>
          <cell r="J19">
            <v>39.24</v>
          </cell>
          <cell r="K19">
            <v>0</v>
          </cell>
        </row>
        <row r="20">
          <cell r="B20">
            <v>26.3125</v>
          </cell>
          <cell r="C20">
            <v>33.700000000000003</v>
          </cell>
          <cell r="D20">
            <v>19.899999999999999</v>
          </cell>
          <cell r="E20">
            <v>46.541666666666664</v>
          </cell>
          <cell r="F20">
            <v>75</v>
          </cell>
          <cell r="G20">
            <v>21</v>
          </cell>
          <cell r="H20">
            <v>23.400000000000002</v>
          </cell>
          <cell r="I20" t="str">
            <v>*</v>
          </cell>
          <cell r="J20">
            <v>40.680000000000007</v>
          </cell>
          <cell r="K20">
            <v>0</v>
          </cell>
        </row>
        <row r="21">
          <cell r="B21">
            <v>25.216666666666669</v>
          </cell>
          <cell r="C21">
            <v>33.5</v>
          </cell>
          <cell r="D21">
            <v>14</v>
          </cell>
          <cell r="E21">
            <v>44.541666666666664</v>
          </cell>
          <cell r="F21">
            <v>89</v>
          </cell>
          <cell r="G21">
            <v>23</v>
          </cell>
          <cell r="H21">
            <v>19.440000000000001</v>
          </cell>
          <cell r="I21" t="str">
            <v>*</v>
          </cell>
          <cell r="J21">
            <v>37.080000000000005</v>
          </cell>
          <cell r="K21">
            <v>0</v>
          </cell>
        </row>
        <row r="22">
          <cell r="B22">
            <v>23.483333333333331</v>
          </cell>
          <cell r="C22">
            <v>33.700000000000003</v>
          </cell>
          <cell r="D22">
            <v>14</v>
          </cell>
          <cell r="E22">
            <v>59.916666666666664</v>
          </cell>
          <cell r="F22">
            <v>100</v>
          </cell>
          <cell r="G22">
            <v>28</v>
          </cell>
          <cell r="H22">
            <v>25.56</v>
          </cell>
          <cell r="I22" t="str">
            <v>*</v>
          </cell>
          <cell r="J22">
            <v>57.24</v>
          </cell>
          <cell r="K22">
            <v>0</v>
          </cell>
        </row>
        <row r="23">
          <cell r="B23">
            <v>18.391666666666666</v>
          </cell>
          <cell r="C23">
            <v>26.8</v>
          </cell>
          <cell r="D23">
            <v>16.100000000000001</v>
          </cell>
          <cell r="E23">
            <v>84.15384615384616</v>
          </cell>
          <cell r="F23">
            <v>100</v>
          </cell>
          <cell r="G23">
            <v>42</v>
          </cell>
          <cell r="H23">
            <v>28.44</v>
          </cell>
          <cell r="I23" t="str">
            <v>*</v>
          </cell>
          <cell r="J23">
            <v>76.319999999999993</v>
          </cell>
          <cell r="K23">
            <v>13.2</v>
          </cell>
        </row>
        <row r="24">
          <cell r="B24">
            <v>19.649999999999999</v>
          </cell>
          <cell r="C24">
            <v>31.6</v>
          </cell>
          <cell r="D24">
            <v>14.7</v>
          </cell>
          <cell r="E24">
            <v>72.818181818181813</v>
          </cell>
          <cell r="F24">
            <v>100</v>
          </cell>
          <cell r="G24">
            <v>33</v>
          </cell>
          <cell r="H24">
            <v>13.68</v>
          </cell>
          <cell r="I24" t="str">
            <v>*</v>
          </cell>
          <cell r="J24">
            <v>29.880000000000003</v>
          </cell>
          <cell r="K24">
            <v>3.6</v>
          </cell>
        </row>
        <row r="25">
          <cell r="B25">
            <v>21.683333333333334</v>
          </cell>
          <cell r="C25">
            <v>30</v>
          </cell>
          <cell r="D25">
            <v>16.399999999999999</v>
          </cell>
          <cell r="E25">
            <v>65.272727272727266</v>
          </cell>
          <cell r="F25">
            <v>100</v>
          </cell>
          <cell r="G25">
            <v>50</v>
          </cell>
          <cell r="H25">
            <v>19.079999999999998</v>
          </cell>
          <cell r="I25" t="str">
            <v>*</v>
          </cell>
          <cell r="J25">
            <v>41.4</v>
          </cell>
          <cell r="K25">
            <v>19</v>
          </cell>
        </row>
        <row r="26">
          <cell r="B26">
            <v>24.754166666666663</v>
          </cell>
          <cell r="C26">
            <v>34.200000000000003</v>
          </cell>
          <cell r="D26">
            <v>16.8</v>
          </cell>
          <cell r="E26">
            <v>55.214285714285715</v>
          </cell>
          <cell r="F26">
            <v>100</v>
          </cell>
          <cell r="G26">
            <v>31</v>
          </cell>
          <cell r="H26">
            <v>20.52</v>
          </cell>
          <cell r="I26" t="str">
            <v>*</v>
          </cell>
          <cell r="J26">
            <v>36</v>
          </cell>
          <cell r="K26">
            <v>0</v>
          </cell>
        </row>
        <row r="27">
          <cell r="B27">
            <v>24.995833333333334</v>
          </cell>
          <cell r="C27">
            <v>34.200000000000003</v>
          </cell>
          <cell r="D27">
            <v>17</v>
          </cell>
          <cell r="E27">
            <v>66.19047619047619</v>
          </cell>
          <cell r="F27">
            <v>100</v>
          </cell>
          <cell r="G27">
            <v>35</v>
          </cell>
          <cell r="H27">
            <v>23.759999999999998</v>
          </cell>
          <cell r="I27" t="str">
            <v>*</v>
          </cell>
          <cell r="J27">
            <v>42.480000000000004</v>
          </cell>
          <cell r="K27">
            <v>0</v>
          </cell>
        </row>
        <row r="28">
          <cell r="B28">
            <v>24.695833333333336</v>
          </cell>
          <cell r="C28">
            <v>31.7</v>
          </cell>
          <cell r="D28">
            <v>18.899999999999999</v>
          </cell>
          <cell r="E28">
            <v>68.84210526315789</v>
          </cell>
          <cell r="F28">
            <v>100</v>
          </cell>
          <cell r="G28">
            <v>42</v>
          </cell>
          <cell r="H28">
            <v>23.400000000000002</v>
          </cell>
          <cell r="I28" t="str">
            <v>*</v>
          </cell>
          <cell r="J28">
            <v>34.200000000000003</v>
          </cell>
          <cell r="K28">
            <v>0</v>
          </cell>
        </row>
        <row r="29">
          <cell r="B29">
            <v>24.974999999999998</v>
          </cell>
          <cell r="C29">
            <v>34.799999999999997</v>
          </cell>
          <cell r="D29">
            <v>16.899999999999999</v>
          </cell>
          <cell r="E29">
            <v>61</v>
          </cell>
          <cell r="F29">
            <v>100</v>
          </cell>
          <cell r="G29">
            <v>26</v>
          </cell>
          <cell r="H29">
            <v>21.6</v>
          </cell>
          <cell r="I29" t="str">
            <v>*</v>
          </cell>
          <cell r="J29">
            <v>37.800000000000004</v>
          </cell>
          <cell r="K29">
            <v>0</v>
          </cell>
        </row>
        <row r="30">
          <cell r="B30">
            <v>21.991666666666664</v>
          </cell>
          <cell r="C30">
            <v>25</v>
          </cell>
          <cell r="D30">
            <v>19.600000000000001</v>
          </cell>
          <cell r="E30">
            <v>81.86666666666666</v>
          </cell>
          <cell r="F30">
            <v>100</v>
          </cell>
          <cell r="G30">
            <v>63</v>
          </cell>
          <cell r="H30">
            <v>18.36</v>
          </cell>
          <cell r="I30" t="str">
            <v>*</v>
          </cell>
          <cell r="J30">
            <v>36.36</v>
          </cell>
          <cell r="K30">
            <v>5.4</v>
          </cell>
        </row>
        <row r="31">
          <cell r="B31">
            <v>19.475000000000001</v>
          </cell>
          <cell r="C31">
            <v>21.7</v>
          </cell>
          <cell r="D31">
            <v>18.3</v>
          </cell>
          <cell r="E31">
            <v>98.833333333333329</v>
          </cell>
          <cell r="F31">
            <v>100</v>
          </cell>
          <cell r="G31">
            <v>91</v>
          </cell>
          <cell r="H31">
            <v>15.840000000000002</v>
          </cell>
          <cell r="I31" t="str">
            <v>*</v>
          </cell>
          <cell r="J31">
            <v>28.08</v>
          </cell>
          <cell r="K31">
            <v>0.2</v>
          </cell>
        </row>
        <row r="32">
          <cell r="B32">
            <v>19.429166666666667</v>
          </cell>
          <cell r="C32">
            <v>26.4</v>
          </cell>
          <cell r="D32">
            <v>14.5</v>
          </cell>
          <cell r="E32">
            <v>81.80952380952381</v>
          </cell>
          <cell r="F32">
            <v>100</v>
          </cell>
          <cell r="G32">
            <v>51</v>
          </cell>
          <cell r="H32">
            <v>20.16</v>
          </cell>
          <cell r="I32" t="str">
            <v>*</v>
          </cell>
          <cell r="J32">
            <v>31.319999999999997</v>
          </cell>
          <cell r="K32">
            <v>0</v>
          </cell>
        </row>
        <row r="33">
          <cell r="B33">
            <v>23.512499999999999</v>
          </cell>
          <cell r="C33">
            <v>32</v>
          </cell>
          <cell r="D33">
            <v>16.8</v>
          </cell>
          <cell r="E33">
            <v>73</v>
          </cell>
          <cell r="F33">
            <v>100</v>
          </cell>
          <cell r="G33">
            <v>44</v>
          </cell>
          <cell r="H33">
            <v>12.96</v>
          </cell>
          <cell r="I33" t="str">
            <v>*</v>
          </cell>
          <cell r="J33">
            <v>25.2</v>
          </cell>
          <cell r="K33">
            <v>0</v>
          </cell>
        </row>
        <row r="34">
          <cell r="B34">
            <v>25.024999999999995</v>
          </cell>
          <cell r="C34">
            <v>32.6</v>
          </cell>
          <cell r="D34">
            <v>17.7</v>
          </cell>
          <cell r="E34">
            <v>71.227272727272734</v>
          </cell>
          <cell r="F34">
            <v>100</v>
          </cell>
          <cell r="G34">
            <v>43</v>
          </cell>
          <cell r="H34">
            <v>17.28</v>
          </cell>
          <cell r="I34" t="str">
            <v>*</v>
          </cell>
          <cell r="J34">
            <v>32.04</v>
          </cell>
          <cell r="K34">
            <v>0</v>
          </cell>
        </row>
        <row r="35">
          <cell r="B35">
            <v>23.608333333333334</v>
          </cell>
          <cell r="C35">
            <v>34.1</v>
          </cell>
          <cell r="D35">
            <v>18.899999999999999</v>
          </cell>
          <cell r="E35">
            <v>82.8</v>
          </cell>
          <cell r="F35">
            <v>100</v>
          </cell>
          <cell r="G35">
            <v>44</v>
          </cell>
          <cell r="H35">
            <v>32.76</v>
          </cell>
          <cell r="I35" t="str">
            <v>*</v>
          </cell>
          <cell r="J35">
            <v>68.400000000000006</v>
          </cell>
          <cell r="K35">
            <v>12.399999999999999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24.850000000000005</v>
          </cell>
          <cell r="C5">
            <v>31.7</v>
          </cell>
          <cell r="D5">
            <v>20</v>
          </cell>
          <cell r="E5">
            <v>43.291666666666664</v>
          </cell>
          <cell r="F5">
            <v>58</v>
          </cell>
          <cell r="G5">
            <v>21</v>
          </cell>
          <cell r="H5">
            <v>21.240000000000002</v>
          </cell>
          <cell r="I5" t="str">
            <v>*</v>
          </cell>
          <cell r="J5">
            <v>34.92</v>
          </cell>
          <cell r="K5">
            <v>0</v>
          </cell>
        </row>
        <row r="6">
          <cell r="B6">
            <v>25.216666666666669</v>
          </cell>
          <cell r="C6">
            <v>32.700000000000003</v>
          </cell>
          <cell r="D6">
            <v>20.2</v>
          </cell>
          <cell r="E6">
            <v>39.541666666666664</v>
          </cell>
          <cell r="F6">
            <v>58</v>
          </cell>
          <cell r="G6">
            <v>20</v>
          </cell>
          <cell r="H6">
            <v>18.36</v>
          </cell>
          <cell r="I6" t="str">
            <v>*</v>
          </cell>
          <cell r="J6">
            <v>32.04</v>
          </cell>
          <cell r="K6">
            <v>0</v>
          </cell>
        </row>
        <row r="7">
          <cell r="B7">
            <v>26.174999999999997</v>
          </cell>
          <cell r="C7">
            <v>33.1</v>
          </cell>
          <cell r="D7">
            <v>20.3</v>
          </cell>
          <cell r="E7">
            <v>36.125</v>
          </cell>
          <cell r="F7">
            <v>53</v>
          </cell>
          <cell r="G7">
            <v>20</v>
          </cell>
          <cell r="H7">
            <v>16.920000000000002</v>
          </cell>
          <cell r="I7" t="str">
            <v>*</v>
          </cell>
          <cell r="J7">
            <v>29.52</v>
          </cell>
          <cell r="K7">
            <v>0</v>
          </cell>
        </row>
        <row r="8">
          <cell r="B8">
            <v>24.854166666666668</v>
          </cell>
          <cell r="C8">
            <v>32.6</v>
          </cell>
          <cell r="D8">
            <v>18.399999999999999</v>
          </cell>
          <cell r="E8">
            <v>40.708333333333336</v>
          </cell>
          <cell r="F8">
            <v>60</v>
          </cell>
          <cell r="G8">
            <v>22</v>
          </cell>
          <cell r="H8">
            <v>18</v>
          </cell>
          <cell r="I8" t="str">
            <v>*</v>
          </cell>
          <cell r="J8">
            <v>29.880000000000003</v>
          </cell>
          <cell r="K8">
            <v>0</v>
          </cell>
        </row>
        <row r="9">
          <cell r="B9">
            <v>25.154166666666669</v>
          </cell>
          <cell r="C9">
            <v>32.799999999999997</v>
          </cell>
          <cell r="D9">
            <v>18.5</v>
          </cell>
          <cell r="E9">
            <v>38.958333333333336</v>
          </cell>
          <cell r="F9">
            <v>60</v>
          </cell>
          <cell r="G9">
            <v>20</v>
          </cell>
          <cell r="H9">
            <v>24.12</v>
          </cell>
          <cell r="I9" t="str">
            <v>*</v>
          </cell>
          <cell r="J9">
            <v>37.080000000000005</v>
          </cell>
          <cell r="K9">
            <v>0</v>
          </cell>
        </row>
        <row r="10">
          <cell r="B10">
            <v>26.879166666666674</v>
          </cell>
          <cell r="C10">
            <v>34.1</v>
          </cell>
          <cell r="D10">
            <v>21.5</v>
          </cell>
          <cell r="E10">
            <v>34.916666666666664</v>
          </cell>
          <cell r="F10">
            <v>50</v>
          </cell>
          <cell r="G10">
            <v>20</v>
          </cell>
          <cell r="H10">
            <v>20.16</v>
          </cell>
          <cell r="I10" t="str">
            <v>*</v>
          </cell>
          <cell r="J10">
            <v>36.72</v>
          </cell>
          <cell r="K10">
            <v>0</v>
          </cell>
        </row>
        <row r="11">
          <cell r="B11">
            <v>26.725000000000005</v>
          </cell>
          <cell r="C11">
            <v>33.9</v>
          </cell>
          <cell r="D11">
            <v>20.100000000000001</v>
          </cell>
          <cell r="E11">
            <v>36.666666666666664</v>
          </cell>
          <cell r="F11">
            <v>51</v>
          </cell>
          <cell r="G11">
            <v>24</v>
          </cell>
          <cell r="H11">
            <v>15.48</v>
          </cell>
          <cell r="I11" t="str">
            <v>*</v>
          </cell>
          <cell r="J11">
            <v>33.119999999999997</v>
          </cell>
          <cell r="K11">
            <v>0</v>
          </cell>
        </row>
        <row r="12">
          <cell r="B12">
            <v>25.970833333333342</v>
          </cell>
          <cell r="C12">
            <v>33.799999999999997</v>
          </cell>
          <cell r="D12">
            <v>19.5</v>
          </cell>
          <cell r="E12">
            <v>50.708333333333336</v>
          </cell>
          <cell r="F12">
            <v>73</v>
          </cell>
          <cell r="G12">
            <v>28</v>
          </cell>
          <cell r="H12">
            <v>19.079999999999998</v>
          </cell>
          <cell r="I12" t="str">
            <v>*</v>
          </cell>
          <cell r="J12">
            <v>29.52</v>
          </cell>
          <cell r="K12">
            <v>0</v>
          </cell>
        </row>
        <row r="13">
          <cell r="B13">
            <v>26.000000000000004</v>
          </cell>
          <cell r="C13">
            <v>33.1</v>
          </cell>
          <cell r="D13">
            <v>20</v>
          </cell>
          <cell r="E13">
            <v>49.166666666666664</v>
          </cell>
          <cell r="F13">
            <v>70</v>
          </cell>
          <cell r="G13">
            <v>27</v>
          </cell>
          <cell r="H13">
            <v>23.040000000000003</v>
          </cell>
          <cell r="I13" t="str">
            <v>*</v>
          </cell>
          <cell r="J13">
            <v>36.72</v>
          </cell>
          <cell r="K13">
            <v>0</v>
          </cell>
        </row>
        <row r="14">
          <cell r="B14">
            <v>27.045833333333334</v>
          </cell>
          <cell r="C14">
            <v>35.200000000000003</v>
          </cell>
          <cell r="D14">
            <v>20</v>
          </cell>
          <cell r="E14">
            <v>45.208333333333336</v>
          </cell>
          <cell r="F14">
            <v>72</v>
          </cell>
          <cell r="G14">
            <v>18</v>
          </cell>
          <cell r="H14">
            <v>20.88</v>
          </cell>
          <cell r="I14" t="str">
            <v>*</v>
          </cell>
          <cell r="J14">
            <v>48.24</v>
          </cell>
          <cell r="K14">
            <v>0</v>
          </cell>
        </row>
        <row r="15">
          <cell r="B15">
            <v>27.345833333333342</v>
          </cell>
          <cell r="C15">
            <v>34.1</v>
          </cell>
          <cell r="D15">
            <v>21.8</v>
          </cell>
          <cell r="E15">
            <v>37.333333333333336</v>
          </cell>
          <cell r="F15">
            <v>49</v>
          </cell>
          <cell r="G15">
            <v>24</v>
          </cell>
          <cell r="H15">
            <v>21.96</v>
          </cell>
          <cell r="I15" t="str">
            <v>*</v>
          </cell>
          <cell r="J15">
            <v>42.12</v>
          </cell>
          <cell r="K15">
            <v>0</v>
          </cell>
        </row>
        <row r="16">
          <cell r="B16">
            <v>26.591666666666665</v>
          </cell>
          <cell r="C16">
            <v>34</v>
          </cell>
          <cell r="D16">
            <v>20.6</v>
          </cell>
          <cell r="E16">
            <v>48.916666666666664</v>
          </cell>
          <cell r="F16">
            <v>73</v>
          </cell>
          <cell r="G16">
            <v>29</v>
          </cell>
          <cell r="H16">
            <v>25.56</v>
          </cell>
          <cell r="I16" t="str">
            <v>*</v>
          </cell>
          <cell r="J16">
            <v>52.56</v>
          </cell>
          <cell r="K16">
            <v>0</v>
          </cell>
        </row>
        <row r="17">
          <cell r="B17">
            <v>19.862500000000001</v>
          </cell>
          <cell r="C17">
            <v>23</v>
          </cell>
          <cell r="D17">
            <v>17.5</v>
          </cell>
          <cell r="E17">
            <v>79</v>
          </cell>
          <cell r="F17">
            <v>90</v>
          </cell>
          <cell r="G17">
            <v>61</v>
          </cell>
          <cell r="H17">
            <v>28.44</v>
          </cell>
          <cell r="I17" t="str">
            <v>*</v>
          </cell>
          <cell r="J17">
            <v>52.2</v>
          </cell>
          <cell r="K17">
            <v>0.2</v>
          </cell>
        </row>
        <row r="18">
          <cell r="B18">
            <v>21.083333333333332</v>
          </cell>
          <cell r="C18">
            <v>26.1</v>
          </cell>
          <cell r="D18">
            <v>17.7</v>
          </cell>
          <cell r="E18">
            <v>70.875</v>
          </cell>
          <cell r="F18">
            <v>85</v>
          </cell>
          <cell r="G18">
            <v>51</v>
          </cell>
          <cell r="H18">
            <v>19.8</v>
          </cell>
          <cell r="I18" t="str">
            <v>*</v>
          </cell>
          <cell r="J18">
            <v>34.56</v>
          </cell>
          <cell r="K18">
            <v>0</v>
          </cell>
        </row>
        <row r="19">
          <cell r="B19">
            <v>24.545833333333334</v>
          </cell>
          <cell r="C19">
            <v>31.4</v>
          </cell>
          <cell r="D19">
            <v>20.7</v>
          </cell>
          <cell r="E19">
            <v>54.125</v>
          </cell>
          <cell r="F19">
            <v>66</v>
          </cell>
          <cell r="G19">
            <v>30</v>
          </cell>
          <cell r="H19">
            <v>24.48</v>
          </cell>
          <cell r="I19" t="str">
            <v>*</v>
          </cell>
          <cell r="J19">
            <v>38.519999999999996</v>
          </cell>
          <cell r="K19">
            <v>0</v>
          </cell>
        </row>
        <row r="20">
          <cell r="B20">
            <v>26.995833333333337</v>
          </cell>
          <cell r="C20">
            <v>33.299999999999997</v>
          </cell>
          <cell r="D20">
            <v>22</v>
          </cell>
          <cell r="E20">
            <v>42.125</v>
          </cell>
          <cell r="F20">
            <v>67</v>
          </cell>
          <cell r="G20">
            <v>19</v>
          </cell>
          <cell r="H20">
            <v>24.12</v>
          </cell>
          <cell r="I20" t="str">
            <v>*</v>
          </cell>
          <cell r="J20">
            <v>45.72</v>
          </cell>
          <cell r="K20">
            <v>0</v>
          </cell>
        </row>
        <row r="21">
          <cell r="B21">
            <v>26.679166666666674</v>
          </cell>
          <cell r="C21">
            <v>33</v>
          </cell>
          <cell r="D21">
            <v>21</v>
          </cell>
          <cell r="E21">
            <v>34.875</v>
          </cell>
          <cell r="F21">
            <v>49</v>
          </cell>
          <cell r="G21">
            <v>20</v>
          </cell>
          <cell r="H21">
            <v>21.6</v>
          </cell>
          <cell r="I21" t="str">
            <v>*</v>
          </cell>
          <cell r="J21">
            <v>37.800000000000004</v>
          </cell>
          <cell r="K21">
            <v>0</v>
          </cell>
        </row>
        <row r="22">
          <cell r="B22">
            <v>26.562499999999996</v>
          </cell>
          <cell r="C22">
            <v>33</v>
          </cell>
          <cell r="D22">
            <v>21.8</v>
          </cell>
          <cell r="E22">
            <v>37.375</v>
          </cell>
          <cell r="F22">
            <v>48</v>
          </cell>
          <cell r="G22">
            <v>25</v>
          </cell>
          <cell r="H22">
            <v>25.56</v>
          </cell>
          <cell r="I22" t="str">
            <v>*</v>
          </cell>
          <cell r="J22">
            <v>48.24</v>
          </cell>
          <cell r="K22">
            <v>0</v>
          </cell>
        </row>
        <row r="23">
          <cell r="B23">
            <v>19.662500000000001</v>
          </cell>
          <cell r="C23">
            <v>27</v>
          </cell>
          <cell r="D23">
            <v>16.2</v>
          </cell>
          <cell r="E23">
            <v>76</v>
          </cell>
          <cell r="F23">
            <v>94</v>
          </cell>
          <cell r="G23">
            <v>41</v>
          </cell>
          <cell r="H23">
            <v>27.36</v>
          </cell>
          <cell r="I23" t="str">
            <v>*</v>
          </cell>
          <cell r="J23">
            <v>69.48</v>
          </cell>
          <cell r="K23">
            <v>19</v>
          </cell>
        </row>
        <row r="24">
          <cell r="B24">
            <v>20.287500000000001</v>
          </cell>
          <cell r="C24">
            <v>28.3</v>
          </cell>
          <cell r="D24">
            <v>15.7</v>
          </cell>
          <cell r="E24">
            <v>75.5</v>
          </cell>
          <cell r="F24">
            <v>94</v>
          </cell>
          <cell r="G24">
            <v>39</v>
          </cell>
          <cell r="H24">
            <v>11.520000000000001</v>
          </cell>
          <cell r="I24" t="str">
            <v>*</v>
          </cell>
          <cell r="J24">
            <v>34.200000000000003</v>
          </cell>
          <cell r="K24">
            <v>13.2</v>
          </cell>
        </row>
        <row r="25">
          <cell r="B25">
            <v>22.837500000000006</v>
          </cell>
          <cell r="C25">
            <v>29.9</v>
          </cell>
          <cell r="D25">
            <v>17.5</v>
          </cell>
          <cell r="E25">
            <v>69.416666666666671</v>
          </cell>
          <cell r="F25">
            <v>89</v>
          </cell>
          <cell r="G25">
            <v>43</v>
          </cell>
          <cell r="H25">
            <v>22.32</v>
          </cell>
          <cell r="I25" t="str">
            <v>*</v>
          </cell>
          <cell r="J25">
            <v>41.4</v>
          </cell>
          <cell r="K25">
            <v>2.2000000000000002</v>
          </cell>
        </row>
        <row r="26">
          <cell r="B26">
            <v>26.808333333333334</v>
          </cell>
          <cell r="C26">
            <v>33.799999999999997</v>
          </cell>
          <cell r="D26">
            <v>21.5</v>
          </cell>
          <cell r="E26">
            <v>54.375</v>
          </cell>
          <cell r="F26">
            <v>79</v>
          </cell>
          <cell r="G26">
            <v>29</v>
          </cell>
          <cell r="H26">
            <v>23.400000000000002</v>
          </cell>
          <cell r="I26" t="str">
            <v>*</v>
          </cell>
          <cell r="J26">
            <v>46.080000000000005</v>
          </cell>
          <cell r="K26">
            <v>0</v>
          </cell>
        </row>
        <row r="27">
          <cell r="B27">
            <v>27.445833333333329</v>
          </cell>
          <cell r="C27">
            <v>34.1</v>
          </cell>
          <cell r="D27">
            <v>21.4</v>
          </cell>
          <cell r="E27">
            <v>45.5</v>
          </cell>
          <cell r="F27">
            <v>64</v>
          </cell>
          <cell r="G27">
            <v>27</v>
          </cell>
          <cell r="H27">
            <v>23.400000000000002</v>
          </cell>
          <cell r="I27" t="str">
            <v>*</v>
          </cell>
          <cell r="J27">
            <v>52.92</v>
          </cell>
          <cell r="K27">
            <v>0</v>
          </cell>
        </row>
        <row r="28">
          <cell r="B28">
            <v>28.358333333333334</v>
          </cell>
          <cell r="C28">
            <v>33.700000000000003</v>
          </cell>
          <cell r="D28">
            <v>24.8</v>
          </cell>
          <cell r="E28">
            <v>45.833333333333336</v>
          </cell>
          <cell r="F28">
            <v>60</v>
          </cell>
          <cell r="G28">
            <v>17</v>
          </cell>
          <cell r="H28">
            <v>24.48</v>
          </cell>
          <cell r="I28" t="str">
            <v>*</v>
          </cell>
          <cell r="J28">
            <v>53.28</v>
          </cell>
          <cell r="K28">
            <v>0</v>
          </cell>
        </row>
        <row r="29">
          <cell r="B29">
            <v>26.549999999999997</v>
          </cell>
          <cell r="C29">
            <v>33.6</v>
          </cell>
          <cell r="D29">
            <v>21.2</v>
          </cell>
          <cell r="E29">
            <v>49.916666666666664</v>
          </cell>
          <cell r="F29">
            <v>70</v>
          </cell>
          <cell r="G29">
            <v>28</v>
          </cell>
          <cell r="H29">
            <v>19.079999999999998</v>
          </cell>
          <cell r="I29" t="str">
            <v>*</v>
          </cell>
          <cell r="J29">
            <v>42.84</v>
          </cell>
          <cell r="K29">
            <v>0</v>
          </cell>
        </row>
        <row r="30">
          <cell r="B30">
            <v>20.987499999999997</v>
          </cell>
          <cell r="C30">
            <v>26.3</v>
          </cell>
          <cell r="D30">
            <v>18.399999999999999</v>
          </cell>
          <cell r="E30">
            <v>81.416666666666671</v>
          </cell>
          <cell r="F30">
            <v>92</v>
          </cell>
          <cell r="G30">
            <v>56</v>
          </cell>
          <cell r="H30">
            <v>16.2</v>
          </cell>
          <cell r="I30" t="str">
            <v>*</v>
          </cell>
          <cell r="J30">
            <v>28.44</v>
          </cell>
          <cell r="K30">
            <v>3.2000000000000006</v>
          </cell>
        </row>
        <row r="31">
          <cell r="B31">
            <v>19.162499999999998</v>
          </cell>
          <cell r="C31">
            <v>22.3</v>
          </cell>
          <cell r="D31">
            <v>17.8</v>
          </cell>
          <cell r="E31">
            <v>83.25</v>
          </cell>
          <cell r="F31">
            <v>90</v>
          </cell>
          <cell r="G31">
            <v>69</v>
          </cell>
          <cell r="H31">
            <v>16.920000000000002</v>
          </cell>
          <cell r="I31" t="str">
            <v>*</v>
          </cell>
          <cell r="J31">
            <v>34.56</v>
          </cell>
          <cell r="K31">
            <v>0</v>
          </cell>
        </row>
        <row r="32">
          <cell r="B32">
            <v>19.858333333333334</v>
          </cell>
          <cell r="C32">
            <v>26.8</v>
          </cell>
          <cell r="D32">
            <v>15.1</v>
          </cell>
          <cell r="E32">
            <v>68.541666666666671</v>
          </cell>
          <cell r="F32">
            <v>84</v>
          </cell>
          <cell r="G32">
            <v>45</v>
          </cell>
          <cell r="H32">
            <v>23.400000000000002</v>
          </cell>
          <cell r="I32" t="str">
            <v>*</v>
          </cell>
          <cell r="J32">
            <v>43.92</v>
          </cell>
          <cell r="K32">
            <v>0</v>
          </cell>
        </row>
        <row r="33">
          <cell r="B33">
            <v>23.766666666666662</v>
          </cell>
          <cell r="C33">
            <v>30.9</v>
          </cell>
          <cell r="D33">
            <v>19.600000000000001</v>
          </cell>
          <cell r="E33">
            <v>59.583333333333336</v>
          </cell>
          <cell r="F33">
            <v>72</v>
          </cell>
          <cell r="G33">
            <v>36</v>
          </cell>
          <cell r="H33">
            <v>20.16</v>
          </cell>
          <cell r="I33" t="str">
            <v>*</v>
          </cell>
          <cell r="J33">
            <v>32.76</v>
          </cell>
          <cell r="K33">
            <v>0</v>
          </cell>
        </row>
        <row r="34">
          <cell r="B34">
            <v>25.712500000000002</v>
          </cell>
          <cell r="C34">
            <v>33.299999999999997</v>
          </cell>
          <cell r="D34">
            <v>20.9</v>
          </cell>
          <cell r="E34">
            <v>58.458333333333336</v>
          </cell>
          <cell r="F34">
            <v>73</v>
          </cell>
          <cell r="G34">
            <v>35</v>
          </cell>
          <cell r="H34">
            <v>20.16</v>
          </cell>
          <cell r="I34" t="str">
            <v>*</v>
          </cell>
          <cell r="J34">
            <v>33.840000000000003</v>
          </cell>
          <cell r="K34">
            <v>0</v>
          </cell>
        </row>
        <row r="35">
          <cell r="B35">
            <v>24.412499999999998</v>
          </cell>
          <cell r="C35">
            <v>32.299999999999997</v>
          </cell>
          <cell r="D35">
            <v>18.7</v>
          </cell>
          <cell r="E35">
            <v>69.875</v>
          </cell>
          <cell r="F35">
            <v>92</v>
          </cell>
          <cell r="G35">
            <v>45</v>
          </cell>
          <cell r="H35">
            <v>30.96</v>
          </cell>
          <cell r="I35" t="str">
            <v>*</v>
          </cell>
          <cell r="J35">
            <v>68.039999999999992</v>
          </cell>
          <cell r="K35">
            <v>9.1999999999999993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23.191666666666666</v>
          </cell>
          <cell r="C5">
            <v>29.5</v>
          </cell>
          <cell r="D5">
            <v>17.8</v>
          </cell>
          <cell r="E5">
            <v>43.25</v>
          </cell>
          <cell r="F5">
            <v>62</v>
          </cell>
          <cell r="G5">
            <v>26</v>
          </cell>
          <cell r="H5">
            <v>15.120000000000001</v>
          </cell>
          <cell r="I5" t="str">
            <v>*</v>
          </cell>
          <cell r="J5">
            <v>30.96</v>
          </cell>
          <cell r="K5">
            <v>0</v>
          </cell>
        </row>
        <row r="6">
          <cell r="B6">
            <v>23.433333333333337</v>
          </cell>
          <cell r="C6">
            <v>31.1</v>
          </cell>
          <cell r="D6">
            <v>16.600000000000001</v>
          </cell>
          <cell r="E6">
            <v>38.833333333333336</v>
          </cell>
          <cell r="F6">
            <v>58</v>
          </cell>
          <cell r="G6">
            <v>21</v>
          </cell>
          <cell r="H6">
            <v>15.120000000000001</v>
          </cell>
          <cell r="I6" t="str">
            <v>*</v>
          </cell>
          <cell r="J6">
            <v>29.16</v>
          </cell>
          <cell r="K6">
            <v>0</v>
          </cell>
        </row>
        <row r="7">
          <cell r="B7">
            <v>24.245833333333326</v>
          </cell>
          <cell r="C7">
            <v>30.5</v>
          </cell>
          <cell r="D7">
            <v>18.399999999999999</v>
          </cell>
          <cell r="E7">
            <v>36.875</v>
          </cell>
          <cell r="F7">
            <v>54</v>
          </cell>
          <cell r="G7">
            <v>23</v>
          </cell>
          <cell r="H7">
            <v>12.96</v>
          </cell>
          <cell r="I7" t="str">
            <v>*</v>
          </cell>
          <cell r="J7">
            <v>26.64</v>
          </cell>
          <cell r="K7">
            <v>0</v>
          </cell>
        </row>
        <row r="8">
          <cell r="B8">
            <v>24.49166666666666</v>
          </cell>
          <cell r="C8">
            <v>31.2</v>
          </cell>
          <cell r="D8">
            <v>18.399999999999999</v>
          </cell>
          <cell r="E8">
            <v>37.416666666666664</v>
          </cell>
          <cell r="F8">
            <v>55</v>
          </cell>
          <cell r="G8">
            <v>21</v>
          </cell>
          <cell r="H8">
            <v>13.68</v>
          </cell>
          <cell r="I8" t="str">
            <v>*</v>
          </cell>
          <cell r="J8">
            <v>24.48</v>
          </cell>
          <cell r="K8">
            <v>0</v>
          </cell>
        </row>
        <row r="9">
          <cell r="B9">
            <v>23.745833333333334</v>
          </cell>
          <cell r="C9">
            <v>30.9</v>
          </cell>
          <cell r="D9">
            <v>15.2</v>
          </cell>
          <cell r="E9">
            <v>41.208333333333336</v>
          </cell>
          <cell r="F9">
            <v>71</v>
          </cell>
          <cell r="G9">
            <v>23</v>
          </cell>
          <cell r="H9">
            <v>14.4</v>
          </cell>
          <cell r="I9" t="str">
            <v>*</v>
          </cell>
          <cell r="J9">
            <v>28.08</v>
          </cell>
          <cell r="K9">
            <v>0</v>
          </cell>
        </row>
        <row r="10">
          <cell r="B10">
            <v>25.474999999999998</v>
          </cell>
          <cell r="C10">
            <v>32.4</v>
          </cell>
          <cell r="D10">
            <v>18.100000000000001</v>
          </cell>
          <cell r="E10">
            <v>33.875</v>
          </cell>
          <cell r="F10">
            <v>55</v>
          </cell>
          <cell r="G10">
            <v>20</v>
          </cell>
          <cell r="H10">
            <v>14.04</v>
          </cell>
          <cell r="I10" t="str">
            <v>*</v>
          </cell>
          <cell r="J10">
            <v>36</v>
          </cell>
          <cell r="K10">
            <v>0</v>
          </cell>
        </row>
        <row r="11">
          <cell r="B11">
            <v>26.345833333333331</v>
          </cell>
          <cell r="C11">
            <v>34.299999999999997</v>
          </cell>
          <cell r="D11">
            <v>20.2</v>
          </cell>
          <cell r="E11">
            <v>35.166666666666664</v>
          </cell>
          <cell r="F11">
            <v>52</v>
          </cell>
          <cell r="G11">
            <v>19</v>
          </cell>
          <cell r="H11">
            <v>15.48</v>
          </cell>
          <cell r="I11" t="str">
            <v>*</v>
          </cell>
          <cell r="J11">
            <v>34.56</v>
          </cell>
          <cell r="K11">
            <v>0</v>
          </cell>
        </row>
        <row r="12">
          <cell r="B12">
            <v>26.095833333333335</v>
          </cell>
          <cell r="C12">
            <v>33.9</v>
          </cell>
          <cell r="D12">
            <v>18.7</v>
          </cell>
          <cell r="E12">
            <v>39.583333333333336</v>
          </cell>
          <cell r="F12">
            <v>64</v>
          </cell>
          <cell r="G12">
            <v>21</v>
          </cell>
          <cell r="H12">
            <v>15.840000000000002</v>
          </cell>
          <cell r="I12" t="str">
            <v>*</v>
          </cell>
          <cell r="J12">
            <v>33.840000000000003</v>
          </cell>
          <cell r="K12">
            <v>0</v>
          </cell>
        </row>
        <row r="13">
          <cell r="B13">
            <v>24.954166666666666</v>
          </cell>
          <cell r="C13">
            <v>33.1</v>
          </cell>
          <cell r="D13">
            <v>17.2</v>
          </cell>
          <cell r="E13">
            <v>43.458333333333336</v>
          </cell>
          <cell r="F13">
            <v>76</v>
          </cell>
          <cell r="G13">
            <v>19</v>
          </cell>
          <cell r="H13">
            <v>19.079999999999998</v>
          </cell>
          <cell r="I13" t="str">
            <v>*</v>
          </cell>
          <cell r="J13">
            <v>38.519999999999996</v>
          </cell>
          <cell r="K13">
            <v>0</v>
          </cell>
        </row>
        <row r="14">
          <cell r="B14">
            <v>26.345833333333331</v>
          </cell>
          <cell r="C14">
            <v>34</v>
          </cell>
          <cell r="D14">
            <v>19.399999999999999</v>
          </cell>
          <cell r="E14">
            <v>31.041666666666668</v>
          </cell>
          <cell r="F14">
            <v>51</v>
          </cell>
          <cell r="G14">
            <v>16</v>
          </cell>
          <cell r="H14">
            <v>18.720000000000002</v>
          </cell>
          <cell r="I14" t="str">
            <v>*</v>
          </cell>
          <cell r="J14">
            <v>38.519999999999996</v>
          </cell>
          <cell r="K14">
            <v>0</v>
          </cell>
        </row>
        <row r="15">
          <cell r="B15">
            <v>27.016666666666669</v>
          </cell>
          <cell r="C15">
            <v>34.200000000000003</v>
          </cell>
          <cell r="D15">
            <v>20.6</v>
          </cell>
          <cell r="E15">
            <v>32.625</v>
          </cell>
          <cell r="F15">
            <v>48</v>
          </cell>
          <cell r="G15">
            <v>20</v>
          </cell>
          <cell r="H15">
            <v>21.240000000000002</v>
          </cell>
          <cell r="I15" t="str">
            <v>*</v>
          </cell>
          <cell r="J15">
            <v>41.76</v>
          </cell>
          <cell r="K15">
            <v>0</v>
          </cell>
        </row>
        <row r="16">
          <cell r="B16">
            <v>25.920833333333334</v>
          </cell>
          <cell r="C16">
            <v>33.700000000000003</v>
          </cell>
          <cell r="D16">
            <v>19.7</v>
          </cell>
          <cell r="E16">
            <v>45.833333333333336</v>
          </cell>
          <cell r="F16">
            <v>77</v>
          </cell>
          <cell r="G16">
            <v>21</v>
          </cell>
          <cell r="H16">
            <v>16.2</v>
          </cell>
          <cell r="I16" t="str">
            <v>*</v>
          </cell>
          <cell r="J16">
            <v>34.92</v>
          </cell>
          <cell r="K16">
            <v>11</v>
          </cell>
        </row>
        <row r="17">
          <cell r="B17">
            <v>20.420833333333331</v>
          </cell>
          <cell r="C17">
            <v>27</v>
          </cell>
          <cell r="D17">
            <v>17</v>
          </cell>
          <cell r="E17">
            <v>74.041666666666671</v>
          </cell>
          <cell r="F17">
            <v>93</v>
          </cell>
          <cell r="G17">
            <v>43</v>
          </cell>
          <cell r="H17">
            <v>26.28</v>
          </cell>
          <cell r="I17" t="str">
            <v>*</v>
          </cell>
          <cell r="J17">
            <v>51.84</v>
          </cell>
          <cell r="K17">
            <v>0.8</v>
          </cell>
        </row>
        <row r="18">
          <cell r="B18">
            <v>20.650000000000002</v>
          </cell>
          <cell r="C18">
            <v>27.7</v>
          </cell>
          <cell r="D18">
            <v>17</v>
          </cell>
          <cell r="E18">
            <v>74.791666666666671</v>
          </cell>
          <cell r="F18">
            <v>90</v>
          </cell>
          <cell r="G18">
            <v>43</v>
          </cell>
          <cell r="H18">
            <v>12.24</v>
          </cell>
          <cell r="I18" t="str">
            <v>*</v>
          </cell>
          <cell r="J18">
            <v>28.8</v>
          </cell>
          <cell r="K18">
            <v>0</v>
          </cell>
        </row>
        <row r="19">
          <cell r="B19">
            <v>22.766666666666662</v>
          </cell>
          <cell r="C19">
            <v>30.2</v>
          </cell>
          <cell r="D19">
            <v>17.5</v>
          </cell>
          <cell r="E19">
            <v>62.583333333333336</v>
          </cell>
          <cell r="F19">
            <v>89</v>
          </cell>
          <cell r="G19">
            <v>29</v>
          </cell>
          <cell r="H19">
            <v>15.120000000000001</v>
          </cell>
          <cell r="I19" t="str">
            <v>*</v>
          </cell>
          <cell r="J19">
            <v>34.92</v>
          </cell>
          <cell r="K19">
            <v>0</v>
          </cell>
        </row>
        <row r="20">
          <cell r="B20">
            <v>23.479166666666668</v>
          </cell>
          <cell r="C20">
            <v>29.9</v>
          </cell>
          <cell r="D20">
            <v>17.899999999999999</v>
          </cell>
          <cell r="E20">
            <v>45.958333333333336</v>
          </cell>
          <cell r="F20">
            <v>67</v>
          </cell>
          <cell r="G20">
            <v>23</v>
          </cell>
          <cell r="H20">
            <v>20.16</v>
          </cell>
          <cell r="I20" t="str">
            <v>*</v>
          </cell>
          <cell r="J20">
            <v>43.92</v>
          </cell>
          <cell r="K20">
            <v>0</v>
          </cell>
        </row>
        <row r="21">
          <cell r="B21">
            <v>23.516666666666666</v>
          </cell>
          <cell r="C21">
            <v>30.9</v>
          </cell>
          <cell r="D21">
            <v>17</v>
          </cell>
          <cell r="E21">
            <v>43.625</v>
          </cell>
          <cell r="F21">
            <v>65</v>
          </cell>
          <cell r="G21">
            <v>22</v>
          </cell>
          <cell r="H21">
            <v>18.36</v>
          </cell>
          <cell r="I21" t="str">
            <v>*</v>
          </cell>
          <cell r="J21">
            <v>42.84</v>
          </cell>
          <cell r="K21">
            <v>0</v>
          </cell>
        </row>
        <row r="22">
          <cell r="B22">
            <v>25.491666666666671</v>
          </cell>
          <cell r="C22">
            <v>32.4</v>
          </cell>
          <cell r="D22">
            <v>20.5</v>
          </cell>
          <cell r="E22">
            <v>36.291666666666664</v>
          </cell>
          <cell r="F22">
            <v>50</v>
          </cell>
          <cell r="G22">
            <v>22</v>
          </cell>
          <cell r="H22">
            <v>22.68</v>
          </cell>
          <cell r="I22" t="str">
            <v>*</v>
          </cell>
          <cell r="J22">
            <v>46.800000000000004</v>
          </cell>
          <cell r="K22">
            <v>0</v>
          </cell>
        </row>
        <row r="23">
          <cell r="B23">
            <v>18.637499999999996</v>
          </cell>
          <cell r="C23">
            <v>25.1</v>
          </cell>
          <cell r="D23">
            <v>15</v>
          </cell>
          <cell r="E23">
            <v>68.166666666666671</v>
          </cell>
          <cell r="F23">
            <v>85</v>
          </cell>
          <cell r="G23">
            <v>34</v>
          </cell>
          <cell r="H23">
            <v>29.52</v>
          </cell>
          <cell r="I23" t="str">
            <v>*</v>
          </cell>
          <cell r="J23">
            <v>70.2</v>
          </cell>
          <cell r="K23">
            <v>1.7999999999999998</v>
          </cell>
        </row>
        <row r="24">
          <cell r="B24">
            <v>18.183333333333334</v>
          </cell>
          <cell r="C24">
            <v>25.7</v>
          </cell>
          <cell r="D24">
            <v>14.8</v>
          </cell>
          <cell r="E24">
            <v>73.833333333333329</v>
          </cell>
          <cell r="F24">
            <v>91</v>
          </cell>
          <cell r="G24">
            <v>36</v>
          </cell>
          <cell r="H24">
            <v>31.319999999999997</v>
          </cell>
          <cell r="I24" t="str">
            <v>*</v>
          </cell>
          <cell r="J24">
            <v>54</v>
          </cell>
          <cell r="K24">
            <v>11</v>
          </cell>
        </row>
        <row r="25">
          <cell r="B25">
            <v>21.400000000000002</v>
          </cell>
          <cell r="C25">
            <v>31</v>
          </cell>
          <cell r="D25">
            <v>15.4</v>
          </cell>
          <cell r="E25">
            <v>68.166666666666671</v>
          </cell>
          <cell r="F25">
            <v>93</v>
          </cell>
          <cell r="G25">
            <v>34</v>
          </cell>
          <cell r="H25">
            <v>15.840000000000002</v>
          </cell>
          <cell r="I25" t="str">
            <v>*</v>
          </cell>
          <cell r="J25">
            <v>50.4</v>
          </cell>
          <cell r="K25">
            <v>14.800000000000002</v>
          </cell>
        </row>
        <row r="26">
          <cell r="B26">
            <v>25.191666666666659</v>
          </cell>
          <cell r="C26">
            <v>32.700000000000003</v>
          </cell>
          <cell r="D26">
            <v>18.899999999999999</v>
          </cell>
          <cell r="E26">
            <v>54.958333333333336</v>
          </cell>
          <cell r="F26">
            <v>78</v>
          </cell>
          <cell r="G26">
            <v>26</v>
          </cell>
          <cell r="H26">
            <v>16.2</v>
          </cell>
          <cell r="I26" t="str">
            <v>*</v>
          </cell>
          <cell r="J26">
            <v>33.119999999999997</v>
          </cell>
          <cell r="K26">
            <v>0</v>
          </cell>
        </row>
        <row r="27">
          <cell r="B27">
            <v>26.491666666666671</v>
          </cell>
          <cell r="C27">
            <v>34.4</v>
          </cell>
          <cell r="D27">
            <v>19.8</v>
          </cell>
          <cell r="E27">
            <v>40.083333333333336</v>
          </cell>
          <cell r="F27">
            <v>57</v>
          </cell>
          <cell r="G27">
            <v>20</v>
          </cell>
          <cell r="H27">
            <v>23.400000000000002</v>
          </cell>
          <cell r="I27" t="str">
            <v>*</v>
          </cell>
          <cell r="J27">
            <v>50.76</v>
          </cell>
          <cell r="K27">
            <v>0</v>
          </cell>
        </row>
        <row r="28">
          <cell r="B28">
            <v>26.2</v>
          </cell>
          <cell r="C28">
            <v>33</v>
          </cell>
          <cell r="D28">
            <v>22.3</v>
          </cell>
          <cell r="E28">
            <v>46.791666666666664</v>
          </cell>
          <cell r="F28">
            <v>65</v>
          </cell>
          <cell r="G28">
            <v>27</v>
          </cell>
          <cell r="H28">
            <v>20.52</v>
          </cell>
          <cell r="I28" t="str">
            <v>*</v>
          </cell>
          <cell r="J28">
            <v>46.080000000000005</v>
          </cell>
          <cell r="K28">
            <v>0</v>
          </cell>
        </row>
        <row r="29">
          <cell r="B29">
            <v>25.916666666666668</v>
          </cell>
          <cell r="C29">
            <v>33.4</v>
          </cell>
          <cell r="D29">
            <v>20.2</v>
          </cell>
          <cell r="E29">
            <v>48.916666666666664</v>
          </cell>
          <cell r="F29">
            <v>71</v>
          </cell>
          <cell r="G29">
            <v>15</v>
          </cell>
          <cell r="H29">
            <v>24.12</v>
          </cell>
          <cell r="I29" t="str">
            <v>*</v>
          </cell>
          <cell r="J29">
            <v>43.92</v>
          </cell>
          <cell r="K29">
            <v>0</v>
          </cell>
        </row>
        <row r="30">
          <cell r="B30">
            <v>23.275000000000002</v>
          </cell>
          <cell r="C30">
            <v>28.4</v>
          </cell>
          <cell r="D30">
            <v>18.2</v>
          </cell>
          <cell r="E30">
            <v>63.416666666666664</v>
          </cell>
          <cell r="F30">
            <v>81</v>
          </cell>
          <cell r="G30">
            <v>47</v>
          </cell>
          <cell r="H30">
            <v>14.4</v>
          </cell>
          <cell r="I30" t="str">
            <v>*</v>
          </cell>
          <cell r="J30">
            <v>34.56</v>
          </cell>
          <cell r="K30">
            <v>0</v>
          </cell>
        </row>
        <row r="31">
          <cell r="B31">
            <v>20.179166666666664</v>
          </cell>
          <cell r="C31">
            <v>26.5</v>
          </cell>
          <cell r="D31">
            <v>18</v>
          </cell>
          <cell r="E31">
            <v>83.166666666666671</v>
          </cell>
          <cell r="F31">
            <v>93</v>
          </cell>
          <cell r="G31">
            <v>59</v>
          </cell>
          <cell r="H31">
            <v>14.76</v>
          </cell>
          <cell r="I31" t="str">
            <v>*</v>
          </cell>
          <cell r="J31">
            <v>33.119999999999997</v>
          </cell>
          <cell r="K31">
            <v>0</v>
          </cell>
        </row>
        <row r="32">
          <cell r="B32">
            <v>18.604166666666668</v>
          </cell>
          <cell r="C32">
            <v>26.6</v>
          </cell>
          <cell r="D32">
            <v>13.7</v>
          </cell>
          <cell r="E32">
            <v>78.291666666666671</v>
          </cell>
          <cell r="F32">
            <v>94</v>
          </cell>
          <cell r="G32">
            <v>50</v>
          </cell>
          <cell r="H32">
            <v>12.24</v>
          </cell>
          <cell r="I32" t="str">
            <v>*</v>
          </cell>
          <cell r="J32">
            <v>26.64</v>
          </cell>
          <cell r="K32">
            <v>0</v>
          </cell>
        </row>
        <row r="33">
          <cell r="B33">
            <v>22.075000000000003</v>
          </cell>
          <cell r="C33">
            <v>30.5</v>
          </cell>
          <cell r="D33">
            <v>16.2</v>
          </cell>
          <cell r="E33">
            <v>69.25</v>
          </cell>
          <cell r="F33">
            <v>90</v>
          </cell>
          <cell r="G33">
            <v>42</v>
          </cell>
          <cell r="H33">
            <v>12.6</v>
          </cell>
          <cell r="I33" t="str">
            <v>*</v>
          </cell>
          <cell r="J33">
            <v>26.64</v>
          </cell>
          <cell r="K33">
            <v>0</v>
          </cell>
        </row>
        <row r="34">
          <cell r="B34">
            <v>24.129166666666666</v>
          </cell>
          <cell r="C34">
            <v>33.9</v>
          </cell>
          <cell r="D34">
            <v>17.5</v>
          </cell>
          <cell r="E34">
            <v>66.333333333333329</v>
          </cell>
          <cell r="F34">
            <v>93</v>
          </cell>
          <cell r="G34">
            <v>28</v>
          </cell>
          <cell r="H34">
            <v>15.840000000000002</v>
          </cell>
          <cell r="I34" t="str">
            <v>*</v>
          </cell>
          <cell r="J34">
            <v>28.8</v>
          </cell>
          <cell r="K34">
            <v>0</v>
          </cell>
        </row>
        <row r="35">
          <cell r="B35">
            <v>24.166666666666668</v>
          </cell>
          <cell r="C35">
            <v>34.6</v>
          </cell>
          <cell r="D35">
            <v>19.600000000000001</v>
          </cell>
          <cell r="E35">
            <v>66.583333333333329</v>
          </cell>
          <cell r="F35">
            <v>87</v>
          </cell>
          <cell r="G35">
            <v>27</v>
          </cell>
          <cell r="H35">
            <v>22.68</v>
          </cell>
          <cell r="I35" t="str">
            <v>*</v>
          </cell>
          <cell r="J35">
            <v>46.800000000000004</v>
          </cell>
          <cell r="K35">
            <v>0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27.849999999999998</v>
          </cell>
          <cell r="C5">
            <v>32.6</v>
          </cell>
          <cell r="D5">
            <v>22.7</v>
          </cell>
          <cell r="E5">
            <v>47.25</v>
          </cell>
          <cell r="F5">
            <v>73</v>
          </cell>
          <cell r="G5">
            <v>36</v>
          </cell>
          <cell r="H5">
            <v>14.04</v>
          </cell>
          <cell r="I5" t="str">
            <v>*</v>
          </cell>
          <cell r="J5">
            <v>21.240000000000002</v>
          </cell>
          <cell r="K5">
            <v>0</v>
          </cell>
        </row>
        <row r="6">
          <cell r="B6">
            <v>28.354166666666668</v>
          </cell>
          <cell r="C6">
            <v>33.4</v>
          </cell>
          <cell r="D6">
            <v>23.8</v>
          </cell>
          <cell r="E6">
            <v>44.166666666666664</v>
          </cell>
          <cell r="F6">
            <v>69</v>
          </cell>
          <cell r="G6">
            <v>36</v>
          </cell>
          <cell r="H6">
            <v>12.96</v>
          </cell>
          <cell r="I6" t="str">
            <v>*</v>
          </cell>
          <cell r="J6">
            <v>23.759999999999998</v>
          </cell>
          <cell r="K6">
            <v>0</v>
          </cell>
        </row>
        <row r="7">
          <cell r="B7">
            <v>28.812499999999996</v>
          </cell>
          <cell r="C7">
            <v>33.9</v>
          </cell>
          <cell r="D7">
            <v>25.1</v>
          </cell>
          <cell r="E7">
            <v>44.958333333333336</v>
          </cell>
          <cell r="F7">
            <v>60</v>
          </cell>
          <cell r="G7">
            <v>31</v>
          </cell>
          <cell r="H7">
            <v>10.44</v>
          </cell>
          <cell r="I7" t="str">
            <v>*</v>
          </cell>
          <cell r="J7">
            <v>21.6</v>
          </cell>
          <cell r="K7">
            <v>0</v>
          </cell>
        </row>
        <row r="8">
          <cell r="B8">
            <v>28.349999999999998</v>
          </cell>
          <cell r="C8">
            <v>33.1</v>
          </cell>
          <cell r="D8">
            <v>22.6</v>
          </cell>
          <cell r="E8">
            <v>43.333333333333336</v>
          </cell>
          <cell r="F8">
            <v>75</v>
          </cell>
          <cell r="G8">
            <v>34</v>
          </cell>
          <cell r="H8">
            <v>9.3600000000000012</v>
          </cell>
          <cell r="I8" t="str">
            <v>*</v>
          </cell>
          <cell r="J8">
            <v>19.440000000000001</v>
          </cell>
          <cell r="K8">
            <v>0</v>
          </cell>
        </row>
        <row r="9">
          <cell r="B9">
            <v>28.200000000000003</v>
          </cell>
          <cell r="C9">
            <v>32.799999999999997</v>
          </cell>
          <cell r="D9">
            <v>23.4</v>
          </cell>
          <cell r="E9">
            <v>45.708333333333336</v>
          </cell>
          <cell r="F9">
            <v>70</v>
          </cell>
          <cell r="G9">
            <v>33</v>
          </cell>
          <cell r="H9">
            <v>11.879999999999999</v>
          </cell>
          <cell r="I9" t="str">
            <v>*</v>
          </cell>
          <cell r="J9">
            <v>26.64</v>
          </cell>
          <cell r="K9">
            <v>0</v>
          </cell>
        </row>
        <row r="10">
          <cell r="B10">
            <v>28.849999999999998</v>
          </cell>
          <cell r="C10">
            <v>34.299999999999997</v>
          </cell>
          <cell r="D10">
            <v>24</v>
          </cell>
          <cell r="E10">
            <v>45.416666666666664</v>
          </cell>
          <cell r="F10">
            <v>73</v>
          </cell>
          <cell r="G10">
            <v>32</v>
          </cell>
          <cell r="H10">
            <v>11.16</v>
          </cell>
          <cell r="I10" t="str">
            <v>*</v>
          </cell>
          <cell r="J10">
            <v>22.32</v>
          </cell>
          <cell r="K10">
            <v>0</v>
          </cell>
        </row>
        <row r="11">
          <cell r="B11">
            <v>30.045833333333334</v>
          </cell>
          <cell r="C11">
            <v>36.4</v>
          </cell>
          <cell r="D11">
            <v>25.5</v>
          </cell>
          <cell r="E11">
            <v>51.458333333333336</v>
          </cell>
          <cell r="F11">
            <v>72</v>
          </cell>
          <cell r="G11">
            <v>31</v>
          </cell>
          <cell r="H11">
            <v>10.44</v>
          </cell>
          <cell r="I11" t="str">
            <v>*</v>
          </cell>
          <cell r="J11">
            <v>19.440000000000001</v>
          </cell>
          <cell r="K11">
            <v>0</v>
          </cell>
        </row>
        <row r="12">
          <cell r="B12">
            <v>27.712500000000002</v>
          </cell>
          <cell r="C12">
            <v>31.5</v>
          </cell>
          <cell r="D12">
            <v>23.4</v>
          </cell>
          <cell r="E12">
            <v>55.125</v>
          </cell>
          <cell r="F12">
            <v>64</v>
          </cell>
          <cell r="G12">
            <v>44</v>
          </cell>
          <cell r="H12">
            <v>17.64</v>
          </cell>
          <cell r="I12" t="str">
            <v>*</v>
          </cell>
          <cell r="J12">
            <v>42.12</v>
          </cell>
          <cell r="K12">
            <v>0</v>
          </cell>
        </row>
        <row r="13">
          <cell r="B13">
            <v>27.108333333333334</v>
          </cell>
          <cell r="C13">
            <v>32</v>
          </cell>
          <cell r="D13">
            <v>22.9</v>
          </cell>
          <cell r="E13">
            <v>62.5</v>
          </cell>
          <cell r="F13">
            <v>85</v>
          </cell>
          <cell r="G13">
            <v>47</v>
          </cell>
          <cell r="H13">
            <v>11.16</v>
          </cell>
          <cell r="I13" t="str">
            <v>*</v>
          </cell>
          <cell r="J13">
            <v>21.96</v>
          </cell>
          <cell r="K13">
            <v>0</v>
          </cell>
        </row>
        <row r="14">
          <cell r="B14">
            <v>29.658333333333328</v>
          </cell>
          <cell r="C14">
            <v>34.700000000000003</v>
          </cell>
          <cell r="D14">
            <v>25.9</v>
          </cell>
          <cell r="E14">
            <v>54.375</v>
          </cell>
          <cell r="F14">
            <v>67</v>
          </cell>
          <cell r="G14">
            <v>39</v>
          </cell>
          <cell r="H14">
            <v>7.9200000000000008</v>
          </cell>
          <cell r="I14" t="str">
            <v>*</v>
          </cell>
          <cell r="J14">
            <v>21.6</v>
          </cell>
          <cell r="K14">
            <v>0</v>
          </cell>
        </row>
        <row r="15">
          <cell r="B15">
            <v>30.391666666666662</v>
          </cell>
          <cell r="C15">
            <v>36.5</v>
          </cell>
          <cell r="D15">
            <v>26.4</v>
          </cell>
          <cell r="E15">
            <v>53.916666666666664</v>
          </cell>
          <cell r="F15">
            <v>69</v>
          </cell>
          <cell r="G15">
            <v>36</v>
          </cell>
          <cell r="H15">
            <v>10.44</v>
          </cell>
          <cell r="I15" t="str">
            <v>*</v>
          </cell>
          <cell r="J15">
            <v>20.52</v>
          </cell>
          <cell r="K15">
            <v>0</v>
          </cell>
        </row>
        <row r="16">
          <cell r="B16">
            <v>29.358333333333334</v>
          </cell>
          <cell r="C16">
            <v>34</v>
          </cell>
          <cell r="D16">
            <v>26.1</v>
          </cell>
          <cell r="E16">
            <v>56.708333333333336</v>
          </cell>
          <cell r="F16">
            <v>72</v>
          </cell>
          <cell r="G16">
            <v>41</v>
          </cell>
          <cell r="H16">
            <v>15.120000000000001</v>
          </cell>
          <cell r="I16" t="str">
            <v>*</v>
          </cell>
          <cell r="J16">
            <v>48.96</v>
          </cell>
          <cell r="K16">
            <v>0</v>
          </cell>
        </row>
        <row r="17">
          <cell r="B17">
            <v>20.93333333333333</v>
          </cell>
          <cell r="C17">
            <v>26.7</v>
          </cell>
          <cell r="D17">
            <v>19</v>
          </cell>
          <cell r="E17">
            <v>53.958333333333336</v>
          </cell>
          <cell r="F17">
            <v>75</v>
          </cell>
          <cell r="G17">
            <v>40</v>
          </cell>
          <cell r="H17">
            <v>19.440000000000001</v>
          </cell>
          <cell r="I17" t="str">
            <v>*</v>
          </cell>
          <cell r="J17">
            <v>55.800000000000004</v>
          </cell>
          <cell r="K17">
            <v>0</v>
          </cell>
        </row>
        <row r="18">
          <cell r="B18">
            <v>19.270833333333336</v>
          </cell>
          <cell r="C18">
            <v>23.7</v>
          </cell>
          <cell r="D18">
            <v>16.100000000000001</v>
          </cell>
          <cell r="E18">
            <v>63.458333333333336</v>
          </cell>
          <cell r="F18">
            <v>79</v>
          </cell>
          <cell r="G18">
            <v>43</v>
          </cell>
          <cell r="H18">
            <v>11.16</v>
          </cell>
          <cell r="I18" t="str">
            <v>*</v>
          </cell>
          <cell r="J18">
            <v>30.240000000000002</v>
          </cell>
          <cell r="K18">
            <v>0</v>
          </cell>
        </row>
        <row r="19">
          <cell r="B19">
            <v>25.020833333333332</v>
          </cell>
          <cell r="C19">
            <v>32.299999999999997</v>
          </cell>
          <cell r="D19">
            <v>20.3</v>
          </cell>
          <cell r="E19">
            <v>61.208333333333336</v>
          </cell>
          <cell r="F19">
            <v>80</v>
          </cell>
          <cell r="G19">
            <v>41</v>
          </cell>
          <cell r="H19">
            <v>10.44</v>
          </cell>
          <cell r="I19" t="str">
            <v>*</v>
          </cell>
          <cell r="J19">
            <v>22.32</v>
          </cell>
          <cell r="K19">
            <v>0</v>
          </cell>
        </row>
        <row r="20">
          <cell r="B20">
            <v>28.104166666666668</v>
          </cell>
          <cell r="C20">
            <v>33.1</v>
          </cell>
          <cell r="D20">
            <v>23.8</v>
          </cell>
          <cell r="E20">
            <v>49.416666666666664</v>
          </cell>
          <cell r="F20">
            <v>64</v>
          </cell>
          <cell r="G20">
            <v>30</v>
          </cell>
          <cell r="H20">
            <v>13.68</v>
          </cell>
          <cell r="I20" t="str">
            <v>*</v>
          </cell>
          <cell r="J20">
            <v>26.28</v>
          </cell>
          <cell r="K20">
            <v>0</v>
          </cell>
        </row>
        <row r="21">
          <cell r="B21">
            <v>28.670833333333338</v>
          </cell>
          <cell r="C21">
            <v>33.9</v>
          </cell>
          <cell r="D21">
            <v>24</v>
          </cell>
          <cell r="E21">
            <v>42.708333333333336</v>
          </cell>
          <cell r="F21">
            <v>67</v>
          </cell>
          <cell r="G21">
            <v>33</v>
          </cell>
          <cell r="H21">
            <v>11.879999999999999</v>
          </cell>
          <cell r="I21" t="str">
            <v>*</v>
          </cell>
          <cell r="J21">
            <v>30.96</v>
          </cell>
          <cell r="K21">
            <v>0</v>
          </cell>
        </row>
        <row r="22">
          <cell r="B22">
            <v>29.120833333333337</v>
          </cell>
          <cell r="C22">
            <v>37</v>
          </cell>
          <cell r="D22">
            <v>24.5</v>
          </cell>
          <cell r="E22">
            <v>50.791666666666664</v>
          </cell>
          <cell r="F22">
            <v>63</v>
          </cell>
          <cell r="G22">
            <v>30</v>
          </cell>
          <cell r="H22">
            <v>9</v>
          </cell>
          <cell r="I22" t="str">
            <v>*</v>
          </cell>
          <cell r="J22">
            <v>23.400000000000002</v>
          </cell>
          <cell r="K22">
            <v>0</v>
          </cell>
        </row>
        <row r="23">
          <cell r="B23">
            <v>22.295833333333338</v>
          </cell>
          <cell r="C23">
            <v>30.2</v>
          </cell>
          <cell r="D23">
            <v>18.2</v>
          </cell>
          <cell r="E23">
            <v>75.291666666666671</v>
          </cell>
          <cell r="F23">
            <v>91</v>
          </cell>
          <cell r="G23">
            <v>41</v>
          </cell>
          <cell r="H23">
            <v>31.319999999999997</v>
          </cell>
          <cell r="I23" t="str">
            <v>*</v>
          </cell>
          <cell r="J23">
            <v>68.760000000000005</v>
          </cell>
          <cell r="K23">
            <v>10.399999999999999</v>
          </cell>
        </row>
        <row r="24">
          <cell r="B24">
            <v>23.416666666666661</v>
          </cell>
          <cell r="C24">
            <v>28.9</v>
          </cell>
          <cell r="D24">
            <v>20</v>
          </cell>
          <cell r="E24">
            <v>73.166666666666671</v>
          </cell>
          <cell r="F24">
            <v>87</v>
          </cell>
          <cell r="G24">
            <v>53</v>
          </cell>
          <cell r="H24">
            <v>11.520000000000001</v>
          </cell>
          <cell r="I24" t="str">
            <v>*</v>
          </cell>
          <cell r="J24">
            <v>26.28</v>
          </cell>
          <cell r="K24">
            <v>1.5999999999999999</v>
          </cell>
        </row>
        <row r="25">
          <cell r="B25">
            <v>25.599999999999998</v>
          </cell>
          <cell r="C25">
            <v>30.6</v>
          </cell>
          <cell r="D25">
            <v>21.4</v>
          </cell>
          <cell r="E25">
            <v>62.75</v>
          </cell>
          <cell r="F25">
            <v>77</v>
          </cell>
          <cell r="G25">
            <v>46</v>
          </cell>
          <cell r="H25">
            <v>15.48</v>
          </cell>
          <cell r="I25" t="str">
            <v>*</v>
          </cell>
          <cell r="J25">
            <v>32.76</v>
          </cell>
          <cell r="K25">
            <v>0</v>
          </cell>
        </row>
        <row r="26">
          <cell r="B26">
            <v>29.529166666666669</v>
          </cell>
          <cell r="C26">
            <v>35</v>
          </cell>
          <cell r="D26">
            <v>25.8</v>
          </cell>
          <cell r="E26">
            <v>56.708333333333336</v>
          </cell>
          <cell r="F26">
            <v>68</v>
          </cell>
          <cell r="G26">
            <v>39</v>
          </cell>
          <cell r="H26">
            <v>9</v>
          </cell>
          <cell r="I26" t="str">
            <v>*</v>
          </cell>
          <cell r="J26">
            <v>25.56</v>
          </cell>
          <cell r="K26">
            <v>0</v>
          </cell>
        </row>
        <row r="27">
          <cell r="B27">
            <v>30.758333333333329</v>
          </cell>
          <cell r="C27">
            <v>37.4</v>
          </cell>
          <cell r="D27">
            <v>26.7</v>
          </cell>
          <cell r="E27">
            <v>48.083333333333336</v>
          </cell>
          <cell r="F27">
            <v>65</v>
          </cell>
          <cell r="G27">
            <v>27</v>
          </cell>
          <cell r="H27">
            <v>12.96</v>
          </cell>
          <cell r="I27" t="str">
            <v>*</v>
          </cell>
          <cell r="J27">
            <v>35.64</v>
          </cell>
          <cell r="K27">
            <v>0</v>
          </cell>
        </row>
        <row r="28">
          <cell r="B28">
            <v>31.400000000000002</v>
          </cell>
          <cell r="C28">
            <v>36.9</v>
          </cell>
          <cell r="D28">
            <v>26.2</v>
          </cell>
          <cell r="E28">
            <v>40.875</v>
          </cell>
          <cell r="F28">
            <v>64</v>
          </cell>
          <cell r="G28">
            <v>27</v>
          </cell>
          <cell r="H28">
            <v>22.32</v>
          </cell>
          <cell r="I28" t="str">
            <v>*</v>
          </cell>
          <cell r="J28">
            <v>40.680000000000007</v>
          </cell>
          <cell r="K28">
            <v>0</v>
          </cell>
        </row>
        <row r="29">
          <cell r="B29">
            <v>29.491666666666671</v>
          </cell>
          <cell r="C29">
            <v>35.5</v>
          </cell>
          <cell r="D29">
            <v>22.7</v>
          </cell>
          <cell r="E29">
            <v>50.958333333333336</v>
          </cell>
          <cell r="F29">
            <v>82</v>
          </cell>
          <cell r="G29">
            <v>28</v>
          </cell>
          <cell r="H29">
            <v>15.840000000000002</v>
          </cell>
          <cell r="I29" t="str">
            <v>*</v>
          </cell>
          <cell r="J29">
            <v>39.6</v>
          </cell>
          <cell r="K29">
            <v>0</v>
          </cell>
        </row>
        <row r="30">
          <cell r="B30">
            <v>23.533333333333331</v>
          </cell>
          <cell r="C30">
            <v>30.6</v>
          </cell>
          <cell r="D30">
            <v>19.899999999999999</v>
          </cell>
          <cell r="E30">
            <v>50.625</v>
          </cell>
          <cell r="F30">
            <v>68</v>
          </cell>
          <cell r="G30">
            <v>37</v>
          </cell>
          <cell r="H30">
            <v>20.52</v>
          </cell>
          <cell r="I30" t="str">
            <v>*</v>
          </cell>
          <cell r="J30">
            <v>50.04</v>
          </cell>
          <cell r="K30">
            <v>0</v>
          </cell>
        </row>
        <row r="31">
          <cell r="B31">
            <v>23.795833333333334</v>
          </cell>
          <cell r="C31">
            <v>29.1</v>
          </cell>
          <cell r="D31">
            <v>20.2</v>
          </cell>
          <cell r="E31">
            <v>41.583333333333336</v>
          </cell>
          <cell r="F31">
            <v>63</v>
          </cell>
          <cell r="G31">
            <v>31</v>
          </cell>
          <cell r="H31">
            <v>13.68</v>
          </cell>
          <cell r="I31" t="str">
            <v>*</v>
          </cell>
          <cell r="J31">
            <v>34.56</v>
          </cell>
          <cell r="K31">
            <v>0</v>
          </cell>
        </row>
        <row r="32">
          <cell r="B32">
            <v>25.016666666666669</v>
          </cell>
          <cell r="C32">
            <v>29.7</v>
          </cell>
          <cell r="D32">
            <v>20.8</v>
          </cell>
          <cell r="E32">
            <v>49.583333333333336</v>
          </cell>
          <cell r="F32">
            <v>65</v>
          </cell>
          <cell r="G32">
            <v>30</v>
          </cell>
          <cell r="H32">
            <v>13.32</v>
          </cell>
          <cell r="I32" t="str">
            <v>*</v>
          </cell>
          <cell r="J32">
            <v>26.64</v>
          </cell>
          <cell r="K32">
            <v>0</v>
          </cell>
        </row>
        <row r="33">
          <cell r="B33">
            <v>27.9375</v>
          </cell>
          <cell r="C33">
            <v>33.6</v>
          </cell>
          <cell r="D33">
            <v>24.1</v>
          </cell>
          <cell r="E33">
            <v>53.916666666666664</v>
          </cell>
          <cell r="F33">
            <v>70</v>
          </cell>
          <cell r="G33">
            <v>39</v>
          </cell>
          <cell r="H33">
            <v>11.879999999999999</v>
          </cell>
          <cell r="I33" t="str">
            <v>*</v>
          </cell>
          <cell r="J33">
            <v>25.92</v>
          </cell>
          <cell r="K33">
            <v>0</v>
          </cell>
        </row>
        <row r="34">
          <cell r="B34">
            <v>28.783333333333335</v>
          </cell>
          <cell r="C34">
            <v>34.6</v>
          </cell>
          <cell r="D34">
            <v>23</v>
          </cell>
          <cell r="E34">
            <v>60</v>
          </cell>
          <cell r="F34">
            <v>85</v>
          </cell>
          <cell r="G34">
            <v>40</v>
          </cell>
          <cell r="H34">
            <v>8.2799999999999994</v>
          </cell>
          <cell r="I34" t="str">
            <v>*</v>
          </cell>
          <cell r="J34">
            <v>18</v>
          </cell>
          <cell r="K34">
            <v>0</v>
          </cell>
        </row>
        <row r="35">
          <cell r="B35">
            <v>31.233333333333334</v>
          </cell>
          <cell r="C35">
            <v>36.700000000000003</v>
          </cell>
          <cell r="D35">
            <v>26.6</v>
          </cell>
          <cell r="E35">
            <v>53.791666666666664</v>
          </cell>
          <cell r="F35">
            <v>69</v>
          </cell>
          <cell r="G35">
            <v>39</v>
          </cell>
          <cell r="H35">
            <v>8.64</v>
          </cell>
          <cell r="I35" t="str">
            <v>*</v>
          </cell>
          <cell r="J35">
            <v>20.88</v>
          </cell>
          <cell r="K35">
            <v>0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23.279166666666665</v>
          </cell>
          <cell r="C5">
            <v>31.8</v>
          </cell>
          <cell r="D5">
            <v>14.5</v>
          </cell>
          <cell r="E5">
            <v>45.416666666666664</v>
          </cell>
          <cell r="F5">
            <v>76</v>
          </cell>
          <cell r="G5">
            <v>21</v>
          </cell>
          <cell r="H5">
            <v>17.28</v>
          </cell>
          <cell r="I5" t="str">
            <v>*</v>
          </cell>
          <cell r="J5">
            <v>30.96</v>
          </cell>
          <cell r="K5">
            <v>0</v>
          </cell>
        </row>
        <row r="6">
          <cell r="B6">
            <v>23.504166666666666</v>
          </cell>
          <cell r="C6">
            <v>31.9</v>
          </cell>
          <cell r="D6">
            <v>14.5</v>
          </cell>
          <cell r="E6">
            <v>42.666666666666664</v>
          </cell>
          <cell r="F6">
            <v>73</v>
          </cell>
          <cell r="G6">
            <v>21</v>
          </cell>
          <cell r="H6">
            <v>21.240000000000002</v>
          </cell>
          <cell r="I6" t="str">
            <v>*</v>
          </cell>
          <cell r="J6">
            <v>33.480000000000004</v>
          </cell>
          <cell r="K6">
            <v>0</v>
          </cell>
        </row>
        <row r="7">
          <cell r="B7">
            <v>23.704166666666669</v>
          </cell>
          <cell r="C7">
            <v>32.4</v>
          </cell>
          <cell r="D7">
            <v>15</v>
          </cell>
          <cell r="E7">
            <v>41.333333333333336</v>
          </cell>
          <cell r="F7">
            <v>68</v>
          </cell>
          <cell r="G7">
            <v>19</v>
          </cell>
          <cell r="H7">
            <v>18</v>
          </cell>
          <cell r="I7" t="str">
            <v>*</v>
          </cell>
          <cell r="J7">
            <v>32.4</v>
          </cell>
          <cell r="K7">
            <v>0</v>
          </cell>
        </row>
        <row r="8">
          <cell r="B8">
            <v>23.216666666666665</v>
          </cell>
          <cell r="C8">
            <v>32.9</v>
          </cell>
          <cell r="D8">
            <v>13.9</v>
          </cell>
          <cell r="E8">
            <v>43.666666666666664</v>
          </cell>
          <cell r="F8">
            <v>75</v>
          </cell>
          <cell r="G8">
            <v>19</v>
          </cell>
          <cell r="H8">
            <v>19.440000000000001</v>
          </cell>
          <cell r="I8" t="str">
            <v>*</v>
          </cell>
          <cell r="J8">
            <v>28.08</v>
          </cell>
          <cell r="K8">
            <v>0</v>
          </cell>
        </row>
        <row r="9">
          <cell r="B9">
            <v>23.629166666666666</v>
          </cell>
          <cell r="C9">
            <v>32.799999999999997</v>
          </cell>
          <cell r="D9">
            <v>14.9</v>
          </cell>
          <cell r="E9">
            <v>43.75</v>
          </cell>
          <cell r="F9">
            <v>74</v>
          </cell>
          <cell r="G9">
            <v>19</v>
          </cell>
          <cell r="H9">
            <v>20.52</v>
          </cell>
          <cell r="I9" t="str">
            <v>*</v>
          </cell>
          <cell r="J9">
            <v>33.119999999999997</v>
          </cell>
          <cell r="K9">
            <v>0</v>
          </cell>
        </row>
        <row r="10">
          <cell r="B10">
            <v>24.4375</v>
          </cell>
          <cell r="C10">
            <v>34.4</v>
          </cell>
          <cell r="D10">
            <v>15.3</v>
          </cell>
          <cell r="E10">
            <v>39</v>
          </cell>
          <cell r="F10">
            <v>68</v>
          </cell>
          <cell r="G10">
            <v>18</v>
          </cell>
          <cell r="H10">
            <v>19.079999999999998</v>
          </cell>
          <cell r="I10" t="str">
            <v>*</v>
          </cell>
          <cell r="J10">
            <v>35.64</v>
          </cell>
          <cell r="K10">
            <v>0</v>
          </cell>
        </row>
        <row r="11">
          <cell r="B11">
            <v>26.075000000000003</v>
          </cell>
          <cell r="C11">
            <v>34.4</v>
          </cell>
          <cell r="D11">
            <v>19.7</v>
          </cell>
          <cell r="E11">
            <v>37.083333333333336</v>
          </cell>
          <cell r="F11">
            <v>55</v>
          </cell>
          <cell r="G11">
            <v>22</v>
          </cell>
          <cell r="H11">
            <v>22.68</v>
          </cell>
          <cell r="I11" t="str">
            <v>*</v>
          </cell>
          <cell r="J11">
            <v>35.64</v>
          </cell>
          <cell r="K11">
            <v>0</v>
          </cell>
        </row>
        <row r="12">
          <cell r="B12">
            <v>26.154166666666669</v>
          </cell>
          <cell r="C12">
            <v>34.9</v>
          </cell>
          <cell r="D12">
            <v>17</v>
          </cell>
          <cell r="E12">
            <v>43.458333333333336</v>
          </cell>
          <cell r="F12">
            <v>77</v>
          </cell>
          <cell r="G12">
            <v>21</v>
          </cell>
          <cell r="H12">
            <v>17.28</v>
          </cell>
          <cell r="I12" t="str">
            <v>*</v>
          </cell>
          <cell r="J12">
            <v>34.200000000000003</v>
          </cell>
          <cell r="K12">
            <v>0</v>
          </cell>
        </row>
        <row r="13">
          <cell r="B13">
            <v>25.791666666666671</v>
          </cell>
          <cell r="C13">
            <v>34.799999999999997</v>
          </cell>
          <cell r="D13">
            <v>16.899999999999999</v>
          </cell>
          <cell r="E13">
            <v>38.25</v>
          </cell>
          <cell r="F13">
            <v>65</v>
          </cell>
          <cell r="G13">
            <v>18</v>
          </cell>
          <cell r="H13">
            <v>20.88</v>
          </cell>
          <cell r="I13" t="str">
            <v>*</v>
          </cell>
          <cell r="J13">
            <v>36.36</v>
          </cell>
          <cell r="K13">
            <v>0</v>
          </cell>
        </row>
        <row r="14">
          <cell r="B14">
            <v>25.412500000000005</v>
          </cell>
          <cell r="C14">
            <v>35.200000000000003</v>
          </cell>
          <cell r="D14">
            <v>16.3</v>
          </cell>
          <cell r="E14">
            <v>37.541666666666664</v>
          </cell>
          <cell r="F14">
            <v>63</v>
          </cell>
          <cell r="G14">
            <v>17</v>
          </cell>
          <cell r="H14">
            <v>24.12</v>
          </cell>
          <cell r="I14" t="str">
            <v>*</v>
          </cell>
          <cell r="J14">
            <v>41.4</v>
          </cell>
          <cell r="K14">
            <v>0</v>
          </cell>
        </row>
        <row r="15">
          <cell r="B15">
            <v>26.691666666666663</v>
          </cell>
          <cell r="C15">
            <v>34.6</v>
          </cell>
          <cell r="D15">
            <v>20.100000000000001</v>
          </cell>
          <cell r="E15">
            <v>35.75</v>
          </cell>
          <cell r="F15">
            <v>58</v>
          </cell>
          <cell r="G15">
            <v>18</v>
          </cell>
          <cell r="H15">
            <v>26.64</v>
          </cell>
          <cell r="I15" t="str">
            <v>*</v>
          </cell>
          <cell r="J15">
            <v>43.92</v>
          </cell>
          <cell r="K15">
            <v>0.4</v>
          </cell>
        </row>
        <row r="16">
          <cell r="B16">
            <v>26.162500000000009</v>
          </cell>
          <cell r="C16">
            <v>34.700000000000003</v>
          </cell>
          <cell r="D16">
            <v>18.8</v>
          </cell>
          <cell r="E16">
            <v>47.958333333333336</v>
          </cell>
          <cell r="F16">
            <v>80</v>
          </cell>
          <cell r="G16">
            <v>21</v>
          </cell>
          <cell r="H16">
            <v>19.079999999999998</v>
          </cell>
          <cell r="I16" t="str">
            <v>*</v>
          </cell>
          <cell r="J16">
            <v>33.119999999999997</v>
          </cell>
          <cell r="K16">
            <v>0</v>
          </cell>
        </row>
        <row r="17">
          <cell r="B17">
            <v>22.754166666666666</v>
          </cell>
          <cell r="C17">
            <v>29.8</v>
          </cell>
          <cell r="D17">
            <v>18.5</v>
          </cell>
          <cell r="E17">
            <v>62.208333333333336</v>
          </cell>
          <cell r="F17">
            <v>80</v>
          </cell>
          <cell r="G17">
            <v>33</v>
          </cell>
          <cell r="H17">
            <v>43.2</v>
          </cell>
          <cell r="I17" t="str">
            <v>*</v>
          </cell>
          <cell r="J17">
            <v>66.239999999999995</v>
          </cell>
          <cell r="K17">
            <v>0</v>
          </cell>
        </row>
        <row r="18">
          <cell r="B18">
            <v>23.154166666666669</v>
          </cell>
          <cell r="C18">
            <v>31</v>
          </cell>
          <cell r="D18">
            <v>18.5</v>
          </cell>
          <cell r="E18">
            <v>62.25</v>
          </cell>
          <cell r="F18">
            <v>81</v>
          </cell>
          <cell r="G18">
            <v>29</v>
          </cell>
          <cell r="H18">
            <v>17.28</v>
          </cell>
          <cell r="I18" t="str">
            <v>*</v>
          </cell>
          <cell r="J18">
            <v>30.96</v>
          </cell>
          <cell r="K18">
            <v>0</v>
          </cell>
        </row>
        <row r="19">
          <cell r="B19">
            <v>23.966666666666665</v>
          </cell>
          <cell r="C19">
            <v>32.299999999999997</v>
          </cell>
          <cell r="D19">
            <v>19.3</v>
          </cell>
          <cell r="E19">
            <v>58.666666666666664</v>
          </cell>
          <cell r="F19">
            <v>81</v>
          </cell>
          <cell r="G19">
            <v>28</v>
          </cell>
          <cell r="H19">
            <v>23.040000000000003</v>
          </cell>
          <cell r="I19" t="str">
            <v>*</v>
          </cell>
          <cell r="J19">
            <v>38.519999999999996</v>
          </cell>
          <cell r="K19">
            <v>0</v>
          </cell>
        </row>
        <row r="20">
          <cell r="B20">
            <v>23.916666666666668</v>
          </cell>
          <cell r="C20">
            <v>32.200000000000003</v>
          </cell>
          <cell r="D20">
            <v>15.7</v>
          </cell>
          <cell r="E20">
            <v>48.541666666666664</v>
          </cell>
          <cell r="F20">
            <v>76</v>
          </cell>
          <cell r="G20">
            <v>21</v>
          </cell>
          <cell r="H20">
            <v>23.400000000000002</v>
          </cell>
          <cell r="I20" t="str">
            <v>*</v>
          </cell>
          <cell r="J20">
            <v>43.92</v>
          </cell>
          <cell r="K20">
            <v>0</v>
          </cell>
        </row>
        <row r="21">
          <cell r="B21">
            <v>23.354166666666668</v>
          </cell>
          <cell r="C21">
            <v>32.700000000000003</v>
          </cell>
          <cell r="D21">
            <v>15.1</v>
          </cell>
          <cell r="E21">
            <v>43.375</v>
          </cell>
          <cell r="F21">
            <v>68</v>
          </cell>
          <cell r="G21">
            <v>22</v>
          </cell>
          <cell r="H21">
            <v>21.240000000000002</v>
          </cell>
          <cell r="I21" t="str">
            <v>*</v>
          </cell>
          <cell r="J21">
            <v>37.080000000000005</v>
          </cell>
          <cell r="K21">
            <v>0</v>
          </cell>
        </row>
        <row r="22">
          <cell r="B22">
            <v>25.095833333333331</v>
          </cell>
          <cell r="C22">
            <v>33.799999999999997</v>
          </cell>
          <cell r="D22">
            <v>19.100000000000001</v>
          </cell>
          <cell r="E22">
            <v>39.208333333333336</v>
          </cell>
          <cell r="F22">
            <v>56</v>
          </cell>
          <cell r="G22">
            <v>21</v>
          </cell>
          <cell r="H22">
            <v>31.319999999999997</v>
          </cell>
          <cell r="I22" t="str">
            <v>*</v>
          </cell>
          <cell r="J22">
            <v>48.24</v>
          </cell>
          <cell r="K22">
            <v>0</v>
          </cell>
        </row>
        <row r="23">
          <cell r="B23">
            <v>18.87916666666667</v>
          </cell>
          <cell r="C23">
            <v>24.9</v>
          </cell>
          <cell r="D23">
            <v>15.6</v>
          </cell>
          <cell r="E23">
            <v>69.458333333333329</v>
          </cell>
          <cell r="F23">
            <v>87</v>
          </cell>
          <cell r="G23">
            <v>35</v>
          </cell>
          <cell r="H23">
            <v>32.4</v>
          </cell>
          <cell r="I23" t="str">
            <v>*</v>
          </cell>
          <cell r="J23">
            <v>56.519999999999996</v>
          </cell>
          <cell r="K23">
            <v>0.8</v>
          </cell>
        </row>
        <row r="24">
          <cell r="B24">
            <v>19.570833333333333</v>
          </cell>
          <cell r="C24">
            <v>29</v>
          </cell>
          <cell r="D24">
            <v>15.7</v>
          </cell>
          <cell r="E24">
            <v>69.666666666666671</v>
          </cell>
          <cell r="F24">
            <v>99</v>
          </cell>
          <cell r="G24">
            <v>28</v>
          </cell>
          <cell r="H24">
            <v>21.96</v>
          </cell>
          <cell r="I24" t="str">
            <v>*</v>
          </cell>
          <cell r="J24">
            <v>67.319999999999993</v>
          </cell>
          <cell r="K24">
            <v>14</v>
          </cell>
        </row>
        <row r="25">
          <cell r="B25">
            <v>21.862499999999997</v>
          </cell>
          <cell r="C25">
            <v>31.7</v>
          </cell>
          <cell r="D25">
            <v>15.9</v>
          </cell>
          <cell r="E25">
            <v>70.833333333333329</v>
          </cell>
          <cell r="F25">
            <v>99</v>
          </cell>
          <cell r="G25">
            <v>35</v>
          </cell>
          <cell r="H25">
            <v>29.880000000000003</v>
          </cell>
          <cell r="I25" t="str">
            <v>*</v>
          </cell>
          <cell r="J25">
            <v>53.64</v>
          </cell>
          <cell r="K25">
            <v>20.400000000000002</v>
          </cell>
        </row>
        <row r="26">
          <cell r="B26">
            <v>25.183333333333334</v>
          </cell>
          <cell r="C26">
            <v>34.299999999999997</v>
          </cell>
          <cell r="D26">
            <v>17.8</v>
          </cell>
          <cell r="E26">
            <v>56.375</v>
          </cell>
          <cell r="F26">
            <v>87</v>
          </cell>
          <cell r="G26">
            <v>22</v>
          </cell>
          <cell r="H26">
            <v>22.68</v>
          </cell>
          <cell r="I26" t="str">
            <v>*</v>
          </cell>
          <cell r="J26">
            <v>34.56</v>
          </cell>
          <cell r="K26">
            <v>0</v>
          </cell>
        </row>
        <row r="27">
          <cell r="B27">
            <v>26.679166666666671</v>
          </cell>
          <cell r="C27">
            <v>34.9</v>
          </cell>
          <cell r="D27">
            <v>19.3</v>
          </cell>
          <cell r="E27">
            <v>42.666666666666664</v>
          </cell>
          <cell r="F27">
            <v>62</v>
          </cell>
          <cell r="G27">
            <v>22</v>
          </cell>
          <cell r="H27">
            <v>30.6</v>
          </cell>
          <cell r="I27" t="str">
            <v>*</v>
          </cell>
          <cell r="J27">
            <v>47.519999999999996</v>
          </cell>
          <cell r="K27">
            <v>0</v>
          </cell>
        </row>
        <row r="28">
          <cell r="B28">
            <v>25.320833333333329</v>
          </cell>
          <cell r="C28">
            <v>33.1</v>
          </cell>
          <cell r="D28">
            <v>20.399999999999999</v>
          </cell>
          <cell r="E28">
            <v>51.666666666666664</v>
          </cell>
          <cell r="F28">
            <v>66</v>
          </cell>
          <cell r="G28">
            <v>29</v>
          </cell>
          <cell r="H28">
            <v>27</v>
          </cell>
          <cell r="I28" t="str">
            <v>*</v>
          </cell>
          <cell r="J28">
            <v>43.56</v>
          </cell>
          <cell r="K28">
            <v>0</v>
          </cell>
        </row>
        <row r="29">
          <cell r="B29">
            <v>25.575000000000003</v>
          </cell>
          <cell r="C29">
            <v>33.299999999999997</v>
          </cell>
          <cell r="D29">
            <v>19.2</v>
          </cell>
          <cell r="E29">
            <v>53.875</v>
          </cell>
          <cell r="F29">
            <v>81</v>
          </cell>
          <cell r="G29">
            <v>24</v>
          </cell>
          <cell r="H29">
            <v>27.36</v>
          </cell>
          <cell r="I29" t="str">
            <v>*</v>
          </cell>
          <cell r="J29">
            <v>46.800000000000004</v>
          </cell>
          <cell r="K29">
            <v>0</v>
          </cell>
        </row>
        <row r="30">
          <cell r="B30">
            <v>24.104166666666661</v>
          </cell>
          <cell r="C30">
            <v>29.9</v>
          </cell>
          <cell r="D30">
            <v>19.2</v>
          </cell>
          <cell r="E30">
            <v>62.416666666666664</v>
          </cell>
          <cell r="F30">
            <v>77</v>
          </cell>
          <cell r="G30">
            <v>48</v>
          </cell>
          <cell r="H30">
            <v>20.52</v>
          </cell>
          <cell r="I30" t="str">
            <v>*</v>
          </cell>
          <cell r="J30">
            <v>41.4</v>
          </cell>
          <cell r="K30">
            <v>0</v>
          </cell>
        </row>
        <row r="31">
          <cell r="B31">
            <v>21.745833333333334</v>
          </cell>
          <cell r="C31">
            <v>28.9</v>
          </cell>
          <cell r="D31">
            <v>18.3</v>
          </cell>
          <cell r="E31">
            <v>80.208333333333329</v>
          </cell>
          <cell r="F31">
            <v>98</v>
          </cell>
          <cell r="G31">
            <v>50</v>
          </cell>
          <cell r="H31">
            <v>18.36</v>
          </cell>
          <cell r="I31" t="str">
            <v>*</v>
          </cell>
          <cell r="J31">
            <v>30.6</v>
          </cell>
          <cell r="K31">
            <v>0</v>
          </cell>
        </row>
        <row r="32">
          <cell r="B32">
            <v>21.033333333333335</v>
          </cell>
          <cell r="C32">
            <v>28.8</v>
          </cell>
          <cell r="D32">
            <v>16</v>
          </cell>
          <cell r="E32">
            <v>76.416666666666671</v>
          </cell>
          <cell r="F32">
            <v>95</v>
          </cell>
          <cell r="G32">
            <v>46</v>
          </cell>
          <cell r="H32">
            <v>18.36</v>
          </cell>
          <cell r="I32" t="str">
            <v>*</v>
          </cell>
          <cell r="J32">
            <v>28.8</v>
          </cell>
          <cell r="K32">
            <v>0</v>
          </cell>
        </row>
        <row r="33">
          <cell r="B33">
            <v>24.308333333333334</v>
          </cell>
          <cell r="C33">
            <v>32.700000000000003</v>
          </cell>
          <cell r="D33">
            <v>18.5</v>
          </cell>
          <cell r="E33">
            <v>64.458333333333329</v>
          </cell>
          <cell r="F33">
            <v>86</v>
          </cell>
          <cell r="G33">
            <v>35</v>
          </cell>
          <cell r="H33">
            <v>19.079999999999998</v>
          </cell>
          <cell r="I33" t="str">
            <v>*</v>
          </cell>
          <cell r="J33">
            <v>31.319999999999997</v>
          </cell>
          <cell r="K33">
            <v>0</v>
          </cell>
        </row>
        <row r="34">
          <cell r="B34">
            <v>25.220833333333335</v>
          </cell>
          <cell r="C34">
            <v>33.4</v>
          </cell>
          <cell r="D34">
            <v>18.600000000000001</v>
          </cell>
          <cell r="E34">
            <v>64.583333333333329</v>
          </cell>
          <cell r="F34">
            <v>93</v>
          </cell>
          <cell r="G34">
            <v>31</v>
          </cell>
          <cell r="H34">
            <v>24.840000000000003</v>
          </cell>
          <cell r="I34" t="str">
            <v>*</v>
          </cell>
          <cell r="J34">
            <v>34.92</v>
          </cell>
          <cell r="K34">
            <v>0</v>
          </cell>
        </row>
        <row r="35">
          <cell r="B35">
            <v>25.195833333333329</v>
          </cell>
          <cell r="C35">
            <v>34.299999999999997</v>
          </cell>
          <cell r="D35">
            <v>20.100000000000001</v>
          </cell>
          <cell r="E35">
            <v>66.291666666666671</v>
          </cell>
          <cell r="F35">
            <v>92</v>
          </cell>
          <cell r="G35">
            <v>28</v>
          </cell>
          <cell r="H35">
            <v>33.480000000000004</v>
          </cell>
          <cell r="I35" t="str">
            <v>*</v>
          </cell>
          <cell r="J35">
            <v>55.080000000000005</v>
          </cell>
          <cell r="K35">
            <v>1.6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23.379166666666663</v>
          </cell>
          <cell r="C5">
            <v>34.700000000000003</v>
          </cell>
          <cell r="D5">
            <v>14.9</v>
          </cell>
          <cell r="E5">
            <v>60.833333333333336</v>
          </cell>
          <cell r="F5">
            <v>93</v>
          </cell>
          <cell r="G5">
            <v>19</v>
          </cell>
          <cell r="H5">
            <v>10.8</v>
          </cell>
          <cell r="I5" t="str">
            <v>*</v>
          </cell>
          <cell r="J5">
            <v>22.68</v>
          </cell>
          <cell r="K5">
            <v>0</v>
          </cell>
        </row>
        <row r="6">
          <cell r="B6">
            <v>23.174999999999997</v>
          </cell>
          <cell r="C6">
            <v>35.5</v>
          </cell>
          <cell r="D6">
            <v>14.5</v>
          </cell>
          <cell r="E6">
            <v>61.083333333333336</v>
          </cell>
          <cell r="F6">
            <v>92</v>
          </cell>
          <cell r="G6">
            <v>18</v>
          </cell>
          <cell r="H6">
            <v>6.48</v>
          </cell>
          <cell r="I6" t="str">
            <v>*</v>
          </cell>
          <cell r="J6">
            <v>25.92</v>
          </cell>
          <cell r="K6">
            <v>0</v>
          </cell>
        </row>
        <row r="7">
          <cell r="B7">
            <v>22.958333333333332</v>
          </cell>
          <cell r="C7">
            <v>35.6</v>
          </cell>
          <cell r="D7">
            <v>13.8</v>
          </cell>
          <cell r="E7">
            <v>61.625</v>
          </cell>
          <cell r="F7">
            <v>95</v>
          </cell>
          <cell r="G7">
            <v>19</v>
          </cell>
          <cell r="H7">
            <v>7.2</v>
          </cell>
          <cell r="I7" t="str">
            <v>*</v>
          </cell>
          <cell r="J7">
            <v>17.28</v>
          </cell>
          <cell r="K7">
            <v>0</v>
          </cell>
        </row>
        <row r="8">
          <cell r="B8">
            <v>23.383333333333336</v>
          </cell>
          <cell r="C8">
            <v>35.299999999999997</v>
          </cell>
          <cell r="D8">
            <v>14.2</v>
          </cell>
          <cell r="E8">
            <v>59.125</v>
          </cell>
          <cell r="F8">
            <v>92</v>
          </cell>
          <cell r="G8">
            <v>19</v>
          </cell>
          <cell r="H8">
            <v>8.64</v>
          </cell>
          <cell r="I8" t="str">
            <v>*</v>
          </cell>
          <cell r="J8">
            <v>20.88</v>
          </cell>
          <cell r="K8">
            <v>0</v>
          </cell>
        </row>
        <row r="9">
          <cell r="B9">
            <v>23.208333333333332</v>
          </cell>
          <cell r="C9">
            <v>35.9</v>
          </cell>
          <cell r="D9">
            <v>14</v>
          </cell>
          <cell r="E9">
            <v>61</v>
          </cell>
          <cell r="F9">
            <v>95</v>
          </cell>
          <cell r="G9">
            <v>18</v>
          </cell>
          <cell r="H9">
            <v>8.64</v>
          </cell>
          <cell r="I9" t="str">
            <v>*</v>
          </cell>
          <cell r="J9">
            <v>20.52</v>
          </cell>
          <cell r="K9">
            <v>0</v>
          </cell>
        </row>
        <row r="10">
          <cell r="B10">
            <v>23.508333333333329</v>
          </cell>
          <cell r="C10">
            <v>36.9</v>
          </cell>
          <cell r="D10">
            <v>14.2</v>
          </cell>
          <cell r="E10">
            <v>60.458333333333336</v>
          </cell>
          <cell r="F10">
            <v>94</v>
          </cell>
          <cell r="G10">
            <v>16</v>
          </cell>
          <cell r="H10">
            <v>8.2799999999999994</v>
          </cell>
          <cell r="I10" t="str">
            <v>*</v>
          </cell>
          <cell r="J10">
            <v>19.079999999999998</v>
          </cell>
          <cell r="K10">
            <v>0</v>
          </cell>
        </row>
        <row r="11">
          <cell r="B11">
            <v>24.345833333333335</v>
          </cell>
          <cell r="C11">
            <v>37</v>
          </cell>
          <cell r="D11">
            <v>15.1</v>
          </cell>
          <cell r="E11">
            <v>60.208333333333336</v>
          </cell>
          <cell r="F11">
            <v>93</v>
          </cell>
          <cell r="G11">
            <v>22</v>
          </cell>
          <cell r="H11">
            <v>16.559999999999999</v>
          </cell>
          <cell r="I11" t="str">
            <v>*</v>
          </cell>
          <cell r="J11">
            <v>32.4</v>
          </cell>
          <cell r="K11">
            <v>0</v>
          </cell>
        </row>
        <row r="12">
          <cell r="B12">
            <v>25.047826086956523</v>
          </cell>
          <cell r="C12">
            <v>36.700000000000003</v>
          </cell>
          <cell r="D12">
            <v>16.7</v>
          </cell>
          <cell r="E12">
            <v>64.130434782608702</v>
          </cell>
          <cell r="F12">
            <v>96</v>
          </cell>
          <cell r="G12">
            <v>24</v>
          </cell>
          <cell r="H12">
            <v>6.84</v>
          </cell>
          <cell r="I12" t="str">
            <v>*</v>
          </cell>
          <cell r="J12">
            <v>15.120000000000001</v>
          </cell>
          <cell r="K12">
            <v>0</v>
          </cell>
        </row>
        <row r="13">
          <cell r="B13">
            <v>26.317391304347826</v>
          </cell>
          <cell r="C13">
            <v>37.1</v>
          </cell>
          <cell r="D13">
            <v>18.399999999999999</v>
          </cell>
          <cell r="E13">
            <v>59.434782608695649</v>
          </cell>
          <cell r="F13">
            <v>90</v>
          </cell>
          <cell r="G13">
            <v>23</v>
          </cell>
          <cell r="H13">
            <v>9.3600000000000012</v>
          </cell>
          <cell r="I13" t="str">
            <v>*</v>
          </cell>
          <cell r="J13">
            <v>20.52</v>
          </cell>
          <cell r="K13">
            <v>0</v>
          </cell>
        </row>
        <row r="14">
          <cell r="B14">
            <v>25.756521739130434</v>
          </cell>
          <cell r="C14">
            <v>38.200000000000003</v>
          </cell>
          <cell r="D14">
            <v>17.3</v>
          </cell>
          <cell r="E14">
            <v>61</v>
          </cell>
          <cell r="F14">
            <v>96</v>
          </cell>
          <cell r="G14">
            <v>15</v>
          </cell>
          <cell r="H14">
            <v>17.28</v>
          </cell>
          <cell r="I14" t="str">
            <v>*</v>
          </cell>
          <cell r="J14">
            <v>34.200000000000003</v>
          </cell>
          <cell r="K14">
            <v>0</v>
          </cell>
        </row>
        <row r="15">
          <cell r="B15">
            <v>24.782608695652179</v>
          </cell>
          <cell r="C15">
            <v>36.700000000000003</v>
          </cell>
          <cell r="D15">
            <v>15.6</v>
          </cell>
          <cell r="E15">
            <v>59.173913043478258</v>
          </cell>
          <cell r="F15">
            <v>92</v>
          </cell>
          <cell r="G15">
            <v>25</v>
          </cell>
          <cell r="H15">
            <v>18.720000000000002</v>
          </cell>
          <cell r="I15" t="str">
            <v>*</v>
          </cell>
          <cell r="J15">
            <v>36.36</v>
          </cell>
          <cell r="K15">
            <v>0</v>
          </cell>
        </row>
        <row r="16">
          <cell r="B16">
            <v>26.265217391304351</v>
          </cell>
          <cell r="C16">
            <v>37.700000000000003</v>
          </cell>
          <cell r="D16">
            <v>18</v>
          </cell>
          <cell r="E16">
            <v>60.869565217391305</v>
          </cell>
          <cell r="F16">
            <v>92</v>
          </cell>
          <cell r="G16">
            <v>21</v>
          </cell>
          <cell r="H16">
            <v>10.8</v>
          </cell>
          <cell r="I16" t="str">
            <v>*</v>
          </cell>
          <cell r="J16">
            <v>27.36</v>
          </cell>
          <cell r="K16">
            <v>0</v>
          </cell>
        </row>
        <row r="17">
          <cell r="B17">
            <v>23.554166666666664</v>
          </cell>
          <cell r="C17">
            <v>29</v>
          </cell>
          <cell r="D17">
            <v>20.2</v>
          </cell>
          <cell r="E17">
            <v>72.208333333333329</v>
          </cell>
          <cell r="F17">
            <v>94</v>
          </cell>
          <cell r="G17">
            <v>47</v>
          </cell>
          <cell r="H17">
            <v>19.079999999999998</v>
          </cell>
          <cell r="I17" t="str">
            <v>*</v>
          </cell>
          <cell r="J17">
            <v>40.680000000000007</v>
          </cell>
          <cell r="K17">
            <v>12.2</v>
          </cell>
        </row>
        <row r="18">
          <cell r="B18">
            <v>23.80416666666666</v>
          </cell>
          <cell r="C18">
            <v>29.5</v>
          </cell>
          <cell r="D18">
            <v>19.600000000000001</v>
          </cell>
          <cell r="E18">
            <v>69.791666666666671</v>
          </cell>
          <cell r="F18">
            <v>87</v>
          </cell>
          <cell r="G18">
            <v>47</v>
          </cell>
          <cell r="H18">
            <v>12.24</v>
          </cell>
          <cell r="I18" t="str">
            <v>*</v>
          </cell>
          <cell r="J18">
            <v>24.840000000000003</v>
          </cell>
          <cell r="K18">
            <v>0</v>
          </cell>
        </row>
        <row r="19">
          <cell r="B19">
            <v>25.099999999999991</v>
          </cell>
          <cell r="C19">
            <v>32.9</v>
          </cell>
          <cell r="D19">
            <v>19.3</v>
          </cell>
          <cell r="E19">
            <v>63.875</v>
          </cell>
          <cell r="F19">
            <v>87</v>
          </cell>
          <cell r="G19">
            <v>33</v>
          </cell>
          <cell r="H19">
            <v>11.16</v>
          </cell>
          <cell r="I19" t="str">
            <v>*</v>
          </cell>
          <cell r="J19">
            <v>25.2</v>
          </cell>
          <cell r="K19">
            <v>0</v>
          </cell>
        </row>
        <row r="20">
          <cell r="B20">
            <v>25.358333333333338</v>
          </cell>
          <cell r="C20">
            <v>35.200000000000003</v>
          </cell>
          <cell r="D20">
            <v>16.3</v>
          </cell>
          <cell r="E20">
            <v>55.708333333333336</v>
          </cell>
          <cell r="F20">
            <v>92</v>
          </cell>
          <cell r="G20">
            <v>20</v>
          </cell>
          <cell r="H20">
            <v>15.840000000000002</v>
          </cell>
          <cell r="I20" t="str">
            <v>*</v>
          </cell>
          <cell r="J20">
            <v>33.480000000000004</v>
          </cell>
          <cell r="K20">
            <v>0</v>
          </cell>
        </row>
        <row r="21">
          <cell r="B21">
            <v>23.995833333333337</v>
          </cell>
          <cell r="C21">
            <v>36.299999999999997</v>
          </cell>
          <cell r="D21">
            <v>14.3</v>
          </cell>
          <cell r="E21">
            <v>55.041666666666664</v>
          </cell>
          <cell r="F21">
            <v>91</v>
          </cell>
          <cell r="G21">
            <v>19</v>
          </cell>
          <cell r="H21">
            <v>10.08</v>
          </cell>
          <cell r="I21" t="str">
            <v>*</v>
          </cell>
          <cell r="J21">
            <v>44.28</v>
          </cell>
          <cell r="K21">
            <v>0</v>
          </cell>
        </row>
        <row r="22">
          <cell r="B22">
            <v>24.579166666666666</v>
          </cell>
          <cell r="C22">
            <v>36.299999999999997</v>
          </cell>
          <cell r="D22">
            <v>14.9</v>
          </cell>
          <cell r="E22">
            <v>58.166666666666664</v>
          </cell>
          <cell r="F22">
            <v>94</v>
          </cell>
          <cell r="G22">
            <v>21</v>
          </cell>
          <cell r="H22">
            <v>17.28</v>
          </cell>
          <cell r="I22" t="str">
            <v>*</v>
          </cell>
          <cell r="J22">
            <v>37.440000000000005</v>
          </cell>
          <cell r="K22">
            <v>0</v>
          </cell>
        </row>
        <row r="23">
          <cell r="B23">
            <v>21.012499999999999</v>
          </cell>
          <cell r="C23">
            <v>27.2</v>
          </cell>
          <cell r="D23">
            <v>18.2</v>
          </cell>
          <cell r="E23">
            <v>76</v>
          </cell>
          <cell r="F23">
            <v>93</v>
          </cell>
          <cell r="G23">
            <v>44</v>
          </cell>
          <cell r="H23">
            <v>23.040000000000003</v>
          </cell>
          <cell r="I23" t="str">
            <v>*</v>
          </cell>
          <cell r="J23">
            <v>53.28</v>
          </cell>
          <cell r="K23">
            <v>9.4</v>
          </cell>
        </row>
        <row r="24">
          <cell r="B24">
            <v>21.629166666666663</v>
          </cell>
          <cell r="C24">
            <v>31.2</v>
          </cell>
          <cell r="D24">
            <v>17.899999999999999</v>
          </cell>
          <cell r="E24">
            <v>77.333333333333329</v>
          </cell>
          <cell r="F24">
            <v>96</v>
          </cell>
          <cell r="G24">
            <v>30</v>
          </cell>
          <cell r="H24">
            <v>14.04</v>
          </cell>
          <cell r="I24" t="str">
            <v>*</v>
          </cell>
          <cell r="J24">
            <v>33.119999999999997</v>
          </cell>
          <cell r="K24">
            <v>5.4</v>
          </cell>
        </row>
        <row r="25">
          <cell r="B25">
            <v>23.291666666666661</v>
          </cell>
          <cell r="C25">
            <v>34</v>
          </cell>
          <cell r="D25">
            <v>17.100000000000001</v>
          </cell>
          <cell r="E25">
            <v>74.958333333333329</v>
          </cell>
          <cell r="F25">
            <v>98</v>
          </cell>
          <cell r="G25">
            <v>33</v>
          </cell>
          <cell r="H25">
            <v>12.6</v>
          </cell>
          <cell r="I25" t="str">
            <v>*</v>
          </cell>
          <cell r="J25">
            <v>26.64</v>
          </cell>
          <cell r="K25">
            <v>14.799999999999997</v>
          </cell>
        </row>
        <row r="26">
          <cell r="B26">
            <v>26.233333333333334</v>
          </cell>
          <cell r="C26">
            <v>37.299999999999997</v>
          </cell>
          <cell r="D26">
            <v>18.5</v>
          </cell>
          <cell r="E26">
            <v>67.166666666666671</v>
          </cell>
          <cell r="F26">
            <v>99</v>
          </cell>
          <cell r="G26">
            <v>21</v>
          </cell>
          <cell r="H26">
            <v>15.840000000000002</v>
          </cell>
          <cell r="I26" t="str">
            <v>*</v>
          </cell>
          <cell r="J26">
            <v>37.080000000000005</v>
          </cell>
          <cell r="K26">
            <v>0</v>
          </cell>
        </row>
        <row r="27">
          <cell r="B27">
            <v>26.547826086956519</v>
          </cell>
          <cell r="C27">
            <v>36.9</v>
          </cell>
          <cell r="D27">
            <v>18.399999999999999</v>
          </cell>
          <cell r="E27">
            <v>63.434782608695649</v>
          </cell>
          <cell r="F27">
            <v>96</v>
          </cell>
          <cell r="G27">
            <v>28</v>
          </cell>
          <cell r="H27">
            <v>17.64</v>
          </cell>
          <cell r="I27" t="str">
            <v>*</v>
          </cell>
          <cell r="J27">
            <v>36</v>
          </cell>
          <cell r="K27">
            <v>0</v>
          </cell>
        </row>
        <row r="28">
          <cell r="B28">
            <v>26.058333333333337</v>
          </cell>
          <cell r="C28">
            <v>34.4</v>
          </cell>
          <cell r="D28">
            <v>20.8</v>
          </cell>
          <cell r="E28">
            <v>69.166666666666671</v>
          </cell>
          <cell r="F28">
            <v>94</v>
          </cell>
          <cell r="G28">
            <v>32</v>
          </cell>
          <cell r="H28">
            <v>9.3600000000000012</v>
          </cell>
          <cell r="I28" t="str">
            <v>*</v>
          </cell>
          <cell r="J28">
            <v>20.88</v>
          </cell>
          <cell r="K28">
            <v>0</v>
          </cell>
        </row>
        <row r="29">
          <cell r="B29">
            <v>26.108333333333331</v>
          </cell>
          <cell r="C29">
            <v>35.6</v>
          </cell>
          <cell r="D29">
            <v>19</v>
          </cell>
          <cell r="E29">
            <v>68.375</v>
          </cell>
          <cell r="F29">
            <v>98</v>
          </cell>
          <cell r="G29">
            <v>26</v>
          </cell>
          <cell r="H29">
            <v>15.840000000000002</v>
          </cell>
          <cell r="I29" t="str">
            <v>*</v>
          </cell>
          <cell r="J29">
            <v>33.840000000000003</v>
          </cell>
          <cell r="K29">
            <v>0</v>
          </cell>
        </row>
        <row r="30">
          <cell r="B30">
            <v>24.570833333333336</v>
          </cell>
          <cell r="C30">
            <v>30.6</v>
          </cell>
          <cell r="D30">
            <v>19.600000000000001</v>
          </cell>
          <cell r="E30">
            <v>72.333333333333329</v>
          </cell>
          <cell r="F30">
            <v>93</v>
          </cell>
          <cell r="G30">
            <v>46</v>
          </cell>
          <cell r="H30">
            <v>12.24</v>
          </cell>
          <cell r="I30" t="str">
            <v>*</v>
          </cell>
          <cell r="J30">
            <v>28.44</v>
          </cell>
          <cell r="K30">
            <v>0</v>
          </cell>
        </row>
        <row r="31">
          <cell r="B31">
            <v>24.233333333333334</v>
          </cell>
          <cell r="C31">
            <v>30.1</v>
          </cell>
          <cell r="D31">
            <v>19.600000000000001</v>
          </cell>
          <cell r="E31">
            <v>74.75</v>
          </cell>
          <cell r="F31">
            <v>96</v>
          </cell>
          <cell r="G31">
            <v>49</v>
          </cell>
          <cell r="H31">
            <v>13.32</v>
          </cell>
          <cell r="I31" t="str">
            <v>*</v>
          </cell>
          <cell r="J31">
            <v>21.6</v>
          </cell>
          <cell r="K31">
            <v>0</v>
          </cell>
        </row>
        <row r="32">
          <cell r="B32">
            <v>23.620833333333326</v>
          </cell>
          <cell r="C32">
            <v>30.9</v>
          </cell>
          <cell r="D32">
            <v>17.899999999999999</v>
          </cell>
          <cell r="E32">
            <v>66.5</v>
          </cell>
          <cell r="F32">
            <v>85</v>
          </cell>
          <cell r="G32">
            <v>35</v>
          </cell>
          <cell r="H32">
            <v>10.08</v>
          </cell>
          <cell r="I32" t="str">
            <v>*</v>
          </cell>
          <cell r="J32">
            <v>22.68</v>
          </cell>
          <cell r="K32">
            <v>0</v>
          </cell>
        </row>
        <row r="33">
          <cell r="B33">
            <v>25.95</v>
          </cell>
          <cell r="C33">
            <v>35.200000000000003</v>
          </cell>
          <cell r="D33">
            <v>19.2</v>
          </cell>
          <cell r="E33">
            <v>62.875</v>
          </cell>
          <cell r="F33">
            <v>88</v>
          </cell>
          <cell r="G33">
            <v>33</v>
          </cell>
          <cell r="H33">
            <v>11.879999999999999</v>
          </cell>
          <cell r="I33" t="str">
            <v>*</v>
          </cell>
          <cell r="J33">
            <v>21.6</v>
          </cell>
          <cell r="K33">
            <v>0</v>
          </cell>
        </row>
        <row r="34">
          <cell r="B34">
            <v>27.491666666666664</v>
          </cell>
          <cell r="C34">
            <v>36.6</v>
          </cell>
          <cell r="D34">
            <v>20.100000000000001</v>
          </cell>
          <cell r="E34">
            <v>62.458333333333336</v>
          </cell>
          <cell r="F34">
            <v>91</v>
          </cell>
          <cell r="G34">
            <v>29</v>
          </cell>
          <cell r="H34">
            <v>9.3600000000000012</v>
          </cell>
          <cell r="I34" t="str">
            <v>*</v>
          </cell>
          <cell r="J34">
            <v>22.32</v>
          </cell>
          <cell r="K34">
            <v>0</v>
          </cell>
        </row>
        <row r="35">
          <cell r="B35">
            <v>27.775000000000002</v>
          </cell>
          <cell r="C35">
            <v>37.200000000000003</v>
          </cell>
          <cell r="D35">
            <v>20.399999999999999</v>
          </cell>
          <cell r="E35">
            <v>65.541666666666671</v>
          </cell>
          <cell r="F35">
            <v>95</v>
          </cell>
          <cell r="G35">
            <v>32</v>
          </cell>
          <cell r="H35">
            <v>16.920000000000002</v>
          </cell>
          <cell r="I35" t="str">
            <v>*</v>
          </cell>
          <cell r="J35">
            <v>51.84</v>
          </cell>
          <cell r="K35">
            <v>2.4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23.387500000000003</v>
          </cell>
          <cell r="C5">
            <v>30.7</v>
          </cell>
          <cell r="D5">
            <v>15.1</v>
          </cell>
          <cell r="E5">
            <v>52.291666666666664</v>
          </cell>
          <cell r="F5">
            <v>87</v>
          </cell>
          <cell r="G5">
            <v>26</v>
          </cell>
          <cell r="H5">
            <v>15.840000000000002</v>
          </cell>
          <cell r="I5" t="str">
            <v>*</v>
          </cell>
          <cell r="J5">
            <v>28.8</v>
          </cell>
          <cell r="K5">
            <v>0</v>
          </cell>
        </row>
        <row r="6">
          <cell r="B6">
            <v>23.875</v>
          </cell>
          <cell r="C6">
            <v>31.9</v>
          </cell>
          <cell r="D6">
            <v>16.5</v>
          </cell>
          <cell r="E6">
            <v>46.083333333333336</v>
          </cell>
          <cell r="F6">
            <v>68</v>
          </cell>
          <cell r="G6">
            <v>25</v>
          </cell>
          <cell r="H6">
            <v>13.68</v>
          </cell>
          <cell r="I6" t="str">
            <v>*</v>
          </cell>
          <cell r="J6">
            <v>29.16</v>
          </cell>
          <cell r="K6">
            <v>0</v>
          </cell>
        </row>
        <row r="7">
          <cell r="B7">
            <v>24.541666666666661</v>
          </cell>
          <cell r="C7">
            <v>32.299999999999997</v>
          </cell>
          <cell r="D7">
            <v>15.2</v>
          </cell>
          <cell r="E7">
            <v>45</v>
          </cell>
          <cell r="F7">
            <v>79</v>
          </cell>
          <cell r="G7">
            <v>24</v>
          </cell>
          <cell r="H7">
            <v>9.3600000000000012</v>
          </cell>
          <cell r="I7" t="str">
            <v>*</v>
          </cell>
          <cell r="J7">
            <v>21.96</v>
          </cell>
          <cell r="K7">
            <v>0</v>
          </cell>
        </row>
        <row r="8">
          <cell r="B8">
            <v>24.704166666666666</v>
          </cell>
          <cell r="C8">
            <v>32</v>
          </cell>
          <cell r="D8">
            <v>16.399999999999999</v>
          </cell>
          <cell r="E8">
            <v>43.833333333333336</v>
          </cell>
          <cell r="F8">
            <v>73</v>
          </cell>
          <cell r="G8">
            <v>22</v>
          </cell>
          <cell r="H8">
            <v>10.8</v>
          </cell>
          <cell r="I8" t="str">
            <v>*</v>
          </cell>
          <cell r="J8">
            <v>24.840000000000003</v>
          </cell>
          <cell r="K8">
            <v>0</v>
          </cell>
        </row>
        <row r="9">
          <cell r="B9">
            <v>24.870833333333334</v>
          </cell>
          <cell r="C9">
            <v>32</v>
          </cell>
          <cell r="D9">
            <v>16.7</v>
          </cell>
          <cell r="E9">
            <v>42.416666666666664</v>
          </cell>
          <cell r="F9">
            <v>70</v>
          </cell>
          <cell r="G9">
            <v>22</v>
          </cell>
          <cell r="H9">
            <v>14.04</v>
          </cell>
          <cell r="I9" t="str">
            <v>*</v>
          </cell>
          <cell r="J9">
            <v>25.56</v>
          </cell>
          <cell r="K9">
            <v>0</v>
          </cell>
        </row>
        <row r="10">
          <cell r="B10">
            <v>25.104166666666668</v>
          </cell>
          <cell r="C10">
            <v>33.6</v>
          </cell>
          <cell r="D10">
            <v>17.2</v>
          </cell>
          <cell r="E10">
            <v>43.583333333333336</v>
          </cell>
          <cell r="F10">
            <v>69</v>
          </cell>
          <cell r="G10">
            <v>23</v>
          </cell>
          <cell r="H10">
            <v>18.36</v>
          </cell>
          <cell r="I10" t="str">
            <v>*</v>
          </cell>
          <cell r="J10">
            <v>40.32</v>
          </cell>
          <cell r="K10">
            <v>0</v>
          </cell>
        </row>
        <row r="11">
          <cell r="B11">
            <v>26.637500000000003</v>
          </cell>
          <cell r="C11">
            <v>35.200000000000003</v>
          </cell>
          <cell r="D11">
            <v>18.100000000000001</v>
          </cell>
          <cell r="E11">
            <v>43.625</v>
          </cell>
          <cell r="F11">
            <v>70</v>
          </cell>
          <cell r="G11">
            <v>24</v>
          </cell>
          <cell r="H11">
            <v>19.079999999999998</v>
          </cell>
          <cell r="I11" t="str">
            <v>*</v>
          </cell>
          <cell r="J11">
            <v>40.32</v>
          </cell>
          <cell r="K11">
            <v>0</v>
          </cell>
        </row>
        <row r="12">
          <cell r="B12">
            <v>22.816666666666666</v>
          </cell>
          <cell r="C12">
            <v>28.6</v>
          </cell>
          <cell r="D12">
            <v>18.5</v>
          </cell>
          <cell r="E12">
            <v>69.25</v>
          </cell>
          <cell r="F12">
            <v>92</v>
          </cell>
          <cell r="G12">
            <v>44</v>
          </cell>
          <cell r="H12">
            <v>18</v>
          </cell>
          <cell r="I12" t="str">
            <v>*</v>
          </cell>
          <cell r="J12">
            <v>39.24</v>
          </cell>
          <cell r="K12">
            <v>0.8</v>
          </cell>
        </row>
        <row r="13">
          <cell r="B13">
            <v>22.241666666666664</v>
          </cell>
          <cell r="C13">
            <v>29.2</v>
          </cell>
          <cell r="D13">
            <v>16.7</v>
          </cell>
          <cell r="E13">
            <v>65.791666666666671</v>
          </cell>
          <cell r="F13">
            <v>87</v>
          </cell>
          <cell r="G13">
            <v>41</v>
          </cell>
          <cell r="H13">
            <v>15.48</v>
          </cell>
          <cell r="I13" t="str">
            <v>*</v>
          </cell>
          <cell r="J13">
            <v>39.6</v>
          </cell>
          <cell r="K13">
            <v>0</v>
          </cell>
        </row>
        <row r="14">
          <cell r="B14">
            <v>25.933333333333326</v>
          </cell>
          <cell r="C14">
            <v>35.799999999999997</v>
          </cell>
          <cell r="D14">
            <v>19.399999999999999</v>
          </cell>
          <cell r="E14">
            <v>53.041666666666664</v>
          </cell>
          <cell r="F14">
            <v>76</v>
          </cell>
          <cell r="G14">
            <v>23</v>
          </cell>
          <cell r="H14">
            <v>17.64</v>
          </cell>
          <cell r="I14" t="str">
            <v>*</v>
          </cell>
          <cell r="J14">
            <v>46.800000000000004</v>
          </cell>
          <cell r="K14">
            <v>0</v>
          </cell>
        </row>
        <row r="15">
          <cell r="B15">
            <v>27.145833333333329</v>
          </cell>
          <cell r="C15">
            <v>35.4</v>
          </cell>
          <cell r="D15">
            <v>20.100000000000001</v>
          </cell>
          <cell r="E15">
            <v>45.916666666666664</v>
          </cell>
          <cell r="F15">
            <v>66</v>
          </cell>
          <cell r="G15">
            <v>25</v>
          </cell>
          <cell r="H15">
            <v>27.720000000000002</v>
          </cell>
          <cell r="I15" t="str">
            <v>*</v>
          </cell>
          <cell r="J15">
            <v>52.56</v>
          </cell>
          <cell r="K15">
            <v>0</v>
          </cell>
        </row>
        <row r="16">
          <cell r="B16">
            <v>23.566666666666666</v>
          </cell>
          <cell r="C16">
            <v>30.9</v>
          </cell>
          <cell r="D16">
            <v>16.899999999999999</v>
          </cell>
          <cell r="E16">
            <v>67.625</v>
          </cell>
          <cell r="F16">
            <v>98</v>
          </cell>
          <cell r="G16">
            <v>44</v>
          </cell>
          <cell r="H16">
            <v>23.759999999999998</v>
          </cell>
          <cell r="I16" t="str">
            <v>*</v>
          </cell>
          <cell r="J16">
            <v>90.360000000000014</v>
          </cell>
          <cell r="K16">
            <v>22.8</v>
          </cell>
        </row>
        <row r="17">
          <cell r="B17">
            <v>18.287500000000001</v>
          </cell>
          <cell r="C17">
            <v>24</v>
          </cell>
          <cell r="D17">
            <v>14.7</v>
          </cell>
          <cell r="E17">
            <v>83.916666666666671</v>
          </cell>
          <cell r="F17">
            <v>99</v>
          </cell>
          <cell r="G17">
            <v>58</v>
          </cell>
          <cell r="H17">
            <v>14.4</v>
          </cell>
          <cell r="I17" t="str">
            <v>*</v>
          </cell>
          <cell r="J17">
            <v>31.680000000000003</v>
          </cell>
          <cell r="K17">
            <v>6</v>
          </cell>
        </row>
        <row r="18">
          <cell r="B18">
            <v>18.174999999999997</v>
          </cell>
          <cell r="C18">
            <v>23.7</v>
          </cell>
          <cell r="D18">
            <v>13.3</v>
          </cell>
          <cell r="E18">
            <v>73.041666666666671</v>
          </cell>
          <cell r="F18">
            <v>87</v>
          </cell>
          <cell r="G18">
            <v>59</v>
          </cell>
          <cell r="H18">
            <v>9.3600000000000012</v>
          </cell>
          <cell r="I18" t="str">
            <v>*</v>
          </cell>
          <cell r="J18">
            <v>20.16</v>
          </cell>
          <cell r="K18">
            <v>0</v>
          </cell>
        </row>
        <row r="19">
          <cell r="B19">
            <v>22.612500000000001</v>
          </cell>
          <cell r="C19">
            <v>29.6</v>
          </cell>
          <cell r="D19">
            <v>17.7</v>
          </cell>
          <cell r="E19">
            <v>65.291666666666671</v>
          </cell>
          <cell r="F19">
            <v>85</v>
          </cell>
          <cell r="G19">
            <v>35</v>
          </cell>
          <cell r="H19">
            <v>13.68</v>
          </cell>
          <cell r="I19" t="str">
            <v>*</v>
          </cell>
          <cell r="J19">
            <v>30.6</v>
          </cell>
          <cell r="K19">
            <v>0</v>
          </cell>
        </row>
        <row r="20">
          <cell r="B20">
            <v>24.766666666666666</v>
          </cell>
          <cell r="C20">
            <v>31.8</v>
          </cell>
          <cell r="D20">
            <v>19.5</v>
          </cell>
          <cell r="E20">
            <v>57.916666666666664</v>
          </cell>
          <cell r="F20">
            <v>81</v>
          </cell>
          <cell r="G20">
            <v>30</v>
          </cell>
          <cell r="H20">
            <v>18.720000000000002</v>
          </cell>
          <cell r="I20" t="str">
            <v>*</v>
          </cell>
          <cell r="J20">
            <v>40.680000000000007</v>
          </cell>
          <cell r="K20">
            <v>0</v>
          </cell>
        </row>
        <row r="21">
          <cell r="B21">
            <v>25.520833333333332</v>
          </cell>
          <cell r="C21">
            <v>34</v>
          </cell>
          <cell r="D21">
            <v>18.399999999999999</v>
          </cell>
          <cell r="E21">
            <v>46.208333333333336</v>
          </cell>
          <cell r="F21">
            <v>68</v>
          </cell>
          <cell r="G21">
            <v>20</v>
          </cell>
          <cell r="H21">
            <v>14.76</v>
          </cell>
          <cell r="I21" t="str">
            <v>*</v>
          </cell>
          <cell r="J21">
            <v>34.200000000000003</v>
          </cell>
          <cell r="K21">
            <v>0</v>
          </cell>
        </row>
        <row r="22">
          <cell r="B22">
            <v>24.429166666666671</v>
          </cell>
          <cell r="C22">
            <v>34.700000000000003</v>
          </cell>
          <cell r="D22">
            <v>14.5</v>
          </cell>
          <cell r="E22">
            <v>49.666666666666664</v>
          </cell>
          <cell r="F22">
            <v>98</v>
          </cell>
          <cell r="G22">
            <v>23</v>
          </cell>
          <cell r="H22">
            <v>33.840000000000003</v>
          </cell>
          <cell r="I22" t="str">
            <v>*</v>
          </cell>
          <cell r="J22">
            <v>65.88000000000001</v>
          </cell>
          <cell r="K22">
            <v>14.600000000000001</v>
          </cell>
        </row>
        <row r="23">
          <cell r="B23">
            <v>16.416666666666671</v>
          </cell>
          <cell r="C23">
            <v>19.600000000000001</v>
          </cell>
          <cell r="D23">
            <v>14.2</v>
          </cell>
          <cell r="E23">
            <v>89.208333333333329</v>
          </cell>
          <cell r="F23">
            <v>99</v>
          </cell>
          <cell r="G23">
            <v>72</v>
          </cell>
          <cell r="H23">
            <v>14.76</v>
          </cell>
          <cell r="I23" t="str">
            <v>*</v>
          </cell>
          <cell r="J23">
            <v>38.880000000000003</v>
          </cell>
          <cell r="K23">
            <v>19.2</v>
          </cell>
        </row>
        <row r="24">
          <cell r="B24">
            <v>18.499999999999996</v>
          </cell>
          <cell r="C24">
            <v>27.4</v>
          </cell>
          <cell r="D24">
            <v>14.6</v>
          </cell>
          <cell r="E24">
            <v>87.541666666666671</v>
          </cell>
          <cell r="F24">
            <v>99</v>
          </cell>
          <cell r="G24">
            <v>55</v>
          </cell>
          <cell r="H24">
            <v>21.240000000000002</v>
          </cell>
          <cell r="I24" t="str">
            <v>*</v>
          </cell>
          <cell r="J24">
            <v>43.92</v>
          </cell>
          <cell r="K24">
            <v>13</v>
          </cell>
        </row>
        <row r="25">
          <cell r="B25">
            <v>22.470833333333331</v>
          </cell>
          <cell r="C25">
            <v>31.9</v>
          </cell>
          <cell r="D25">
            <v>16.3</v>
          </cell>
          <cell r="E25">
            <v>73.208333333333329</v>
          </cell>
          <cell r="F25">
            <v>95</v>
          </cell>
          <cell r="G25">
            <v>42</v>
          </cell>
          <cell r="H25">
            <v>17.28</v>
          </cell>
          <cell r="I25" t="str">
            <v>*</v>
          </cell>
          <cell r="J25">
            <v>34.92</v>
          </cell>
          <cell r="K25">
            <v>0</v>
          </cell>
        </row>
        <row r="26">
          <cell r="B26">
            <v>25.570833333333329</v>
          </cell>
          <cell r="C26">
            <v>34.9</v>
          </cell>
          <cell r="D26">
            <v>18.5</v>
          </cell>
          <cell r="E26">
            <v>64.291666666666671</v>
          </cell>
          <cell r="F26">
            <v>92</v>
          </cell>
          <cell r="G26">
            <v>29</v>
          </cell>
          <cell r="H26">
            <v>19.440000000000001</v>
          </cell>
          <cell r="I26" t="str">
            <v>*</v>
          </cell>
          <cell r="J26">
            <v>50.04</v>
          </cell>
          <cell r="K26">
            <v>0</v>
          </cell>
        </row>
        <row r="27">
          <cell r="B27">
            <v>26.304166666666671</v>
          </cell>
          <cell r="C27">
            <v>35.9</v>
          </cell>
          <cell r="D27">
            <v>20.2</v>
          </cell>
          <cell r="E27">
            <v>54.458333333333336</v>
          </cell>
          <cell r="F27">
            <v>78</v>
          </cell>
          <cell r="G27">
            <v>21</v>
          </cell>
          <cell r="H27">
            <v>28.08</v>
          </cell>
          <cell r="I27" t="str">
            <v>*</v>
          </cell>
          <cell r="J27">
            <v>66.239999999999995</v>
          </cell>
          <cell r="K27">
            <v>0</v>
          </cell>
        </row>
        <row r="28">
          <cell r="B28">
            <v>26.675000000000011</v>
          </cell>
          <cell r="C28">
            <v>34.799999999999997</v>
          </cell>
          <cell r="D28">
            <v>19.3</v>
          </cell>
          <cell r="E28">
            <v>55.375</v>
          </cell>
          <cell r="F28">
            <v>83</v>
          </cell>
          <cell r="G28">
            <v>29</v>
          </cell>
          <cell r="H28">
            <v>32.76</v>
          </cell>
          <cell r="I28" t="str">
            <v>*</v>
          </cell>
          <cell r="J28">
            <v>53.28</v>
          </cell>
          <cell r="K28">
            <v>0</v>
          </cell>
        </row>
        <row r="29">
          <cell r="B29">
            <v>25.416666666666668</v>
          </cell>
          <cell r="C29">
            <v>33.299999999999997</v>
          </cell>
          <cell r="D29">
            <v>20</v>
          </cell>
          <cell r="E29">
            <v>67.916666666666671</v>
          </cell>
          <cell r="F29">
            <v>90</v>
          </cell>
          <cell r="G29">
            <v>36</v>
          </cell>
          <cell r="H29">
            <v>21.96</v>
          </cell>
          <cell r="I29" t="str">
            <v>*</v>
          </cell>
          <cell r="J29">
            <v>41.76</v>
          </cell>
          <cell r="K29">
            <v>0</v>
          </cell>
        </row>
        <row r="30">
          <cell r="B30">
            <v>19.649999999999995</v>
          </cell>
          <cell r="C30">
            <v>24.3</v>
          </cell>
          <cell r="D30">
            <v>15.6</v>
          </cell>
          <cell r="E30">
            <v>74.458333333333329</v>
          </cell>
          <cell r="F30">
            <v>91</v>
          </cell>
          <cell r="G30">
            <v>49</v>
          </cell>
          <cell r="H30">
            <v>18.36</v>
          </cell>
          <cell r="I30" t="str">
            <v>*</v>
          </cell>
          <cell r="J30">
            <v>36.36</v>
          </cell>
          <cell r="K30">
            <v>0</v>
          </cell>
        </row>
        <row r="31">
          <cell r="B31">
            <v>17.441666666666666</v>
          </cell>
          <cell r="C31">
            <v>22</v>
          </cell>
          <cell r="D31">
            <v>13.3</v>
          </cell>
          <cell r="E31">
            <v>70.75</v>
          </cell>
          <cell r="F31">
            <v>83</v>
          </cell>
          <cell r="G31">
            <v>60</v>
          </cell>
          <cell r="H31">
            <v>10.08</v>
          </cell>
          <cell r="I31" t="str">
            <v>*</v>
          </cell>
          <cell r="J31">
            <v>20.88</v>
          </cell>
          <cell r="K31">
            <v>0</v>
          </cell>
        </row>
        <row r="32">
          <cell r="B32">
            <v>19.129166666666666</v>
          </cell>
          <cell r="C32">
            <v>25.4</v>
          </cell>
          <cell r="D32">
            <v>14.5</v>
          </cell>
          <cell r="E32">
            <v>65.75</v>
          </cell>
          <cell r="F32">
            <v>88</v>
          </cell>
          <cell r="G32">
            <v>37</v>
          </cell>
          <cell r="H32">
            <v>15.48</v>
          </cell>
          <cell r="I32" t="str">
            <v>*</v>
          </cell>
          <cell r="J32">
            <v>33.480000000000004</v>
          </cell>
          <cell r="K32">
            <v>0</v>
          </cell>
        </row>
        <row r="33">
          <cell r="B33">
            <v>20.795833333333331</v>
          </cell>
          <cell r="C33">
            <v>25.4</v>
          </cell>
          <cell r="D33">
            <v>16.7</v>
          </cell>
          <cell r="E33">
            <v>61.541666666666664</v>
          </cell>
          <cell r="F33">
            <v>75</v>
          </cell>
          <cell r="G33">
            <v>49</v>
          </cell>
          <cell r="H33">
            <v>16.920000000000002</v>
          </cell>
          <cell r="I33" t="str">
            <v>*</v>
          </cell>
          <cell r="J33">
            <v>30.96</v>
          </cell>
          <cell r="K33">
            <v>0</v>
          </cell>
        </row>
        <row r="34">
          <cell r="B34">
            <v>23.229166666666668</v>
          </cell>
          <cell r="C34">
            <v>30.5</v>
          </cell>
          <cell r="D34">
            <v>17.399999999999999</v>
          </cell>
          <cell r="E34">
            <v>66</v>
          </cell>
          <cell r="F34">
            <v>85</v>
          </cell>
          <cell r="G34">
            <v>43</v>
          </cell>
          <cell r="H34">
            <v>16.559999999999999</v>
          </cell>
          <cell r="I34" t="str">
            <v>*</v>
          </cell>
          <cell r="J34">
            <v>34.92</v>
          </cell>
          <cell r="K34">
            <v>0</v>
          </cell>
        </row>
        <row r="35">
          <cell r="B35">
            <v>21.666666666666668</v>
          </cell>
          <cell r="C35">
            <v>25.1</v>
          </cell>
          <cell r="D35">
            <v>19.2</v>
          </cell>
          <cell r="E35">
            <v>82.916666666666671</v>
          </cell>
          <cell r="F35">
            <v>94</v>
          </cell>
          <cell r="G35">
            <v>67</v>
          </cell>
          <cell r="H35">
            <v>19.079999999999998</v>
          </cell>
          <cell r="I35" t="str">
            <v>*</v>
          </cell>
          <cell r="J35">
            <v>44.28</v>
          </cell>
          <cell r="K35">
            <v>3.4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20.349999999999998</v>
          </cell>
          <cell r="C5">
            <v>30.6</v>
          </cell>
          <cell r="D5">
            <v>11.3</v>
          </cell>
          <cell r="E5">
            <v>66.458333333333329</v>
          </cell>
          <cell r="F5">
            <v>100</v>
          </cell>
          <cell r="G5">
            <v>25</v>
          </cell>
          <cell r="H5">
            <v>12.6</v>
          </cell>
          <cell r="I5" t="str">
            <v>*</v>
          </cell>
          <cell r="J5">
            <v>25.56</v>
          </cell>
          <cell r="K5">
            <v>0</v>
          </cell>
        </row>
        <row r="6">
          <cell r="B6">
            <v>20.395833333333332</v>
          </cell>
          <cell r="C6">
            <v>31.8</v>
          </cell>
          <cell r="D6">
            <v>10.6</v>
          </cell>
          <cell r="E6">
            <v>62.25</v>
          </cell>
          <cell r="F6">
            <v>97</v>
          </cell>
          <cell r="G6">
            <v>22</v>
          </cell>
          <cell r="H6">
            <v>6.84</v>
          </cell>
          <cell r="I6" t="str">
            <v>*</v>
          </cell>
          <cell r="J6">
            <v>23.400000000000002</v>
          </cell>
          <cell r="K6">
            <v>0</v>
          </cell>
        </row>
        <row r="7">
          <cell r="B7">
            <v>20.812500000000004</v>
          </cell>
          <cell r="C7">
            <v>33.1</v>
          </cell>
          <cell r="D7">
            <v>11.4</v>
          </cell>
          <cell r="E7">
            <v>60.416666666666664</v>
          </cell>
          <cell r="F7">
            <v>92</v>
          </cell>
          <cell r="G7">
            <v>18</v>
          </cell>
          <cell r="H7">
            <v>5.4</v>
          </cell>
          <cell r="I7" t="str">
            <v>*</v>
          </cell>
          <cell r="J7">
            <v>13.68</v>
          </cell>
          <cell r="K7">
            <v>0</v>
          </cell>
        </row>
        <row r="8">
          <cell r="B8">
            <v>21.349999999999994</v>
          </cell>
          <cell r="C8">
            <v>32.5</v>
          </cell>
          <cell r="D8">
            <v>12.2</v>
          </cell>
          <cell r="E8">
            <v>59.291666666666664</v>
          </cell>
          <cell r="F8">
            <v>91</v>
          </cell>
          <cell r="G8">
            <v>20</v>
          </cell>
          <cell r="H8">
            <v>7.2</v>
          </cell>
          <cell r="I8" t="str">
            <v>*</v>
          </cell>
          <cell r="J8">
            <v>18.36</v>
          </cell>
          <cell r="K8">
            <v>0</v>
          </cell>
        </row>
        <row r="9">
          <cell r="B9">
            <v>21.316666666666666</v>
          </cell>
          <cell r="C9">
            <v>31.6</v>
          </cell>
          <cell r="D9">
            <v>11.5</v>
          </cell>
          <cell r="E9">
            <v>58.208333333333336</v>
          </cell>
          <cell r="F9">
            <v>91</v>
          </cell>
          <cell r="G9">
            <v>22</v>
          </cell>
          <cell r="H9">
            <v>11.16</v>
          </cell>
          <cell r="I9" t="str">
            <v>*</v>
          </cell>
          <cell r="J9">
            <v>23.400000000000002</v>
          </cell>
          <cell r="K9">
            <v>0</v>
          </cell>
        </row>
        <row r="10">
          <cell r="B10">
            <v>21.737499999999997</v>
          </cell>
          <cell r="C10">
            <v>33.1</v>
          </cell>
          <cell r="D10">
            <v>12.2</v>
          </cell>
          <cell r="E10">
            <v>57.208333333333336</v>
          </cell>
          <cell r="F10">
            <v>91</v>
          </cell>
          <cell r="G10">
            <v>21</v>
          </cell>
          <cell r="H10">
            <v>11.520000000000001</v>
          </cell>
          <cell r="I10" t="str">
            <v>*</v>
          </cell>
          <cell r="J10">
            <v>34.56</v>
          </cell>
          <cell r="K10">
            <v>0</v>
          </cell>
        </row>
        <row r="11">
          <cell r="B11">
            <v>22.070833333333329</v>
          </cell>
          <cell r="C11">
            <v>34.700000000000003</v>
          </cell>
          <cell r="D11">
            <v>12.8</v>
          </cell>
          <cell r="E11">
            <v>62.666666666666664</v>
          </cell>
          <cell r="F11">
            <v>92</v>
          </cell>
          <cell r="G11">
            <v>26</v>
          </cell>
          <cell r="H11">
            <v>7.9200000000000008</v>
          </cell>
          <cell r="I11" t="str">
            <v>*</v>
          </cell>
          <cell r="J11">
            <v>29.16</v>
          </cell>
          <cell r="K11">
            <v>0</v>
          </cell>
        </row>
        <row r="12">
          <cell r="B12">
            <v>20.579166666666666</v>
          </cell>
          <cell r="C12">
            <v>26</v>
          </cell>
          <cell r="D12">
            <v>16.600000000000001</v>
          </cell>
          <cell r="E12">
            <v>81.833333333333329</v>
          </cell>
          <cell r="F12">
            <v>100</v>
          </cell>
          <cell r="G12">
            <v>58</v>
          </cell>
          <cell r="H12">
            <v>24.48</v>
          </cell>
          <cell r="I12" t="str">
            <v>*</v>
          </cell>
          <cell r="J12">
            <v>38.159999999999997</v>
          </cell>
          <cell r="K12">
            <v>2.6000000000000005</v>
          </cell>
        </row>
        <row r="13">
          <cell r="B13">
            <v>20.120833333333334</v>
          </cell>
          <cell r="C13">
            <v>27.4</v>
          </cell>
          <cell r="D13">
            <v>15.1</v>
          </cell>
          <cell r="E13">
            <v>77.125</v>
          </cell>
          <cell r="F13">
            <v>94</v>
          </cell>
          <cell r="G13">
            <v>47</v>
          </cell>
          <cell r="H13">
            <v>16.2</v>
          </cell>
          <cell r="I13" t="str">
            <v>*</v>
          </cell>
          <cell r="J13">
            <v>30.240000000000002</v>
          </cell>
          <cell r="K13">
            <v>4.8</v>
          </cell>
        </row>
        <row r="14">
          <cell r="B14">
            <v>23.054166666666671</v>
          </cell>
          <cell r="C14">
            <v>34.299999999999997</v>
          </cell>
          <cell r="D14">
            <v>15.3</v>
          </cell>
          <cell r="E14">
            <v>64.416666666666671</v>
          </cell>
          <cell r="F14">
            <v>93</v>
          </cell>
          <cell r="G14">
            <v>27</v>
          </cell>
          <cell r="H14">
            <v>10.44</v>
          </cell>
          <cell r="I14" t="str">
            <v>*</v>
          </cell>
          <cell r="J14">
            <v>26.28</v>
          </cell>
          <cell r="K14">
            <v>0</v>
          </cell>
        </row>
        <row r="15">
          <cell r="B15">
            <v>27.487499999999997</v>
          </cell>
          <cell r="C15">
            <v>35.4</v>
          </cell>
          <cell r="D15">
            <v>21.1</v>
          </cell>
          <cell r="E15">
            <v>45</v>
          </cell>
          <cell r="F15">
            <v>65</v>
          </cell>
          <cell r="G15">
            <v>23</v>
          </cell>
          <cell r="H15">
            <v>16.2</v>
          </cell>
          <cell r="I15" t="str">
            <v>*</v>
          </cell>
          <cell r="J15">
            <v>48.24</v>
          </cell>
          <cell r="K15">
            <v>0</v>
          </cell>
        </row>
        <row r="16">
          <cell r="B16">
            <v>23.233333333333334</v>
          </cell>
          <cell r="C16">
            <v>27.9</v>
          </cell>
          <cell r="D16">
            <v>18.5</v>
          </cell>
          <cell r="E16">
            <v>69.291666666666671</v>
          </cell>
          <cell r="F16">
            <v>100</v>
          </cell>
          <cell r="G16">
            <v>43</v>
          </cell>
          <cell r="H16">
            <v>10.44</v>
          </cell>
          <cell r="I16" t="str">
            <v>*</v>
          </cell>
          <cell r="J16">
            <v>28.44</v>
          </cell>
          <cell r="K16">
            <v>11</v>
          </cell>
        </row>
        <row r="17">
          <cell r="B17">
            <v>16.316666666666666</v>
          </cell>
          <cell r="C17">
            <v>21.1</v>
          </cell>
          <cell r="D17">
            <v>11.9</v>
          </cell>
          <cell r="E17">
            <v>76.375</v>
          </cell>
          <cell r="F17">
            <v>99</v>
          </cell>
          <cell r="G17">
            <v>47</v>
          </cell>
          <cell r="H17">
            <v>6.12</v>
          </cell>
          <cell r="I17" t="str">
            <v>*</v>
          </cell>
          <cell r="J17">
            <v>22.32</v>
          </cell>
          <cell r="K17">
            <v>0.2</v>
          </cell>
        </row>
        <row r="18">
          <cell r="B18">
            <v>16.966666666666665</v>
          </cell>
          <cell r="C18">
            <v>24.7</v>
          </cell>
          <cell r="D18">
            <v>11.5</v>
          </cell>
          <cell r="E18">
            <v>73.625</v>
          </cell>
          <cell r="F18">
            <v>91</v>
          </cell>
          <cell r="G18">
            <v>51</v>
          </cell>
          <cell r="H18">
            <v>7.2</v>
          </cell>
          <cell r="I18" t="str">
            <v>*</v>
          </cell>
          <cell r="J18">
            <v>14.04</v>
          </cell>
          <cell r="K18">
            <v>0.2</v>
          </cell>
        </row>
        <row r="19">
          <cell r="B19">
            <v>21.091666666666665</v>
          </cell>
          <cell r="C19">
            <v>30</v>
          </cell>
          <cell r="D19">
            <v>14.4</v>
          </cell>
          <cell r="E19">
            <v>72.25</v>
          </cell>
          <cell r="F19">
            <v>100</v>
          </cell>
          <cell r="G19">
            <v>34</v>
          </cell>
          <cell r="H19">
            <v>14.4</v>
          </cell>
          <cell r="I19" t="str">
            <v>*</v>
          </cell>
          <cell r="J19">
            <v>26.28</v>
          </cell>
          <cell r="K19">
            <v>0</v>
          </cell>
        </row>
        <row r="20">
          <cell r="B20">
            <v>22.541666666666668</v>
          </cell>
          <cell r="C20">
            <v>32.299999999999997</v>
          </cell>
          <cell r="D20">
            <v>15.2</v>
          </cell>
          <cell r="E20">
            <v>65.875</v>
          </cell>
          <cell r="F20">
            <v>100</v>
          </cell>
          <cell r="G20">
            <v>27</v>
          </cell>
          <cell r="H20">
            <v>16.559999999999999</v>
          </cell>
          <cell r="I20" t="str">
            <v>*</v>
          </cell>
          <cell r="J20">
            <v>33.480000000000004</v>
          </cell>
          <cell r="K20">
            <v>0</v>
          </cell>
        </row>
        <row r="21">
          <cell r="B21">
            <v>23.079166666666666</v>
          </cell>
          <cell r="C21">
            <v>33.1</v>
          </cell>
          <cell r="D21">
            <v>14.6</v>
          </cell>
          <cell r="E21">
            <v>62.125</v>
          </cell>
          <cell r="F21">
            <v>100</v>
          </cell>
          <cell r="G21">
            <v>21</v>
          </cell>
          <cell r="H21">
            <v>12.24</v>
          </cell>
          <cell r="I21" t="str">
            <v>*</v>
          </cell>
          <cell r="J21">
            <v>27</v>
          </cell>
          <cell r="K21">
            <v>0</v>
          </cell>
        </row>
        <row r="22">
          <cell r="B22">
            <v>21.008333333333333</v>
          </cell>
          <cell r="C22">
            <v>34</v>
          </cell>
          <cell r="D22">
            <v>14.5</v>
          </cell>
          <cell r="E22">
            <v>60.916666666666664</v>
          </cell>
          <cell r="F22">
            <v>93</v>
          </cell>
          <cell r="G22">
            <v>21</v>
          </cell>
          <cell r="H22">
            <v>25.56</v>
          </cell>
          <cell r="I22" t="str">
            <v>*</v>
          </cell>
          <cell r="J22">
            <v>53.28</v>
          </cell>
          <cell r="K22">
            <v>13.6</v>
          </cell>
        </row>
        <row r="23">
          <cell r="B23">
            <v>16.233333333333334</v>
          </cell>
          <cell r="C23">
            <v>22.3</v>
          </cell>
          <cell r="D23">
            <v>13.4</v>
          </cell>
          <cell r="E23">
            <v>81.833333333333329</v>
          </cell>
          <cell r="F23">
            <v>100</v>
          </cell>
          <cell r="G23">
            <v>48</v>
          </cell>
          <cell r="H23">
            <v>9.7200000000000006</v>
          </cell>
          <cell r="I23" t="str">
            <v>*</v>
          </cell>
          <cell r="J23">
            <v>18.720000000000002</v>
          </cell>
          <cell r="K23">
            <v>4</v>
          </cell>
        </row>
        <row r="24">
          <cell r="B24">
            <v>19.808333333333334</v>
          </cell>
          <cell r="C24">
            <v>27.5</v>
          </cell>
          <cell r="D24">
            <v>14.3</v>
          </cell>
          <cell r="E24">
            <v>78.583333333333329</v>
          </cell>
          <cell r="F24">
            <v>100</v>
          </cell>
          <cell r="G24">
            <v>47</v>
          </cell>
          <cell r="H24">
            <v>6.12</v>
          </cell>
          <cell r="I24" t="str">
            <v>*</v>
          </cell>
          <cell r="J24">
            <v>19.079999999999998</v>
          </cell>
          <cell r="K24">
            <v>0</v>
          </cell>
        </row>
        <row r="25">
          <cell r="B25">
            <v>23.491666666666664</v>
          </cell>
          <cell r="C25">
            <v>33.200000000000003</v>
          </cell>
          <cell r="D25">
            <v>17.2</v>
          </cell>
          <cell r="E25">
            <v>66.5</v>
          </cell>
          <cell r="F25">
            <v>90</v>
          </cell>
          <cell r="G25">
            <v>32</v>
          </cell>
          <cell r="H25">
            <v>9.7200000000000006</v>
          </cell>
          <cell r="I25" t="str">
            <v>*</v>
          </cell>
          <cell r="J25">
            <v>29.16</v>
          </cell>
          <cell r="K25">
            <v>0</v>
          </cell>
        </row>
        <row r="26">
          <cell r="B26">
            <v>26.012499999999999</v>
          </cell>
          <cell r="C26">
            <v>34.5</v>
          </cell>
          <cell r="D26">
            <v>18.7</v>
          </cell>
          <cell r="E26">
            <v>58.416666666666664</v>
          </cell>
          <cell r="F26">
            <v>88</v>
          </cell>
          <cell r="G26">
            <v>26</v>
          </cell>
          <cell r="H26">
            <v>20.88</v>
          </cell>
          <cell r="I26" t="str">
            <v>*</v>
          </cell>
          <cell r="J26">
            <v>49.680000000000007</v>
          </cell>
          <cell r="K26">
            <v>0</v>
          </cell>
        </row>
        <row r="27">
          <cell r="B27">
            <v>27.408333333333328</v>
          </cell>
          <cell r="C27">
            <v>35.5</v>
          </cell>
          <cell r="D27">
            <v>22</v>
          </cell>
          <cell r="E27">
            <v>45.708333333333336</v>
          </cell>
          <cell r="F27">
            <v>69</v>
          </cell>
          <cell r="G27">
            <v>15</v>
          </cell>
          <cell r="H27">
            <v>20.16</v>
          </cell>
          <cell r="I27" t="str">
            <v>*</v>
          </cell>
          <cell r="J27">
            <v>47.16</v>
          </cell>
          <cell r="K27">
            <v>0</v>
          </cell>
        </row>
        <row r="28">
          <cell r="B28">
            <v>27.975000000000009</v>
          </cell>
          <cell r="C28">
            <v>34.799999999999997</v>
          </cell>
          <cell r="D28">
            <v>22.7</v>
          </cell>
          <cell r="E28">
            <v>45.125</v>
          </cell>
          <cell r="F28">
            <v>66</v>
          </cell>
          <cell r="G28">
            <v>24</v>
          </cell>
          <cell r="H28">
            <v>18.720000000000002</v>
          </cell>
          <cell r="I28" t="str">
            <v>*</v>
          </cell>
          <cell r="J28">
            <v>48.96</v>
          </cell>
          <cell r="K28">
            <v>0</v>
          </cell>
        </row>
        <row r="29">
          <cell r="B29">
            <v>22.154166666666669</v>
          </cell>
          <cell r="C29">
            <v>29.5</v>
          </cell>
          <cell r="D29">
            <v>19.100000000000001</v>
          </cell>
          <cell r="E29">
            <v>79.541666666666671</v>
          </cell>
          <cell r="F29">
            <v>97</v>
          </cell>
          <cell r="G29">
            <v>50</v>
          </cell>
          <cell r="H29">
            <v>8.64</v>
          </cell>
          <cell r="I29" t="str">
            <v>*</v>
          </cell>
          <cell r="J29">
            <v>25.56</v>
          </cell>
          <cell r="K29">
            <v>1.4</v>
          </cell>
        </row>
        <row r="30">
          <cell r="B30">
            <v>19.245833333333341</v>
          </cell>
          <cell r="C30">
            <v>25.9</v>
          </cell>
          <cell r="D30">
            <v>13.8</v>
          </cell>
          <cell r="E30">
            <v>62.458333333333336</v>
          </cell>
          <cell r="F30">
            <v>92</v>
          </cell>
          <cell r="G30">
            <v>29</v>
          </cell>
          <cell r="H30">
            <v>4.6800000000000006</v>
          </cell>
          <cell r="I30" t="str">
            <v>*</v>
          </cell>
          <cell r="J30">
            <v>20.88</v>
          </cell>
          <cell r="K30">
            <v>0</v>
          </cell>
        </row>
        <row r="31">
          <cell r="B31">
            <v>16.920833333333331</v>
          </cell>
          <cell r="C31">
            <v>23.9</v>
          </cell>
          <cell r="D31">
            <v>11.9</v>
          </cell>
          <cell r="E31">
            <v>55.25</v>
          </cell>
          <cell r="F31">
            <v>71</v>
          </cell>
          <cell r="G31">
            <v>38</v>
          </cell>
          <cell r="H31">
            <v>10.8</v>
          </cell>
          <cell r="I31" t="str">
            <v>*</v>
          </cell>
          <cell r="J31">
            <v>24.12</v>
          </cell>
          <cell r="K31">
            <v>0</v>
          </cell>
        </row>
        <row r="32">
          <cell r="B32">
            <v>18.366666666666667</v>
          </cell>
          <cell r="C32">
            <v>25.5</v>
          </cell>
          <cell r="D32">
            <v>13.2</v>
          </cell>
          <cell r="E32">
            <v>64.708333333333329</v>
          </cell>
          <cell r="F32">
            <v>90</v>
          </cell>
          <cell r="G32">
            <v>34</v>
          </cell>
          <cell r="H32">
            <v>15.48</v>
          </cell>
          <cell r="I32" t="str">
            <v>*</v>
          </cell>
          <cell r="J32">
            <v>28.8</v>
          </cell>
          <cell r="K32">
            <v>0</v>
          </cell>
        </row>
        <row r="33">
          <cell r="B33">
            <v>19.566666666666666</v>
          </cell>
          <cell r="C33">
            <v>25.2</v>
          </cell>
          <cell r="D33">
            <v>13.8</v>
          </cell>
          <cell r="E33">
            <v>62.333333333333336</v>
          </cell>
          <cell r="F33">
            <v>81</v>
          </cell>
          <cell r="G33">
            <v>46</v>
          </cell>
          <cell r="H33">
            <v>14.04</v>
          </cell>
          <cell r="I33" t="str">
            <v>*</v>
          </cell>
          <cell r="J33">
            <v>26.28</v>
          </cell>
          <cell r="K33">
            <v>0</v>
          </cell>
        </row>
        <row r="34">
          <cell r="B34">
            <v>21.112499999999997</v>
          </cell>
          <cell r="C34">
            <v>30.5</v>
          </cell>
          <cell r="D34">
            <v>13.4</v>
          </cell>
          <cell r="E34">
            <v>68.666666666666671</v>
          </cell>
          <cell r="F34">
            <v>93</v>
          </cell>
          <cell r="G34">
            <v>37</v>
          </cell>
          <cell r="H34">
            <v>14.04</v>
          </cell>
          <cell r="I34" t="str">
            <v>*</v>
          </cell>
          <cell r="J34">
            <v>30.240000000000002</v>
          </cell>
          <cell r="K34">
            <v>0.2</v>
          </cell>
        </row>
        <row r="35">
          <cell r="B35">
            <v>21.216666666666665</v>
          </cell>
          <cell r="C35">
            <v>26.2</v>
          </cell>
          <cell r="D35">
            <v>18.399999999999999</v>
          </cell>
          <cell r="E35">
            <v>82.583333333333329</v>
          </cell>
          <cell r="F35">
            <v>100</v>
          </cell>
          <cell r="G35">
            <v>61</v>
          </cell>
          <cell r="H35">
            <v>14.76</v>
          </cell>
          <cell r="I35" t="str">
            <v>*</v>
          </cell>
          <cell r="J35">
            <v>28.44</v>
          </cell>
          <cell r="K35">
            <v>22.400000000000002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22.795833333333334</v>
          </cell>
          <cell r="C5">
            <v>31.4</v>
          </cell>
          <cell r="D5">
            <v>13</v>
          </cell>
          <cell r="E5">
            <v>60.125</v>
          </cell>
          <cell r="F5">
            <v>96</v>
          </cell>
          <cell r="G5">
            <v>32</v>
          </cell>
          <cell r="H5">
            <v>16.2</v>
          </cell>
          <cell r="I5" t="str">
            <v>*</v>
          </cell>
          <cell r="J5">
            <v>33.119999999999997</v>
          </cell>
          <cell r="K5">
            <v>0</v>
          </cell>
        </row>
        <row r="6">
          <cell r="B6">
            <v>23.225000000000001</v>
          </cell>
          <cell r="C6">
            <v>32.700000000000003</v>
          </cell>
          <cell r="D6">
            <v>12.4</v>
          </cell>
          <cell r="E6">
            <v>52.85</v>
          </cell>
          <cell r="F6">
            <v>90</v>
          </cell>
          <cell r="G6">
            <v>26</v>
          </cell>
          <cell r="H6">
            <v>15.48</v>
          </cell>
          <cell r="I6" t="str">
            <v>*</v>
          </cell>
          <cell r="J6">
            <v>24.840000000000003</v>
          </cell>
          <cell r="K6">
            <v>0</v>
          </cell>
        </row>
        <row r="7">
          <cell r="B7">
            <v>23.179166666666671</v>
          </cell>
          <cell r="C7">
            <v>33.4</v>
          </cell>
          <cell r="D7">
            <v>12.9</v>
          </cell>
          <cell r="E7">
            <v>52.416666666666664</v>
          </cell>
          <cell r="F7">
            <v>88</v>
          </cell>
          <cell r="G7">
            <v>25</v>
          </cell>
          <cell r="H7">
            <v>11.879999999999999</v>
          </cell>
          <cell r="I7" t="str">
            <v>*</v>
          </cell>
          <cell r="J7">
            <v>24.840000000000003</v>
          </cell>
          <cell r="K7">
            <v>0</v>
          </cell>
        </row>
        <row r="8">
          <cell r="B8">
            <v>24.245833333333341</v>
          </cell>
          <cell r="C8">
            <v>33.200000000000003</v>
          </cell>
          <cell r="D8">
            <v>13.8</v>
          </cell>
          <cell r="E8">
            <v>48.791666666666664</v>
          </cell>
          <cell r="F8">
            <v>87</v>
          </cell>
          <cell r="G8">
            <v>25</v>
          </cell>
          <cell r="H8">
            <v>11.879999999999999</v>
          </cell>
          <cell r="I8" t="str">
            <v>*</v>
          </cell>
          <cell r="J8">
            <v>23.400000000000002</v>
          </cell>
          <cell r="K8">
            <v>0</v>
          </cell>
        </row>
        <row r="9">
          <cell r="B9">
            <v>23.837500000000002</v>
          </cell>
          <cell r="C9">
            <v>33</v>
          </cell>
          <cell r="D9">
            <v>15.3</v>
          </cell>
          <cell r="E9">
            <v>49.083333333333336</v>
          </cell>
          <cell r="F9">
            <v>81</v>
          </cell>
          <cell r="G9">
            <v>25</v>
          </cell>
          <cell r="H9">
            <v>12.24</v>
          </cell>
          <cell r="I9" t="str">
            <v>*</v>
          </cell>
          <cell r="J9">
            <v>25.56</v>
          </cell>
          <cell r="K9">
            <v>0</v>
          </cell>
        </row>
        <row r="10">
          <cell r="B10">
            <v>24.612499999999997</v>
          </cell>
          <cell r="C10">
            <v>34.700000000000003</v>
          </cell>
          <cell r="D10">
            <v>14.7</v>
          </cell>
          <cell r="E10">
            <v>46.875</v>
          </cell>
          <cell r="F10">
            <v>81</v>
          </cell>
          <cell r="G10">
            <v>24</v>
          </cell>
          <cell r="H10">
            <v>24.48</v>
          </cell>
          <cell r="I10" t="str">
            <v>*</v>
          </cell>
          <cell r="J10">
            <v>39.6</v>
          </cell>
          <cell r="K10">
            <v>0</v>
          </cell>
        </row>
        <row r="11">
          <cell r="B11">
            <v>25.095833333333342</v>
          </cell>
          <cell r="C11">
            <v>36.6</v>
          </cell>
          <cell r="D11">
            <v>15.6</v>
          </cell>
          <cell r="E11">
            <v>49.125</v>
          </cell>
          <cell r="F11">
            <v>79</v>
          </cell>
          <cell r="G11">
            <v>24</v>
          </cell>
          <cell r="H11">
            <v>21.6</v>
          </cell>
          <cell r="I11" t="str">
            <v>*</v>
          </cell>
          <cell r="J11">
            <v>36</v>
          </cell>
          <cell r="K11">
            <v>0</v>
          </cell>
        </row>
        <row r="12">
          <cell r="B12">
            <v>23.454166666666669</v>
          </cell>
          <cell r="C12">
            <v>29</v>
          </cell>
          <cell r="D12">
            <v>19</v>
          </cell>
          <cell r="E12">
            <v>70.272727272727266</v>
          </cell>
          <cell r="F12">
            <v>91</v>
          </cell>
          <cell r="G12">
            <v>45</v>
          </cell>
          <cell r="H12">
            <v>28.08</v>
          </cell>
          <cell r="I12" t="str">
            <v>*</v>
          </cell>
          <cell r="J12">
            <v>45</v>
          </cell>
          <cell r="K12">
            <v>0.4</v>
          </cell>
        </row>
        <row r="13">
          <cell r="B13">
            <v>22.212500000000006</v>
          </cell>
          <cell r="C13">
            <v>29.5</v>
          </cell>
          <cell r="D13">
            <v>16.8</v>
          </cell>
          <cell r="E13">
            <v>72.78947368421052</v>
          </cell>
          <cell r="F13">
            <v>91</v>
          </cell>
          <cell r="G13">
            <v>50</v>
          </cell>
          <cell r="H13">
            <v>31.680000000000003</v>
          </cell>
          <cell r="I13" t="str">
            <v>*</v>
          </cell>
          <cell r="J13">
            <v>50.04</v>
          </cell>
          <cell r="K13">
            <v>0</v>
          </cell>
        </row>
        <row r="14">
          <cell r="B14">
            <v>25.45</v>
          </cell>
          <cell r="C14">
            <v>36.9</v>
          </cell>
          <cell r="D14">
            <v>17.100000000000001</v>
          </cell>
          <cell r="E14">
            <v>58.375</v>
          </cell>
          <cell r="F14">
            <v>93</v>
          </cell>
          <cell r="G14">
            <v>24</v>
          </cell>
          <cell r="H14">
            <v>18.720000000000002</v>
          </cell>
          <cell r="I14" t="str">
            <v>*</v>
          </cell>
          <cell r="J14">
            <v>36</v>
          </cell>
          <cell r="K14">
            <v>0</v>
          </cell>
        </row>
        <row r="15">
          <cell r="B15">
            <v>26.283333333333331</v>
          </cell>
          <cell r="C15">
            <v>37.5</v>
          </cell>
          <cell r="D15">
            <v>16.8</v>
          </cell>
          <cell r="E15">
            <v>49.666666666666664</v>
          </cell>
          <cell r="F15">
            <v>79</v>
          </cell>
          <cell r="G15">
            <v>25</v>
          </cell>
          <cell r="H15">
            <v>22.32</v>
          </cell>
          <cell r="I15" t="str">
            <v>*</v>
          </cell>
          <cell r="J15">
            <v>39.96</v>
          </cell>
          <cell r="K15">
            <v>0</v>
          </cell>
        </row>
        <row r="16">
          <cell r="B16">
            <v>23.208333333333332</v>
          </cell>
          <cell r="C16">
            <v>31.1</v>
          </cell>
          <cell r="D16">
            <v>18.5</v>
          </cell>
          <cell r="E16">
            <v>67.583333333333329</v>
          </cell>
          <cell r="F16">
            <v>100</v>
          </cell>
          <cell r="G16">
            <v>43</v>
          </cell>
          <cell r="H16">
            <v>30.6</v>
          </cell>
          <cell r="I16" t="str">
            <v>*</v>
          </cell>
          <cell r="J16">
            <v>53.28</v>
          </cell>
          <cell r="K16">
            <v>3.4000000000000004</v>
          </cell>
        </row>
        <row r="17">
          <cell r="B17">
            <v>19.879166666666666</v>
          </cell>
          <cell r="C17">
            <v>25.4</v>
          </cell>
          <cell r="D17">
            <v>16.8</v>
          </cell>
          <cell r="E17">
            <v>83.125</v>
          </cell>
          <cell r="F17">
            <v>100</v>
          </cell>
          <cell r="G17">
            <v>55</v>
          </cell>
          <cell r="H17">
            <v>14.04</v>
          </cell>
          <cell r="I17" t="str">
            <v>*</v>
          </cell>
          <cell r="J17">
            <v>37.080000000000005</v>
          </cell>
          <cell r="K17">
            <v>0.8</v>
          </cell>
        </row>
        <row r="18">
          <cell r="B18">
            <v>19.220833333333335</v>
          </cell>
          <cell r="C18">
            <v>25.4</v>
          </cell>
          <cell r="D18">
            <v>13.9</v>
          </cell>
          <cell r="E18">
            <v>77.541666666666671</v>
          </cell>
          <cell r="F18">
            <v>94</v>
          </cell>
          <cell r="G18">
            <v>56</v>
          </cell>
          <cell r="H18">
            <v>14.04</v>
          </cell>
          <cell r="I18" t="str">
            <v>*</v>
          </cell>
          <cell r="J18">
            <v>23.759999999999998</v>
          </cell>
          <cell r="K18">
            <v>0</v>
          </cell>
        </row>
        <row r="19">
          <cell r="B19">
            <v>22.4375</v>
          </cell>
          <cell r="C19">
            <v>29.2</v>
          </cell>
          <cell r="D19">
            <v>16.5</v>
          </cell>
          <cell r="E19">
            <v>69.583333333333329</v>
          </cell>
          <cell r="F19">
            <v>96</v>
          </cell>
          <cell r="G19">
            <v>44</v>
          </cell>
          <cell r="H19">
            <v>18</v>
          </cell>
          <cell r="I19" t="str">
            <v>*</v>
          </cell>
          <cell r="J19">
            <v>27.36</v>
          </cell>
          <cell r="K19">
            <v>0</v>
          </cell>
        </row>
        <row r="20">
          <cell r="B20">
            <v>25.341666666666669</v>
          </cell>
          <cell r="C20">
            <v>33.9</v>
          </cell>
          <cell r="D20">
            <v>18.600000000000001</v>
          </cell>
          <cell r="E20">
            <v>59.625</v>
          </cell>
          <cell r="F20">
            <v>87</v>
          </cell>
          <cell r="G20">
            <v>30</v>
          </cell>
          <cell r="H20">
            <v>27.36</v>
          </cell>
          <cell r="I20" t="str">
            <v>*</v>
          </cell>
          <cell r="J20">
            <v>50.04</v>
          </cell>
          <cell r="K20">
            <v>0</v>
          </cell>
        </row>
        <row r="21">
          <cell r="B21">
            <v>25.866666666666664</v>
          </cell>
          <cell r="C21">
            <v>35</v>
          </cell>
          <cell r="D21">
            <v>18.600000000000001</v>
          </cell>
          <cell r="E21">
            <v>50.583333333333336</v>
          </cell>
          <cell r="F21">
            <v>73</v>
          </cell>
          <cell r="G21">
            <v>22</v>
          </cell>
          <cell r="H21">
            <v>26.28</v>
          </cell>
          <cell r="I21" t="str">
            <v>*</v>
          </cell>
          <cell r="J21">
            <v>37.440000000000005</v>
          </cell>
          <cell r="K21">
            <v>0</v>
          </cell>
        </row>
        <row r="22">
          <cell r="B22">
            <v>24.595833333333335</v>
          </cell>
          <cell r="C22">
            <v>36.5</v>
          </cell>
          <cell r="D22">
            <v>16.100000000000001</v>
          </cell>
          <cell r="E22">
            <v>51.708333333333336</v>
          </cell>
          <cell r="F22">
            <v>94</v>
          </cell>
          <cell r="G22">
            <v>23</v>
          </cell>
          <cell r="H22">
            <v>38.159999999999997</v>
          </cell>
          <cell r="I22" t="str">
            <v>*</v>
          </cell>
          <cell r="J22">
            <v>66.600000000000009</v>
          </cell>
          <cell r="K22">
            <v>1.2</v>
          </cell>
        </row>
        <row r="23">
          <cell r="B23">
            <v>17.995833333333334</v>
          </cell>
          <cell r="C23">
            <v>22.6</v>
          </cell>
          <cell r="D23">
            <v>15.5</v>
          </cell>
          <cell r="E23">
            <v>86.75</v>
          </cell>
          <cell r="F23">
            <v>100</v>
          </cell>
          <cell r="G23">
            <v>62</v>
          </cell>
          <cell r="H23">
            <v>27.36</v>
          </cell>
          <cell r="I23" t="str">
            <v>*</v>
          </cell>
          <cell r="J23">
            <v>51.480000000000004</v>
          </cell>
          <cell r="K23">
            <v>26.4</v>
          </cell>
        </row>
        <row r="24">
          <cell r="B24">
            <v>20.262499999999999</v>
          </cell>
          <cell r="C24">
            <v>29</v>
          </cell>
          <cell r="D24">
            <v>14.6</v>
          </cell>
          <cell r="E24">
            <v>86.041666666666671</v>
          </cell>
          <cell r="F24">
            <v>100</v>
          </cell>
          <cell r="G24">
            <v>51</v>
          </cell>
          <cell r="H24">
            <v>18.36</v>
          </cell>
          <cell r="I24" t="str">
            <v>*</v>
          </cell>
          <cell r="J24">
            <v>31.319999999999997</v>
          </cell>
          <cell r="K24">
            <v>3.6</v>
          </cell>
        </row>
        <row r="25">
          <cell r="B25">
            <v>22.383333333333336</v>
          </cell>
          <cell r="C25">
            <v>31.9</v>
          </cell>
          <cell r="D25">
            <v>15.3</v>
          </cell>
          <cell r="E25">
            <v>78.458333333333329</v>
          </cell>
          <cell r="F25">
            <v>100</v>
          </cell>
          <cell r="G25">
            <v>47</v>
          </cell>
          <cell r="H25">
            <v>16.920000000000002</v>
          </cell>
          <cell r="I25" t="str">
            <v>*</v>
          </cell>
          <cell r="J25">
            <v>30.240000000000002</v>
          </cell>
          <cell r="K25">
            <v>0.4</v>
          </cell>
        </row>
        <row r="26">
          <cell r="B26">
            <v>25.562500000000004</v>
          </cell>
          <cell r="C26">
            <v>35.6</v>
          </cell>
          <cell r="D26">
            <v>18.3</v>
          </cell>
          <cell r="E26">
            <v>69.458333333333329</v>
          </cell>
          <cell r="F26">
            <v>98</v>
          </cell>
          <cell r="G26">
            <v>31</v>
          </cell>
          <cell r="I26" t="str">
            <v>*</v>
          </cell>
          <cell r="J26">
            <v>50.04</v>
          </cell>
          <cell r="K26">
            <v>0</v>
          </cell>
        </row>
        <row r="27">
          <cell r="B27">
            <v>26.529166666666669</v>
          </cell>
          <cell r="C27">
            <v>36.6</v>
          </cell>
          <cell r="D27">
            <v>18.600000000000001</v>
          </cell>
          <cell r="E27">
            <v>58.833333333333336</v>
          </cell>
          <cell r="F27">
            <v>90</v>
          </cell>
          <cell r="G27">
            <v>25</v>
          </cell>
          <cell r="H27">
            <v>39.96</v>
          </cell>
          <cell r="I27" t="str">
            <v>*</v>
          </cell>
          <cell r="J27">
            <v>55.440000000000005</v>
          </cell>
          <cell r="K27">
            <v>0</v>
          </cell>
        </row>
        <row r="28">
          <cell r="B28">
            <v>26.658333333333328</v>
          </cell>
          <cell r="C28">
            <v>36.700000000000003</v>
          </cell>
          <cell r="D28">
            <v>17.899999999999999</v>
          </cell>
          <cell r="E28">
            <v>58.833333333333336</v>
          </cell>
          <cell r="F28">
            <v>95</v>
          </cell>
          <cell r="G28">
            <v>29</v>
          </cell>
          <cell r="H28">
            <v>29.16</v>
          </cell>
          <cell r="I28" t="str">
            <v>*</v>
          </cell>
          <cell r="J28">
            <v>49.680000000000007</v>
          </cell>
          <cell r="K28">
            <v>0.2</v>
          </cell>
        </row>
        <row r="29">
          <cell r="B29">
            <v>24.783333333333331</v>
          </cell>
          <cell r="C29">
            <v>33.700000000000003</v>
          </cell>
          <cell r="D29">
            <v>20.100000000000001</v>
          </cell>
          <cell r="E29">
            <v>80.375</v>
          </cell>
          <cell r="F29">
            <v>100</v>
          </cell>
          <cell r="G29">
            <v>42</v>
          </cell>
          <cell r="H29">
            <v>27</v>
          </cell>
          <cell r="I29" t="str">
            <v>*</v>
          </cell>
          <cell r="J29">
            <v>74.52</v>
          </cell>
          <cell r="K29">
            <v>2.8</v>
          </cell>
        </row>
        <row r="30">
          <cell r="B30">
            <v>20.016666666666669</v>
          </cell>
          <cell r="C30">
            <v>23.9</v>
          </cell>
          <cell r="D30">
            <v>17.3</v>
          </cell>
          <cell r="E30">
            <v>80.583333333333329</v>
          </cell>
          <cell r="F30">
            <v>92</v>
          </cell>
          <cell r="G30">
            <v>71</v>
          </cell>
          <cell r="H30">
            <v>14.4</v>
          </cell>
          <cell r="I30" t="str">
            <v>*</v>
          </cell>
          <cell r="J30">
            <v>35.64</v>
          </cell>
          <cell r="K30">
            <v>0</v>
          </cell>
        </row>
        <row r="31">
          <cell r="B31">
            <v>19.19166666666667</v>
          </cell>
          <cell r="C31">
            <v>23.6</v>
          </cell>
          <cell r="D31">
            <v>16.2</v>
          </cell>
          <cell r="E31">
            <v>77.5</v>
          </cell>
          <cell r="F31">
            <v>100</v>
          </cell>
          <cell r="G31">
            <v>53</v>
          </cell>
          <cell r="H31">
            <v>17.28</v>
          </cell>
          <cell r="I31" t="str">
            <v>*</v>
          </cell>
          <cell r="J31">
            <v>28.44</v>
          </cell>
          <cell r="K31">
            <v>0</v>
          </cell>
        </row>
        <row r="32">
          <cell r="B32">
            <v>19.491666666666667</v>
          </cell>
          <cell r="C32">
            <v>26.5</v>
          </cell>
          <cell r="D32">
            <v>14.6</v>
          </cell>
          <cell r="E32">
            <v>66.791666666666671</v>
          </cell>
          <cell r="F32">
            <v>89</v>
          </cell>
          <cell r="G32">
            <v>38</v>
          </cell>
          <cell r="H32">
            <v>20.16</v>
          </cell>
          <cell r="I32" t="str">
            <v>*</v>
          </cell>
          <cell r="J32">
            <v>40.32</v>
          </cell>
          <cell r="K32">
            <v>0</v>
          </cell>
        </row>
        <row r="33">
          <cell r="B33">
            <v>21.175000000000001</v>
          </cell>
          <cell r="C33">
            <v>25.8</v>
          </cell>
          <cell r="D33">
            <v>17</v>
          </cell>
          <cell r="E33">
            <v>63.25</v>
          </cell>
          <cell r="F33">
            <v>81</v>
          </cell>
          <cell r="G33">
            <v>51</v>
          </cell>
          <cell r="H33">
            <v>22.68</v>
          </cell>
          <cell r="I33" t="str">
            <v>*</v>
          </cell>
          <cell r="J33">
            <v>37.440000000000005</v>
          </cell>
          <cell r="K33">
            <v>0.6</v>
          </cell>
        </row>
        <row r="34">
          <cell r="B34">
            <v>23.2</v>
          </cell>
          <cell r="C34">
            <v>31.6</v>
          </cell>
          <cell r="D34">
            <v>18.100000000000001</v>
          </cell>
          <cell r="E34">
            <v>72.05</v>
          </cell>
          <cell r="F34">
            <v>88</v>
          </cell>
          <cell r="G34">
            <v>44</v>
          </cell>
          <cell r="H34">
            <v>23.759999999999998</v>
          </cell>
          <cell r="I34" t="str">
            <v>*</v>
          </cell>
          <cell r="J34">
            <v>39.6</v>
          </cell>
          <cell r="K34">
            <v>1</v>
          </cell>
        </row>
        <row r="35">
          <cell r="B35">
            <v>21.899999999999995</v>
          </cell>
          <cell r="C35">
            <v>24.7</v>
          </cell>
          <cell r="D35">
            <v>19.3</v>
          </cell>
          <cell r="E35">
            <v>87.272727272727266</v>
          </cell>
          <cell r="F35">
            <v>98</v>
          </cell>
          <cell r="G35">
            <v>73</v>
          </cell>
          <cell r="H35">
            <v>22.68</v>
          </cell>
          <cell r="I35" t="str">
            <v>*</v>
          </cell>
          <cell r="J35">
            <v>35.28</v>
          </cell>
          <cell r="K35">
            <v>0.60000000000000009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21.070833333333333</v>
          </cell>
          <cell r="C5">
            <v>30.4</v>
          </cell>
          <cell r="D5">
            <v>12.4</v>
          </cell>
          <cell r="E5">
            <v>72.333333333333329</v>
          </cell>
          <cell r="F5">
            <v>89</v>
          </cell>
          <cell r="G5">
            <v>49</v>
          </cell>
          <cell r="H5">
            <v>19.440000000000001</v>
          </cell>
          <cell r="I5" t="str">
            <v>*</v>
          </cell>
          <cell r="J5">
            <v>34.200000000000003</v>
          </cell>
          <cell r="K5">
            <v>0</v>
          </cell>
        </row>
        <row r="6">
          <cell r="B6">
            <v>22.004166666666666</v>
          </cell>
          <cell r="C6">
            <v>31.6</v>
          </cell>
          <cell r="D6">
            <v>13.2</v>
          </cell>
          <cell r="E6">
            <v>64.375</v>
          </cell>
          <cell r="F6">
            <v>82</v>
          </cell>
          <cell r="G6">
            <v>44</v>
          </cell>
          <cell r="H6">
            <v>18.720000000000002</v>
          </cell>
          <cell r="I6" t="str">
            <v>*</v>
          </cell>
          <cell r="J6">
            <v>26.64</v>
          </cell>
          <cell r="K6">
            <v>0</v>
          </cell>
        </row>
        <row r="7">
          <cell r="B7">
            <v>21.558333333333337</v>
          </cell>
          <cell r="C7">
            <v>32.700000000000003</v>
          </cell>
          <cell r="D7">
            <v>11.5</v>
          </cell>
          <cell r="E7">
            <v>64.75</v>
          </cell>
          <cell r="F7">
            <v>85</v>
          </cell>
          <cell r="G7">
            <v>44</v>
          </cell>
          <cell r="H7">
            <v>10.8</v>
          </cell>
          <cell r="I7" t="str">
            <v>*</v>
          </cell>
          <cell r="J7">
            <v>22.32</v>
          </cell>
          <cell r="K7">
            <v>0</v>
          </cell>
        </row>
        <row r="8">
          <cell r="B8">
            <v>20.945833333333329</v>
          </cell>
          <cell r="C8">
            <v>31.9</v>
          </cell>
          <cell r="D8">
            <v>11.3</v>
          </cell>
          <cell r="E8">
            <v>68.666666666666671</v>
          </cell>
          <cell r="F8">
            <v>87</v>
          </cell>
          <cell r="G8">
            <v>50</v>
          </cell>
          <cell r="H8">
            <v>14.4</v>
          </cell>
          <cell r="I8" t="str">
            <v>*</v>
          </cell>
          <cell r="J8">
            <v>23.040000000000003</v>
          </cell>
          <cell r="K8">
            <v>0</v>
          </cell>
        </row>
        <row r="9">
          <cell r="B9">
            <v>21.045833333333331</v>
          </cell>
          <cell r="C9">
            <v>30.9</v>
          </cell>
          <cell r="D9">
            <v>11.2</v>
          </cell>
          <cell r="E9">
            <v>67.5</v>
          </cell>
          <cell r="F9">
            <v>84</v>
          </cell>
          <cell r="G9">
            <v>49</v>
          </cell>
          <cell r="H9">
            <v>16.559999999999999</v>
          </cell>
          <cell r="I9" t="str">
            <v>*</v>
          </cell>
          <cell r="J9">
            <v>29.52</v>
          </cell>
          <cell r="K9">
            <v>0</v>
          </cell>
        </row>
        <row r="10">
          <cell r="B10">
            <v>23.024999999999995</v>
          </cell>
          <cell r="C10">
            <v>33.5</v>
          </cell>
          <cell r="D10">
            <v>13.8</v>
          </cell>
          <cell r="E10">
            <v>59.875</v>
          </cell>
          <cell r="F10">
            <v>77</v>
          </cell>
          <cell r="G10">
            <v>40</v>
          </cell>
          <cell r="H10">
            <v>26.64</v>
          </cell>
          <cell r="I10" t="str">
            <v>*</v>
          </cell>
          <cell r="J10">
            <v>38.880000000000003</v>
          </cell>
          <cell r="K10">
            <v>0</v>
          </cell>
        </row>
        <row r="11">
          <cell r="B11">
            <v>23.0625</v>
          </cell>
          <cell r="C11">
            <v>31.8</v>
          </cell>
          <cell r="D11">
            <v>15.3</v>
          </cell>
          <cell r="E11">
            <v>64.458333333333329</v>
          </cell>
          <cell r="F11">
            <v>76</v>
          </cell>
          <cell r="G11">
            <v>51</v>
          </cell>
          <cell r="H11">
            <v>22.32</v>
          </cell>
          <cell r="I11" t="str">
            <v>*</v>
          </cell>
          <cell r="J11">
            <v>44.64</v>
          </cell>
          <cell r="K11">
            <v>0</v>
          </cell>
        </row>
        <row r="12">
          <cell r="B12">
            <v>20.579166666666662</v>
          </cell>
          <cell r="C12">
            <v>23.8</v>
          </cell>
          <cell r="D12">
            <v>18.5</v>
          </cell>
          <cell r="E12">
            <v>79.541666666666671</v>
          </cell>
          <cell r="F12">
            <v>89</v>
          </cell>
          <cell r="G12">
            <v>67</v>
          </cell>
          <cell r="H12">
            <v>22.68</v>
          </cell>
          <cell r="I12" t="str">
            <v>*</v>
          </cell>
          <cell r="J12">
            <v>46.800000000000004</v>
          </cell>
          <cell r="K12">
            <v>24.8</v>
          </cell>
        </row>
        <row r="13">
          <cell r="B13">
            <v>20.150000000000002</v>
          </cell>
          <cell r="C13">
            <v>25.3</v>
          </cell>
          <cell r="D13">
            <v>16.7</v>
          </cell>
          <cell r="E13">
            <v>81.041666666666671</v>
          </cell>
          <cell r="F13">
            <v>87</v>
          </cell>
          <cell r="G13">
            <v>70</v>
          </cell>
          <cell r="H13">
            <v>25.2</v>
          </cell>
          <cell r="I13" t="str">
            <v>*</v>
          </cell>
          <cell r="J13">
            <v>59.760000000000005</v>
          </cell>
          <cell r="K13">
            <v>21.599999999999998</v>
          </cell>
        </row>
        <row r="14">
          <cell r="B14">
            <v>23.608333333333338</v>
          </cell>
          <cell r="C14">
            <v>32.799999999999997</v>
          </cell>
          <cell r="D14">
            <v>17.399999999999999</v>
          </cell>
          <cell r="E14">
            <v>74.333333333333329</v>
          </cell>
          <cell r="F14">
            <v>85</v>
          </cell>
          <cell r="G14">
            <v>54</v>
          </cell>
          <cell r="H14">
            <v>21.240000000000002</v>
          </cell>
          <cell r="I14" t="str">
            <v>*</v>
          </cell>
          <cell r="J14">
            <v>32.76</v>
          </cell>
          <cell r="K14">
            <v>0</v>
          </cell>
        </row>
        <row r="15">
          <cell r="B15">
            <v>26.570833333333326</v>
          </cell>
          <cell r="C15">
            <v>34.9</v>
          </cell>
          <cell r="D15">
            <v>20.5</v>
          </cell>
          <cell r="E15">
            <v>64.375</v>
          </cell>
          <cell r="F15">
            <v>75</v>
          </cell>
          <cell r="G15">
            <v>48</v>
          </cell>
          <cell r="H15">
            <v>24.840000000000003</v>
          </cell>
          <cell r="I15" t="str">
            <v>*</v>
          </cell>
          <cell r="J15">
            <v>46.800000000000004</v>
          </cell>
          <cell r="K15">
            <v>0</v>
          </cell>
        </row>
        <row r="16">
          <cell r="B16">
            <v>20.308333333333326</v>
          </cell>
          <cell r="C16">
            <v>23.8</v>
          </cell>
          <cell r="D16">
            <v>17.8</v>
          </cell>
          <cell r="E16">
            <v>82.125</v>
          </cell>
          <cell r="F16">
            <v>90</v>
          </cell>
          <cell r="G16">
            <v>69</v>
          </cell>
          <cell r="H16">
            <v>25.2</v>
          </cell>
          <cell r="I16" t="str">
            <v>*</v>
          </cell>
          <cell r="J16">
            <v>54</v>
          </cell>
          <cell r="K16">
            <v>25.599999999999998</v>
          </cell>
        </row>
        <row r="17">
          <cell r="B17">
            <v>16.716666666666669</v>
          </cell>
          <cell r="C17">
            <v>21.5</v>
          </cell>
          <cell r="D17">
            <v>12.4</v>
          </cell>
          <cell r="E17">
            <v>80.291666666666671</v>
          </cell>
          <cell r="F17">
            <v>90</v>
          </cell>
          <cell r="G17">
            <v>67</v>
          </cell>
          <cell r="H17">
            <v>18.36</v>
          </cell>
          <cell r="I17" t="str">
            <v>*</v>
          </cell>
          <cell r="J17">
            <v>35.64</v>
          </cell>
          <cell r="K17">
            <v>0</v>
          </cell>
        </row>
        <row r="18">
          <cell r="B18">
            <v>17.7</v>
          </cell>
          <cell r="C18">
            <v>25.6</v>
          </cell>
          <cell r="D18">
            <v>11.9</v>
          </cell>
          <cell r="E18">
            <v>75.458333333333329</v>
          </cell>
          <cell r="F18">
            <v>82</v>
          </cell>
          <cell r="G18">
            <v>68</v>
          </cell>
          <cell r="H18">
            <v>12.6</v>
          </cell>
          <cell r="I18" t="str">
            <v>*</v>
          </cell>
          <cell r="J18">
            <v>21.6</v>
          </cell>
          <cell r="K18">
            <v>0</v>
          </cell>
        </row>
        <row r="19">
          <cell r="B19">
            <v>21.695833333333329</v>
          </cell>
          <cell r="C19">
            <v>29.4</v>
          </cell>
          <cell r="D19">
            <v>15.6</v>
          </cell>
          <cell r="E19">
            <v>76.458333333333329</v>
          </cell>
          <cell r="F19">
            <v>88</v>
          </cell>
          <cell r="G19">
            <v>55</v>
          </cell>
          <cell r="H19">
            <v>20.16</v>
          </cell>
          <cell r="I19" t="str">
            <v>*</v>
          </cell>
          <cell r="J19">
            <v>30.6</v>
          </cell>
          <cell r="K19">
            <v>0</v>
          </cell>
        </row>
        <row r="20">
          <cell r="B20">
            <v>23.745833333333334</v>
          </cell>
          <cell r="C20">
            <v>31.7</v>
          </cell>
          <cell r="D20">
            <v>16.600000000000001</v>
          </cell>
          <cell r="E20">
            <v>68.041666666666671</v>
          </cell>
          <cell r="F20">
            <v>82</v>
          </cell>
          <cell r="G20">
            <v>49</v>
          </cell>
          <cell r="H20">
            <v>25.56</v>
          </cell>
          <cell r="I20" t="str">
            <v>*</v>
          </cell>
          <cell r="J20">
            <v>41.04</v>
          </cell>
          <cell r="K20">
            <v>0</v>
          </cell>
        </row>
        <row r="21">
          <cell r="B21">
            <v>25.112499999999997</v>
          </cell>
          <cell r="C21">
            <v>33.200000000000003</v>
          </cell>
          <cell r="D21">
            <v>18.7</v>
          </cell>
          <cell r="F21">
            <v>80</v>
          </cell>
          <cell r="G21">
            <v>40</v>
          </cell>
          <cell r="H21">
            <v>25.92</v>
          </cell>
          <cell r="I21" t="str">
            <v>*</v>
          </cell>
          <cell r="J21">
            <v>41.4</v>
          </cell>
          <cell r="K21">
            <v>0</v>
          </cell>
        </row>
        <row r="22">
          <cell r="B22">
            <v>21.883333333333336</v>
          </cell>
          <cell r="C22">
            <v>33.9</v>
          </cell>
          <cell r="D22">
            <v>14.9</v>
          </cell>
          <cell r="E22">
            <v>64.416666666666671</v>
          </cell>
          <cell r="F22">
            <v>82</v>
          </cell>
          <cell r="G22">
            <v>41</v>
          </cell>
          <cell r="H22">
            <v>39.6</v>
          </cell>
          <cell r="I22" t="str">
            <v>*</v>
          </cell>
          <cell r="J22">
            <v>67.680000000000007</v>
          </cell>
          <cell r="K22">
            <v>21.599999999999998</v>
          </cell>
        </row>
        <row r="23">
          <cell r="B23">
            <v>16.74583333333333</v>
          </cell>
          <cell r="C23">
            <v>22.8</v>
          </cell>
          <cell r="D23">
            <v>14.1</v>
          </cell>
          <cell r="E23">
            <v>82.166666666666671</v>
          </cell>
          <cell r="F23">
            <v>87</v>
          </cell>
          <cell r="G23">
            <v>70</v>
          </cell>
          <cell r="H23">
            <v>18</v>
          </cell>
          <cell r="J23">
            <v>31.319999999999997</v>
          </cell>
          <cell r="K23">
            <v>0.4</v>
          </cell>
        </row>
        <row r="24">
          <cell r="B24">
            <v>19.279166666666665</v>
          </cell>
          <cell r="C24">
            <v>27.8</v>
          </cell>
          <cell r="D24">
            <v>13.1</v>
          </cell>
          <cell r="E24">
            <v>82</v>
          </cell>
          <cell r="F24">
            <v>91</v>
          </cell>
          <cell r="G24">
            <v>67</v>
          </cell>
          <cell r="H24">
            <v>13.68</v>
          </cell>
          <cell r="I24" t="str">
            <v>*</v>
          </cell>
          <cell r="J24">
            <v>24.48</v>
          </cell>
          <cell r="K24">
            <v>0</v>
          </cell>
        </row>
        <row r="25">
          <cell r="B25">
            <v>23.079166666666669</v>
          </cell>
          <cell r="C25">
            <v>31.3</v>
          </cell>
          <cell r="D25">
            <v>15.6</v>
          </cell>
          <cell r="E25">
            <v>74.208333333333329</v>
          </cell>
          <cell r="F25">
            <v>86</v>
          </cell>
          <cell r="G25">
            <v>55</v>
          </cell>
          <cell r="H25">
            <v>16.920000000000002</v>
          </cell>
          <cell r="I25" t="str">
            <v>*</v>
          </cell>
          <cell r="J25">
            <v>26.64</v>
          </cell>
          <cell r="K25">
            <v>0</v>
          </cell>
        </row>
        <row r="26">
          <cell r="B26">
            <v>25.495833333333337</v>
          </cell>
          <cell r="C26">
            <v>34.4</v>
          </cell>
          <cell r="D26">
            <v>18</v>
          </cell>
          <cell r="E26">
            <v>70.166666666666671</v>
          </cell>
          <cell r="F26">
            <v>86</v>
          </cell>
          <cell r="G26">
            <v>47</v>
          </cell>
          <cell r="H26">
            <v>29.16</v>
          </cell>
          <cell r="I26" t="str">
            <v>*</v>
          </cell>
          <cell r="J26">
            <v>48.6</v>
          </cell>
          <cell r="K26">
            <v>0</v>
          </cell>
        </row>
        <row r="27">
          <cell r="B27">
            <v>27.291666666666668</v>
          </cell>
          <cell r="C27">
            <v>35.6</v>
          </cell>
          <cell r="D27">
            <v>21.8</v>
          </cell>
          <cell r="E27">
            <v>61.083333333333336</v>
          </cell>
          <cell r="F27">
            <v>71</v>
          </cell>
          <cell r="G27">
            <v>41</v>
          </cell>
          <cell r="H27">
            <v>24.48</v>
          </cell>
          <cell r="I27" t="str">
            <v>*</v>
          </cell>
          <cell r="J27">
            <v>46.080000000000005</v>
          </cell>
          <cell r="K27">
            <v>0</v>
          </cell>
        </row>
        <row r="28">
          <cell r="B28">
            <v>27.1875</v>
          </cell>
          <cell r="C28">
            <v>34.200000000000003</v>
          </cell>
          <cell r="D28">
            <v>21.3</v>
          </cell>
          <cell r="E28">
            <v>62.333333333333336</v>
          </cell>
          <cell r="F28">
            <v>72</v>
          </cell>
          <cell r="G28">
            <v>50</v>
          </cell>
          <cell r="H28">
            <v>21.96</v>
          </cell>
          <cell r="I28" t="str">
            <v>*</v>
          </cell>
          <cell r="J28">
            <v>41.76</v>
          </cell>
          <cell r="K28">
            <v>0</v>
          </cell>
        </row>
        <row r="29">
          <cell r="B29">
            <v>22.25</v>
          </cell>
          <cell r="C29">
            <v>26.4</v>
          </cell>
          <cell r="D29">
            <v>20.3</v>
          </cell>
          <cell r="E29">
            <v>82.25</v>
          </cell>
          <cell r="F29">
            <v>89</v>
          </cell>
          <cell r="G29">
            <v>66</v>
          </cell>
          <cell r="H29">
            <v>14.04</v>
          </cell>
          <cell r="I29" t="str">
            <v>*</v>
          </cell>
          <cell r="J29">
            <v>30.96</v>
          </cell>
          <cell r="K29">
            <v>6.6000000000000005</v>
          </cell>
        </row>
        <row r="30">
          <cell r="B30">
            <v>19.008333333333333</v>
          </cell>
          <cell r="C30">
            <v>24</v>
          </cell>
          <cell r="D30">
            <v>14.1</v>
          </cell>
          <cell r="E30">
            <v>75.25</v>
          </cell>
          <cell r="F30">
            <v>86</v>
          </cell>
          <cell r="G30">
            <v>61</v>
          </cell>
          <cell r="H30">
            <v>18.720000000000002</v>
          </cell>
          <cell r="I30" t="str">
            <v>*</v>
          </cell>
          <cell r="J30">
            <v>32.4</v>
          </cell>
          <cell r="K30">
            <v>0</v>
          </cell>
        </row>
        <row r="31">
          <cell r="B31">
            <v>17.629166666666666</v>
          </cell>
          <cell r="C31">
            <v>24.6</v>
          </cell>
          <cell r="D31">
            <v>11.4</v>
          </cell>
          <cell r="E31">
            <v>61.541666666666664</v>
          </cell>
          <cell r="F31">
            <v>70</v>
          </cell>
          <cell r="G31">
            <v>52</v>
          </cell>
          <cell r="H31">
            <v>20.16</v>
          </cell>
          <cell r="I31" t="str">
            <v>*</v>
          </cell>
          <cell r="J31">
            <v>37.800000000000004</v>
          </cell>
          <cell r="K31">
            <v>0</v>
          </cell>
        </row>
        <row r="32">
          <cell r="B32">
            <v>18.05833333333333</v>
          </cell>
          <cell r="C32">
            <v>25</v>
          </cell>
          <cell r="D32">
            <v>11.9</v>
          </cell>
          <cell r="E32">
            <v>68.375</v>
          </cell>
          <cell r="F32">
            <v>81</v>
          </cell>
          <cell r="G32">
            <v>52</v>
          </cell>
          <cell r="H32">
            <v>24.48</v>
          </cell>
          <cell r="I32" t="str">
            <v>*</v>
          </cell>
          <cell r="J32">
            <v>39.6</v>
          </cell>
          <cell r="K32">
            <v>0</v>
          </cell>
        </row>
        <row r="33">
          <cell r="B33">
            <v>19.829166666666669</v>
          </cell>
          <cell r="C33">
            <v>23.9</v>
          </cell>
          <cell r="D33">
            <v>15.6</v>
          </cell>
          <cell r="E33">
            <v>65.916666666666671</v>
          </cell>
          <cell r="F33">
            <v>73</v>
          </cell>
          <cell r="G33">
            <v>61</v>
          </cell>
          <cell r="H33">
            <v>18.720000000000002</v>
          </cell>
          <cell r="I33" t="str">
            <v>*</v>
          </cell>
          <cell r="J33">
            <v>35.28</v>
          </cell>
          <cell r="K33">
            <v>0</v>
          </cell>
        </row>
        <row r="34">
          <cell r="B34">
            <v>21.2</v>
          </cell>
          <cell r="C34">
            <v>30</v>
          </cell>
          <cell r="D34">
            <v>13.9</v>
          </cell>
          <cell r="E34">
            <v>72.208333333333329</v>
          </cell>
          <cell r="F34">
            <v>83</v>
          </cell>
          <cell r="G34">
            <v>55</v>
          </cell>
          <cell r="H34">
            <v>20.16</v>
          </cell>
          <cell r="I34" t="str">
            <v>*</v>
          </cell>
          <cell r="J34">
            <v>33.480000000000004</v>
          </cell>
          <cell r="K34">
            <v>0</v>
          </cell>
        </row>
        <row r="35">
          <cell r="B35">
            <v>23.862500000000001</v>
          </cell>
          <cell r="C35">
            <v>28.9</v>
          </cell>
          <cell r="D35">
            <v>20.3</v>
          </cell>
          <cell r="E35">
            <v>72.875</v>
          </cell>
          <cell r="F35">
            <v>82</v>
          </cell>
          <cell r="G35">
            <v>63</v>
          </cell>
          <cell r="H35">
            <v>23.400000000000002</v>
          </cell>
          <cell r="I35" t="str">
            <v>*</v>
          </cell>
          <cell r="J35">
            <v>37.800000000000004</v>
          </cell>
          <cell r="K35">
            <v>1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23.079166666666666</v>
          </cell>
          <cell r="C5">
            <v>31.3</v>
          </cell>
          <cell r="D5">
            <v>14.7</v>
          </cell>
          <cell r="E5">
            <v>57.416666666666664</v>
          </cell>
          <cell r="F5">
            <v>89</v>
          </cell>
          <cell r="G5">
            <v>30</v>
          </cell>
          <cell r="H5">
            <v>12.6</v>
          </cell>
          <cell r="I5" t="str">
            <v>*</v>
          </cell>
          <cell r="J5">
            <v>26.28</v>
          </cell>
          <cell r="K5">
            <v>0</v>
          </cell>
        </row>
        <row r="6">
          <cell r="B6">
            <v>23.366666666666664</v>
          </cell>
          <cell r="C6">
            <v>33.1</v>
          </cell>
          <cell r="D6">
            <v>13.4</v>
          </cell>
          <cell r="E6">
            <v>52.083333333333336</v>
          </cell>
          <cell r="F6">
            <v>86</v>
          </cell>
          <cell r="G6">
            <v>27</v>
          </cell>
          <cell r="H6">
            <v>11.16</v>
          </cell>
          <cell r="I6" t="str">
            <v>*</v>
          </cell>
          <cell r="J6">
            <v>24.48</v>
          </cell>
          <cell r="K6">
            <v>0</v>
          </cell>
        </row>
        <row r="7">
          <cell r="B7">
            <v>24.533333333333331</v>
          </cell>
          <cell r="C7">
            <v>33.4</v>
          </cell>
          <cell r="D7">
            <v>15.6</v>
          </cell>
          <cell r="E7">
            <v>48.125</v>
          </cell>
          <cell r="F7">
            <v>79</v>
          </cell>
          <cell r="G7">
            <v>25</v>
          </cell>
          <cell r="H7">
            <v>9</v>
          </cell>
          <cell r="I7" t="str">
            <v>*</v>
          </cell>
          <cell r="J7">
            <v>21.240000000000002</v>
          </cell>
          <cell r="K7">
            <v>0</v>
          </cell>
        </row>
        <row r="8">
          <cell r="B8">
            <v>24.5</v>
          </cell>
          <cell r="C8">
            <v>33.200000000000003</v>
          </cell>
          <cell r="D8">
            <v>14.9</v>
          </cell>
          <cell r="E8">
            <v>47.875</v>
          </cell>
          <cell r="F8">
            <v>82</v>
          </cell>
          <cell r="G8">
            <v>24</v>
          </cell>
          <cell r="H8">
            <v>10.08</v>
          </cell>
          <cell r="I8" t="str">
            <v>*</v>
          </cell>
          <cell r="J8">
            <v>21.240000000000002</v>
          </cell>
          <cell r="K8">
            <v>0</v>
          </cell>
        </row>
        <row r="9">
          <cell r="B9">
            <v>23.845833333333331</v>
          </cell>
          <cell r="C9">
            <v>33.1</v>
          </cell>
          <cell r="D9">
            <v>14.8</v>
          </cell>
          <cell r="E9">
            <v>49.708333333333336</v>
          </cell>
          <cell r="F9">
            <v>83</v>
          </cell>
          <cell r="G9">
            <v>25</v>
          </cell>
          <cell r="H9">
            <v>10.44</v>
          </cell>
          <cell r="I9" t="str">
            <v>*</v>
          </cell>
          <cell r="J9">
            <v>23.759999999999998</v>
          </cell>
          <cell r="K9">
            <v>0</v>
          </cell>
        </row>
        <row r="10">
          <cell r="B10">
            <v>24.862500000000001</v>
          </cell>
          <cell r="C10">
            <v>34.6</v>
          </cell>
          <cell r="D10">
            <v>15.5</v>
          </cell>
          <cell r="E10">
            <v>48.208333333333336</v>
          </cell>
          <cell r="F10">
            <v>81</v>
          </cell>
          <cell r="G10">
            <v>24</v>
          </cell>
          <cell r="H10">
            <v>13.32</v>
          </cell>
          <cell r="I10" t="str">
            <v>*</v>
          </cell>
          <cell r="J10">
            <v>32.4</v>
          </cell>
          <cell r="K10">
            <v>0</v>
          </cell>
        </row>
        <row r="11">
          <cell r="B11">
            <v>25.966666666666665</v>
          </cell>
          <cell r="C11">
            <v>35.700000000000003</v>
          </cell>
          <cell r="D11">
            <v>16.7</v>
          </cell>
          <cell r="E11">
            <v>49.25</v>
          </cell>
          <cell r="F11">
            <v>77</v>
          </cell>
          <cell r="G11">
            <v>27</v>
          </cell>
          <cell r="H11">
            <v>16.559999999999999</v>
          </cell>
          <cell r="I11" t="str">
            <v>*</v>
          </cell>
          <cell r="J11">
            <v>34.92</v>
          </cell>
          <cell r="K11">
            <v>0</v>
          </cell>
        </row>
        <row r="12">
          <cell r="B12">
            <v>23.979166666666668</v>
          </cell>
          <cell r="C12">
            <v>29.8</v>
          </cell>
          <cell r="D12">
            <v>18.5</v>
          </cell>
          <cell r="E12">
            <v>68.291666666666671</v>
          </cell>
          <cell r="F12">
            <v>96</v>
          </cell>
          <cell r="G12">
            <v>44</v>
          </cell>
          <cell r="H12">
            <v>18.36</v>
          </cell>
          <cell r="I12" t="str">
            <v>*</v>
          </cell>
          <cell r="J12">
            <v>38.519999999999996</v>
          </cell>
          <cell r="K12">
            <v>0</v>
          </cell>
        </row>
        <row r="13">
          <cell r="B13">
            <v>22.708333333333339</v>
          </cell>
          <cell r="C13">
            <v>30.1</v>
          </cell>
          <cell r="D13">
            <v>16.7</v>
          </cell>
          <cell r="E13">
            <v>67.458333333333329</v>
          </cell>
          <cell r="F13">
            <v>93</v>
          </cell>
          <cell r="G13">
            <v>43</v>
          </cell>
          <cell r="H13">
            <v>17.28</v>
          </cell>
          <cell r="I13" t="str">
            <v>*</v>
          </cell>
          <cell r="J13">
            <v>34.92</v>
          </cell>
          <cell r="K13">
            <v>0</v>
          </cell>
        </row>
        <row r="14">
          <cell r="B14">
            <v>25.837500000000006</v>
          </cell>
          <cell r="C14">
            <v>36.700000000000003</v>
          </cell>
          <cell r="D14">
            <v>18.399999999999999</v>
          </cell>
          <cell r="E14">
            <v>57</v>
          </cell>
          <cell r="F14">
            <v>84</v>
          </cell>
          <cell r="G14">
            <v>26</v>
          </cell>
          <cell r="H14">
            <v>21.96</v>
          </cell>
          <cell r="I14" t="str">
            <v>*</v>
          </cell>
          <cell r="J14">
            <v>48.6</v>
          </cell>
          <cell r="K14">
            <v>0</v>
          </cell>
        </row>
        <row r="15">
          <cell r="B15">
            <v>27.025000000000002</v>
          </cell>
          <cell r="C15">
            <v>36.700000000000003</v>
          </cell>
          <cell r="D15">
            <v>19.399999999999999</v>
          </cell>
          <cell r="E15">
            <v>49.541666666666664</v>
          </cell>
          <cell r="F15">
            <v>75</v>
          </cell>
          <cell r="G15">
            <v>26</v>
          </cell>
          <cell r="H15">
            <v>27.720000000000002</v>
          </cell>
          <cell r="I15" t="str">
            <v>*</v>
          </cell>
          <cell r="J15">
            <v>47.88</v>
          </cell>
          <cell r="K15">
            <v>0</v>
          </cell>
        </row>
        <row r="16">
          <cell r="B16">
            <v>24.154166666666669</v>
          </cell>
          <cell r="C16">
            <v>32.700000000000003</v>
          </cell>
          <cell r="D16">
            <v>18.8</v>
          </cell>
          <cell r="E16">
            <v>67.5</v>
          </cell>
          <cell r="F16">
            <v>100</v>
          </cell>
          <cell r="G16">
            <v>43</v>
          </cell>
          <cell r="H16">
            <v>17.64</v>
          </cell>
          <cell r="I16" t="str">
            <v>*</v>
          </cell>
          <cell r="J16">
            <v>77.039999999999992</v>
          </cell>
          <cell r="K16">
            <v>25.2</v>
          </cell>
        </row>
        <row r="17">
          <cell r="B17">
            <v>19.912499999999998</v>
          </cell>
          <cell r="C17">
            <v>25</v>
          </cell>
          <cell r="D17">
            <v>16.3</v>
          </cell>
          <cell r="E17">
            <v>82.875</v>
          </cell>
          <cell r="F17">
            <v>100</v>
          </cell>
          <cell r="G17">
            <v>55</v>
          </cell>
          <cell r="H17">
            <v>12.6</v>
          </cell>
          <cell r="I17" t="str">
            <v>*</v>
          </cell>
          <cell r="J17">
            <v>33.840000000000003</v>
          </cell>
          <cell r="K17">
            <v>5.2</v>
          </cell>
        </row>
        <row r="18">
          <cell r="B18">
            <v>19.125</v>
          </cell>
          <cell r="C18">
            <v>23.9</v>
          </cell>
          <cell r="D18">
            <v>13.8</v>
          </cell>
          <cell r="E18">
            <v>73.166666666666671</v>
          </cell>
          <cell r="F18">
            <v>98</v>
          </cell>
          <cell r="G18">
            <v>60</v>
          </cell>
          <cell r="H18">
            <v>10.08</v>
          </cell>
          <cell r="I18" t="str">
            <v>*</v>
          </cell>
          <cell r="J18">
            <v>20.16</v>
          </cell>
          <cell r="K18">
            <v>0</v>
          </cell>
        </row>
        <row r="19">
          <cell r="B19">
            <v>22.650000000000002</v>
          </cell>
          <cell r="C19">
            <v>29.4</v>
          </cell>
          <cell r="D19">
            <v>17.7</v>
          </cell>
          <cell r="E19">
            <v>70.291666666666671</v>
          </cell>
          <cell r="F19">
            <v>95</v>
          </cell>
          <cell r="G19">
            <v>42</v>
          </cell>
          <cell r="H19">
            <v>12.6</v>
          </cell>
          <cell r="I19" t="str">
            <v>*</v>
          </cell>
          <cell r="J19">
            <v>26.64</v>
          </cell>
          <cell r="K19">
            <v>0</v>
          </cell>
        </row>
        <row r="20">
          <cell r="B20">
            <v>24.895833333333332</v>
          </cell>
          <cell r="C20">
            <v>33.200000000000003</v>
          </cell>
          <cell r="D20">
            <v>19.100000000000001</v>
          </cell>
          <cell r="E20">
            <v>61.916666666666664</v>
          </cell>
          <cell r="F20">
            <v>88</v>
          </cell>
          <cell r="G20">
            <v>30</v>
          </cell>
          <cell r="H20">
            <v>13.68</v>
          </cell>
          <cell r="I20" t="str">
            <v>*</v>
          </cell>
          <cell r="J20">
            <v>34.200000000000003</v>
          </cell>
          <cell r="K20">
            <v>0</v>
          </cell>
        </row>
        <row r="21">
          <cell r="B21">
            <v>25.616666666666664</v>
          </cell>
          <cell r="C21">
            <v>34.6</v>
          </cell>
          <cell r="D21">
            <v>17.7</v>
          </cell>
          <cell r="E21">
            <v>50.375</v>
          </cell>
          <cell r="F21">
            <v>75</v>
          </cell>
          <cell r="G21">
            <v>23</v>
          </cell>
          <cell r="H21">
            <v>18.720000000000002</v>
          </cell>
          <cell r="I21" t="str">
            <v>*</v>
          </cell>
          <cell r="J21">
            <v>34.92</v>
          </cell>
          <cell r="K21">
            <v>0</v>
          </cell>
        </row>
        <row r="22">
          <cell r="B22">
            <v>24.995833333333334</v>
          </cell>
          <cell r="C22">
            <v>34.799999999999997</v>
          </cell>
          <cell r="D22">
            <v>16.2</v>
          </cell>
          <cell r="E22">
            <v>51.041666666666664</v>
          </cell>
          <cell r="F22">
            <v>100</v>
          </cell>
          <cell r="G22">
            <v>26</v>
          </cell>
          <cell r="H22">
            <v>38.880000000000003</v>
          </cell>
          <cell r="I22" t="str">
            <v>*</v>
          </cell>
          <cell r="J22">
            <v>69.48</v>
          </cell>
          <cell r="K22">
            <v>1.2</v>
          </cell>
        </row>
        <row r="23">
          <cell r="B23">
            <v>17.575000000000003</v>
          </cell>
          <cell r="C23">
            <v>20.8</v>
          </cell>
          <cell r="D23">
            <v>15.4</v>
          </cell>
          <cell r="E23">
            <v>88.791666666666671</v>
          </cell>
          <cell r="F23">
            <v>100</v>
          </cell>
          <cell r="G23">
            <v>70</v>
          </cell>
          <cell r="H23">
            <v>15.840000000000002</v>
          </cell>
          <cell r="I23" t="str">
            <v>*</v>
          </cell>
          <cell r="J23">
            <v>39.6</v>
          </cell>
          <cell r="K23">
            <v>22.8</v>
          </cell>
        </row>
        <row r="24">
          <cell r="B24">
            <v>19.124999999999996</v>
          </cell>
          <cell r="C24">
            <v>28.3</v>
          </cell>
          <cell r="D24">
            <v>13.7</v>
          </cell>
          <cell r="E24">
            <v>89.5</v>
          </cell>
          <cell r="F24">
            <v>100</v>
          </cell>
          <cell r="G24">
            <v>56</v>
          </cell>
          <cell r="H24">
            <v>15.48</v>
          </cell>
          <cell r="I24" t="str">
            <v>*</v>
          </cell>
          <cell r="J24">
            <v>43.56</v>
          </cell>
          <cell r="K24">
            <v>7.2</v>
          </cell>
        </row>
        <row r="25">
          <cell r="B25">
            <v>22.849999999999998</v>
          </cell>
          <cell r="C25">
            <v>32.1</v>
          </cell>
          <cell r="D25">
            <v>16.5</v>
          </cell>
          <cell r="E25">
            <v>77.583333333333329</v>
          </cell>
          <cell r="F25">
            <v>100</v>
          </cell>
          <cell r="G25">
            <v>45</v>
          </cell>
          <cell r="H25">
            <v>17.64</v>
          </cell>
          <cell r="I25" t="str">
            <v>*</v>
          </cell>
          <cell r="J25">
            <v>35.28</v>
          </cell>
          <cell r="K25">
            <v>0.2</v>
          </cell>
        </row>
        <row r="26">
          <cell r="B26">
            <v>26.004166666666666</v>
          </cell>
          <cell r="C26">
            <v>34.9</v>
          </cell>
          <cell r="D26">
            <v>19.3</v>
          </cell>
          <cell r="E26">
            <v>67.833333333333329</v>
          </cell>
          <cell r="F26">
            <v>99</v>
          </cell>
          <cell r="G26">
            <v>33</v>
          </cell>
          <cell r="H26">
            <v>29.880000000000003</v>
          </cell>
          <cell r="I26" t="str">
            <v>*</v>
          </cell>
          <cell r="J26">
            <v>51.480000000000004</v>
          </cell>
          <cell r="K26">
            <v>0</v>
          </cell>
        </row>
        <row r="27">
          <cell r="B27">
            <v>26.904166666666665</v>
          </cell>
          <cell r="C27">
            <v>36.299999999999997</v>
          </cell>
          <cell r="D27">
            <v>18.7</v>
          </cell>
          <cell r="E27">
            <v>56.75</v>
          </cell>
          <cell r="F27">
            <v>93</v>
          </cell>
          <cell r="G27">
            <v>25</v>
          </cell>
          <cell r="H27">
            <v>33.480000000000004</v>
          </cell>
          <cell r="I27" t="str">
            <v>*</v>
          </cell>
          <cell r="J27">
            <v>55.440000000000005</v>
          </cell>
          <cell r="K27">
            <v>0</v>
          </cell>
        </row>
        <row r="28">
          <cell r="B28">
            <v>27.158333333333335</v>
          </cell>
          <cell r="C28">
            <v>35.9</v>
          </cell>
          <cell r="D28">
            <v>19.899999999999999</v>
          </cell>
          <cell r="E28">
            <v>58.166666666666664</v>
          </cell>
          <cell r="F28">
            <v>86</v>
          </cell>
          <cell r="G28">
            <v>31</v>
          </cell>
          <cell r="H28">
            <v>33.840000000000003</v>
          </cell>
          <cell r="I28" t="str">
            <v>*</v>
          </cell>
          <cell r="J28">
            <v>54</v>
          </cell>
          <cell r="K28">
            <v>0</v>
          </cell>
        </row>
        <row r="29">
          <cell r="B29">
            <v>26.583333333333325</v>
          </cell>
          <cell r="C29">
            <v>35.200000000000003</v>
          </cell>
          <cell r="D29">
            <v>20.100000000000001</v>
          </cell>
          <cell r="E29">
            <v>68.166666666666671</v>
          </cell>
          <cell r="F29">
            <v>100</v>
          </cell>
          <cell r="G29">
            <v>33</v>
          </cell>
          <cell r="H29">
            <v>29.16</v>
          </cell>
          <cell r="I29" t="str">
            <v>*</v>
          </cell>
          <cell r="J29">
            <v>49.680000000000007</v>
          </cell>
          <cell r="K29">
            <v>0</v>
          </cell>
        </row>
        <row r="30">
          <cell r="B30">
            <v>20.824999999999999</v>
          </cell>
          <cell r="C30">
            <v>25.2</v>
          </cell>
          <cell r="D30">
            <v>17.100000000000001</v>
          </cell>
          <cell r="E30">
            <v>75.166666666666671</v>
          </cell>
          <cell r="F30">
            <v>90</v>
          </cell>
          <cell r="G30">
            <v>58</v>
          </cell>
          <cell r="H30">
            <v>14.04</v>
          </cell>
          <cell r="I30" t="str">
            <v>*</v>
          </cell>
          <cell r="J30">
            <v>30.6</v>
          </cell>
          <cell r="K30">
            <v>0</v>
          </cell>
        </row>
        <row r="31">
          <cell r="B31">
            <v>18.887499999999999</v>
          </cell>
          <cell r="C31">
            <v>22.6</v>
          </cell>
          <cell r="D31">
            <v>15.9</v>
          </cell>
          <cell r="E31">
            <v>70.625</v>
          </cell>
          <cell r="F31">
            <v>95</v>
          </cell>
          <cell r="G31">
            <v>59</v>
          </cell>
          <cell r="H31">
            <v>12.6</v>
          </cell>
          <cell r="I31" t="str">
            <v>*</v>
          </cell>
          <cell r="J31">
            <v>25.2</v>
          </cell>
          <cell r="K31">
            <v>0</v>
          </cell>
        </row>
        <row r="32">
          <cell r="B32">
            <v>19.445833333333329</v>
          </cell>
          <cell r="C32">
            <v>26.3</v>
          </cell>
          <cell r="D32">
            <v>14.9</v>
          </cell>
          <cell r="E32">
            <v>68.708333333333329</v>
          </cell>
          <cell r="F32">
            <v>96</v>
          </cell>
          <cell r="G32">
            <v>40</v>
          </cell>
          <cell r="H32">
            <v>16.559999999999999</v>
          </cell>
          <cell r="I32" t="str">
            <v>*</v>
          </cell>
          <cell r="J32">
            <v>38.159999999999997</v>
          </cell>
          <cell r="K32">
            <v>0</v>
          </cell>
        </row>
        <row r="33">
          <cell r="B33">
            <v>21.254166666666666</v>
          </cell>
          <cell r="C33">
            <v>25.6</v>
          </cell>
          <cell r="D33">
            <v>17.2</v>
          </cell>
          <cell r="E33">
            <v>61.916666666666664</v>
          </cell>
          <cell r="F33">
            <v>75</v>
          </cell>
          <cell r="G33">
            <v>53</v>
          </cell>
          <cell r="H33">
            <v>13.68</v>
          </cell>
          <cell r="I33" t="str">
            <v>*</v>
          </cell>
          <cell r="J33">
            <v>27</v>
          </cell>
          <cell r="K33">
            <v>0</v>
          </cell>
        </row>
        <row r="34">
          <cell r="B34">
            <v>23.966666666666665</v>
          </cell>
          <cell r="C34">
            <v>31.6</v>
          </cell>
          <cell r="D34">
            <v>18.2</v>
          </cell>
          <cell r="E34">
            <v>66.333333333333329</v>
          </cell>
          <cell r="F34">
            <v>84</v>
          </cell>
          <cell r="G34">
            <v>45</v>
          </cell>
          <cell r="H34">
            <v>15.48</v>
          </cell>
          <cell r="I34" t="str">
            <v>*</v>
          </cell>
          <cell r="J34">
            <v>31.680000000000003</v>
          </cell>
          <cell r="K34">
            <v>0</v>
          </cell>
        </row>
        <row r="35">
          <cell r="B35">
            <v>22.404166666666669</v>
          </cell>
          <cell r="C35">
            <v>27.1</v>
          </cell>
          <cell r="D35">
            <v>20.100000000000001</v>
          </cell>
          <cell r="E35">
            <v>85.416666666666671</v>
          </cell>
          <cell r="F35">
            <v>100</v>
          </cell>
          <cell r="G35">
            <v>64</v>
          </cell>
          <cell r="H35">
            <v>18</v>
          </cell>
          <cell r="I35" t="str">
            <v>*</v>
          </cell>
          <cell r="J35">
            <v>41.04</v>
          </cell>
          <cell r="K35">
            <v>11.200000000000001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21.633333333333336</v>
          </cell>
          <cell r="C5">
            <v>28.9</v>
          </cell>
          <cell r="D5">
            <v>15.6</v>
          </cell>
          <cell r="E5">
            <v>69.708333333333329</v>
          </cell>
          <cell r="F5">
            <v>94</v>
          </cell>
          <cell r="G5">
            <v>39</v>
          </cell>
          <cell r="H5">
            <v>11.520000000000001</v>
          </cell>
          <cell r="I5" t="str">
            <v>*</v>
          </cell>
          <cell r="J5">
            <v>23.759999999999998</v>
          </cell>
          <cell r="K5">
            <v>0</v>
          </cell>
        </row>
        <row r="6">
          <cell r="B6">
            <v>21.954166666666666</v>
          </cell>
          <cell r="C6">
            <v>30.2</v>
          </cell>
          <cell r="D6">
            <v>14.7</v>
          </cell>
          <cell r="E6">
            <v>61.708333333333336</v>
          </cell>
          <cell r="F6">
            <v>86</v>
          </cell>
          <cell r="G6">
            <v>32</v>
          </cell>
          <cell r="H6">
            <v>11.16</v>
          </cell>
          <cell r="I6" t="str">
            <v>*</v>
          </cell>
          <cell r="J6">
            <v>27.720000000000002</v>
          </cell>
          <cell r="K6">
            <v>0</v>
          </cell>
        </row>
        <row r="7">
          <cell r="B7">
            <v>23.008333333333336</v>
          </cell>
          <cell r="C7">
            <v>32.200000000000003</v>
          </cell>
          <cell r="D7">
            <v>14</v>
          </cell>
          <cell r="E7">
            <v>55.208333333333336</v>
          </cell>
          <cell r="F7">
            <v>89</v>
          </cell>
          <cell r="G7">
            <v>25</v>
          </cell>
          <cell r="H7">
            <v>10.08</v>
          </cell>
          <cell r="I7" t="str">
            <v>*</v>
          </cell>
          <cell r="J7">
            <v>16.559999999999999</v>
          </cell>
          <cell r="K7">
            <v>0</v>
          </cell>
        </row>
        <row r="8">
          <cell r="B8">
            <v>22.554166666666671</v>
          </cell>
          <cell r="C8">
            <v>30.9</v>
          </cell>
          <cell r="D8">
            <v>14.6</v>
          </cell>
          <cell r="E8">
            <v>58.541666666666664</v>
          </cell>
          <cell r="F8">
            <v>91</v>
          </cell>
          <cell r="G8">
            <v>29</v>
          </cell>
          <cell r="H8">
            <v>6.48</v>
          </cell>
          <cell r="I8" t="str">
            <v>*</v>
          </cell>
          <cell r="J8">
            <v>19.079999999999998</v>
          </cell>
          <cell r="K8">
            <v>0</v>
          </cell>
        </row>
        <row r="9">
          <cell r="B9">
            <v>22.495833333333334</v>
          </cell>
          <cell r="C9">
            <v>30</v>
          </cell>
          <cell r="D9">
            <v>15.6</v>
          </cell>
          <cell r="E9">
            <v>58</v>
          </cell>
          <cell r="F9">
            <v>84</v>
          </cell>
          <cell r="G9">
            <v>31</v>
          </cell>
          <cell r="H9">
            <v>12.96</v>
          </cell>
          <cell r="I9" t="str">
            <v>*</v>
          </cell>
          <cell r="J9">
            <v>23.759999999999998</v>
          </cell>
          <cell r="K9">
            <v>0</v>
          </cell>
        </row>
        <row r="10">
          <cell r="B10">
            <v>23.112499999999997</v>
          </cell>
          <cell r="C10">
            <v>31.7</v>
          </cell>
          <cell r="D10">
            <v>15.2</v>
          </cell>
          <cell r="E10">
            <v>54.875</v>
          </cell>
          <cell r="F10">
            <v>78</v>
          </cell>
          <cell r="G10">
            <v>31</v>
          </cell>
          <cell r="H10">
            <v>16.2</v>
          </cell>
          <cell r="I10" t="str">
            <v>*</v>
          </cell>
          <cell r="J10">
            <v>33.119999999999997</v>
          </cell>
          <cell r="K10">
            <v>0</v>
          </cell>
        </row>
        <row r="11">
          <cell r="B11">
            <v>23.354166666666675</v>
          </cell>
          <cell r="C11">
            <v>31.9</v>
          </cell>
          <cell r="D11">
            <v>17.2</v>
          </cell>
          <cell r="E11">
            <v>59.041666666666664</v>
          </cell>
          <cell r="F11">
            <v>78</v>
          </cell>
          <cell r="G11">
            <v>32</v>
          </cell>
          <cell r="H11">
            <v>24.12</v>
          </cell>
          <cell r="I11" t="str">
            <v>*</v>
          </cell>
          <cell r="J11">
            <v>55.440000000000005</v>
          </cell>
          <cell r="K11">
            <v>0.2</v>
          </cell>
        </row>
        <row r="12">
          <cell r="B12">
            <v>20.670833333333338</v>
          </cell>
          <cell r="C12">
            <v>24.2</v>
          </cell>
          <cell r="D12">
            <v>18.5</v>
          </cell>
          <cell r="E12">
            <v>83.545454545454547</v>
          </cell>
          <cell r="F12">
            <v>100</v>
          </cell>
          <cell r="G12">
            <v>61</v>
          </cell>
          <cell r="H12">
            <v>24.840000000000003</v>
          </cell>
          <cell r="I12" t="str">
            <v>*</v>
          </cell>
          <cell r="J12">
            <v>49.32</v>
          </cell>
          <cell r="K12">
            <v>11</v>
          </cell>
        </row>
        <row r="13">
          <cell r="B13">
            <v>20.041666666666668</v>
          </cell>
          <cell r="C13">
            <v>24.5</v>
          </cell>
          <cell r="D13">
            <v>16.7</v>
          </cell>
          <cell r="E13">
            <v>80.291666666666671</v>
          </cell>
          <cell r="F13">
            <v>100</v>
          </cell>
          <cell r="G13">
            <v>61</v>
          </cell>
          <cell r="H13">
            <v>20.52</v>
          </cell>
          <cell r="I13" t="str">
            <v>*</v>
          </cell>
          <cell r="J13">
            <v>46.080000000000005</v>
          </cell>
          <cell r="K13">
            <v>3.8000000000000003</v>
          </cell>
        </row>
        <row r="14">
          <cell r="B14">
            <v>22.920833333333331</v>
          </cell>
          <cell r="C14">
            <v>31.7</v>
          </cell>
          <cell r="D14">
            <v>16.8</v>
          </cell>
          <cell r="E14">
            <v>74.208333333333329</v>
          </cell>
          <cell r="F14">
            <v>100</v>
          </cell>
          <cell r="G14">
            <v>42</v>
          </cell>
          <cell r="H14">
            <v>14.76</v>
          </cell>
          <cell r="I14" t="str">
            <v>*</v>
          </cell>
          <cell r="J14">
            <v>24.48</v>
          </cell>
          <cell r="K14">
            <v>0</v>
          </cell>
        </row>
        <row r="15">
          <cell r="B15">
            <v>25.841666666666669</v>
          </cell>
          <cell r="C15">
            <v>35.200000000000003</v>
          </cell>
          <cell r="D15">
            <v>20.2</v>
          </cell>
          <cell r="E15">
            <v>58.125</v>
          </cell>
          <cell r="F15">
            <v>75</v>
          </cell>
          <cell r="G15">
            <v>28</v>
          </cell>
          <cell r="H15">
            <v>23.400000000000002</v>
          </cell>
          <cell r="I15" t="str">
            <v>*</v>
          </cell>
          <cell r="J15">
            <v>42.84</v>
          </cell>
          <cell r="K15">
            <v>0.6</v>
          </cell>
        </row>
        <row r="16">
          <cell r="B16">
            <v>19.587500000000002</v>
          </cell>
          <cell r="C16">
            <v>22.5</v>
          </cell>
          <cell r="D16">
            <v>17.7</v>
          </cell>
          <cell r="E16">
            <v>85.75</v>
          </cell>
          <cell r="F16">
            <v>100</v>
          </cell>
          <cell r="G16">
            <v>74</v>
          </cell>
          <cell r="H16">
            <v>29.16</v>
          </cell>
          <cell r="I16" t="str">
            <v>*</v>
          </cell>
          <cell r="J16">
            <v>43.92</v>
          </cell>
          <cell r="K16">
            <v>22.599999999999998</v>
          </cell>
        </row>
        <row r="17">
          <cell r="B17">
            <v>17.195833333333333</v>
          </cell>
          <cell r="C17">
            <v>21.9</v>
          </cell>
          <cell r="D17">
            <v>13.2</v>
          </cell>
          <cell r="E17">
            <v>78.333333333333329</v>
          </cell>
          <cell r="F17">
            <v>99</v>
          </cell>
          <cell r="G17">
            <v>64</v>
          </cell>
          <cell r="H17">
            <v>11.520000000000001</v>
          </cell>
          <cell r="I17" t="str">
            <v>*</v>
          </cell>
          <cell r="J17">
            <v>31.680000000000003</v>
          </cell>
          <cell r="K17">
            <v>0.2</v>
          </cell>
        </row>
        <row r="18">
          <cell r="B18">
            <v>17.804166666666664</v>
          </cell>
          <cell r="C18">
            <v>24.3</v>
          </cell>
          <cell r="D18">
            <v>13.2</v>
          </cell>
          <cell r="E18">
            <v>78.083333333333329</v>
          </cell>
          <cell r="F18">
            <v>92</v>
          </cell>
          <cell r="G18">
            <v>60</v>
          </cell>
          <cell r="H18">
            <v>10.08</v>
          </cell>
          <cell r="I18" t="str">
            <v>*</v>
          </cell>
          <cell r="J18">
            <v>21.96</v>
          </cell>
          <cell r="K18">
            <v>0</v>
          </cell>
        </row>
        <row r="19">
          <cell r="B19">
            <v>21.612500000000001</v>
          </cell>
          <cell r="C19">
            <v>28.7</v>
          </cell>
          <cell r="D19">
            <v>16.7</v>
          </cell>
          <cell r="E19">
            <v>74.150000000000006</v>
          </cell>
          <cell r="F19">
            <v>96</v>
          </cell>
          <cell r="G19">
            <v>45</v>
          </cell>
          <cell r="H19">
            <v>13.32</v>
          </cell>
          <cell r="I19" t="str">
            <v>*</v>
          </cell>
          <cell r="J19">
            <v>26.64</v>
          </cell>
          <cell r="K19">
            <v>0</v>
          </cell>
        </row>
        <row r="20">
          <cell r="B20">
            <v>22.625</v>
          </cell>
          <cell r="C20">
            <v>30.4</v>
          </cell>
          <cell r="D20">
            <v>17.2</v>
          </cell>
          <cell r="E20">
            <v>70.833333333333329</v>
          </cell>
          <cell r="F20">
            <v>90</v>
          </cell>
          <cell r="G20">
            <v>41</v>
          </cell>
          <cell r="H20">
            <v>18</v>
          </cell>
          <cell r="I20" t="str">
            <v>*</v>
          </cell>
          <cell r="J20">
            <v>34.56</v>
          </cell>
          <cell r="K20">
            <v>0</v>
          </cell>
        </row>
        <row r="21">
          <cell r="B21">
            <v>24.395833333333332</v>
          </cell>
          <cell r="C21">
            <v>32.9</v>
          </cell>
          <cell r="D21">
            <v>18.600000000000001</v>
          </cell>
          <cell r="E21">
            <v>62.041666666666664</v>
          </cell>
          <cell r="F21">
            <v>90</v>
          </cell>
          <cell r="G21">
            <v>26</v>
          </cell>
          <cell r="H21">
            <v>15.48</v>
          </cell>
          <cell r="I21" t="str">
            <v>*</v>
          </cell>
          <cell r="J21">
            <v>32.76</v>
          </cell>
          <cell r="K21">
            <v>0</v>
          </cell>
        </row>
        <row r="22">
          <cell r="B22">
            <v>22.537499999999998</v>
          </cell>
          <cell r="C22">
            <v>34.1</v>
          </cell>
          <cell r="D22">
            <v>15</v>
          </cell>
          <cell r="E22">
            <v>59.81818181818182</v>
          </cell>
          <cell r="F22">
            <v>99</v>
          </cell>
          <cell r="G22">
            <v>26</v>
          </cell>
          <cell r="H22">
            <v>29.880000000000003</v>
          </cell>
          <cell r="I22" t="str">
            <v>*</v>
          </cell>
          <cell r="J22">
            <v>64.08</v>
          </cell>
          <cell r="K22">
            <v>13.6</v>
          </cell>
        </row>
        <row r="23">
          <cell r="B23">
            <v>16.679166666666664</v>
          </cell>
          <cell r="C23">
            <v>21.7</v>
          </cell>
          <cell r="D23">
            <v>14.1</v>
          </cell>
          <cell r="E23">
            <v>76.230769230769226</v>
          </cell>
          <cell r="F23">
            <v>98</v>
          </cell>
          <cell r="G23">
            <v>60</v>
          </cell>
          <cell r="H23">
            <v>15.48</v>
          </cell>
          <cell r="I23" t="str">
            <v>*</v>
          </cell>
          <cell r="J23">
            <v>33.119999999999997</v>
          </cell>
          <cell r="K23">
            <v>7.2</v>
          </cell>
        </row>
        <row r="24">
          <cell r="B24">
            <v>19.55</v>
          </cell>
          <cell r="C24">
            <v>27.8</v>
          </cell>
          <cell r="D24">
            <v>14.3</v>
          </cell>
          <cell r="E24">
            <v>75.9375</v>
          </cell>
          <cell r="F24">
            <v>100</v>
          </cell>
          <cell r="G24">
            <v>51</v>
          </cell>
          <cell r="H24">
            <v>10.44</v>
          </cell>
          <cell r="I24" t="str">
            <v>*</v>
          </cell>
          <cell r="J24">
            <v>19.8</v>
          </cell>
          <cell r="K24">
            <v>0</v>
          </cell>
        </row>
        <row r="25">
          <cell r="B25">
            <v>22.650000000000006</v>
          </cell>
          <cell r="C25">
            <v>30.6</v>
          </cell>
          <cell r="D25">
            <v>15.9</v>
          </cell>
          <cell r="E25">
            <v>71.791666666666671</v>
          </cell>
          <cell r="F25">
            <v>99</v>
          </cell>
          <cell r="G25">
            <v>44</v>
          </cell>
          <cell r="H25">
            <v>10.44</v>
          </cell>
          <cell r="I25" t="str">
            <v>*</v>
          </cell>
          <cell r="J25">
            <v>29.16</v>
          </cell>
          <cell r="K25">
            <v>0</v>
          </cell>
        </row>
        <row r="26">
          <cell r="B26">
            <v>25.637500000000003</v>
          </cell>
          <cell r="C26">
            <v>34.1</v>
          </cell>
          <cell r="D26">
            <v>18.8</v>
          </cell>
          <cell r="E26">
            <v>65.583333333333329</v>
          </cell>
          <cell r="F26">
            <v>94</v>
          </cell>
          <cell r="G26">
            <v>34</v>
          </cell>
          <cell r="H26">
            <v>22.68</v>
          </cell>
          <cell r="I26" t="str">
            <v>*</v>
          </cell>
          <cell r="J26">
            <v>52.56</v>
          </cell>
          <cell r="K26">
            <v>0</v>
          </cell>
        </row>
        <row r="27">
          <cell r="B27">
            <v>27.841666666666669</v>
          </cell>
          <cell r="C27">
            <v>35.4</v>
          </cell>
          <cell r="D27">
            <v>22</v>
          </cell>
          <cell r="E27">
            <v>50.666666666666664</v>
          </cell>
          <cell r="F27">
            <v>72</v>
          </cell>
          <cell r="G27">
            <v>23</v>
          </cell>
          <cell r="H27">
            <v>24.12</v>
          </cell>
          <cell r="I27" t="str">
            <v>*</v>
          </cell>
          <cell r="J27">
            <v>60.12</v>
          </cell>
          <cell r="K27">
            <v>0</v>
          </cell>
        </row>
        <row r="28">
          <cell r="B28">
            <v>27.541666666666668</v>
          </cell>
          <cell r="C28">
            <v>35.799999999999997</v>
          </cell>
          <cell r="D28">
            <v>20.7</v>
          </cell>
          <cell r="E28">
            <v>53.583333333333336</v>
          </cell>
          <cell r="F28">
            <v>79</v>
          </cell>
          <cell r="G28">
            <v>28</v>
          </cell>
          <cell r="H28">
            <v>26.64</v>
          </cell>
          <cell r="I28" t="str">
            <v>*</v>
          </cell>
          <cell r="J28">
            <v>49.680000000000007</v>
          </cell>
          <cell r="K28">
            <v>0</v>
          </cell>
        </row>
        <row r="29">
          <cell r="B29">
            <v>22.674999999999997</v>
          </cell>
          <cell r="C29">
            <v>27.5</v>
          </cell>
          <cell r="D29">
            <v>20.3</v>
          </cell>
          <cell r="E29">
            <v>81.277777777777771</v>
          </cell>
          <cell r="F29">
            <v>100</v>
          </cell>
          <cell r="G29">
            <v>60</v>
          </cell>
          <cell r="H29">
            <v>10.08</v>
          </cell>
          <cell r="I29" t="str">
            <v>*</v>
          </cell>
          <cell r="J29">
            <v>33.840000000000003</v>
          </cell>
          <cell r="K29">
            <v>2.5999999999999996</v>
          </cell>
        </row>
        <row r="30">
          <cell r="B30">
            <v>18.933333333333337</v>
          </cell>
          <cell r="C30">
            <v>23</v>
          </cell>
          <cell r="D30">
            <v>15.9</v>
          </cell>
          <cell r="E30">
            <v>78.208333333333329</v>
          </cell>
          <cell r="F30">
            <v>91</v>
          </cell>
          <cell r="G30">
            <v>56</v>
          </cell>
          <cell r="H30">
            <v>19.8</v>
          </cell>
          <cell r="I30" t="str">
            <v>*</v>
          </cell>
          <cell r="J30">
            <v>32.04</v>
          </cell>
          <cell r="K30">
            <v>0</v>
          </cell>
        </row>
        <row r="31">
          <cell r="B31">
            <v>17.270833333333332</v>
          </cell>
          <cell r="C31">
            <v>22.9</v>
          </cell>
          <cell r="D31">
            <v>12.4</v>
          </cell>
          <cell r="E31">
            <v>71.166666666666671</v>
          </cell>
          <cell r="F31">
            <v>97</v>
          </cell>
          <cell r="G31">
            <v>49</v>
          </cell>
          <cell r="H31">
            <v>11.879999999999999</v>
          </cell>
          <cell r="I31" t="str">
            <v>*</v>
          </cell>
          <cell r="J31">
            <v>22.68</v>
          </cell>
          <cell r="K31">
            <v>0</v>
          </cell>
        </row>
        <row r="32">
          <cell r="B32">
            <v>17.8</v>
          </cell>
          <cell r="C32">
            <v>23.8</v>
          </cell>
          <cell r="D32">
            <v>12.7</v>
          </cell>
          <cell r="E32">
            <v>68.833333333333329</v>
          </cell>
          <cell r="F32">
            <v>90</v>
          </cell>
          <cell r="G32">
            <v>40</v>
          </cell>
          <cell r="H32">
            <v>17.28</v>
          </cell>
          <cell r="I32" t="str">
            <v>*</v>
          </cell>
          <cell r="J32">
            <v>32.4</v>
          </cell>
          <cell r="K32">
            <v>0</v>
          </cell>
        </row>
        <row r="33">
          <cell r="B33">
            <v>18.862500000000001</v>
          </cell>
          <cell r="C33">
            <v>23</v>
          </cell>
          <cell r="D33">
            <v>15</v>
          </cell>
          <cell r="E33">
            <v>68.125</v>
          </cell>
          <cell r="F33">
            <v>79</v>
          </cell>
          <cell r="G33">
            <v>57</v>
          </cell>
          <cell r="H33">
            <v>15.48</v>
          </cell>
          <cell r="I33" t="str">
            <v>*</v>
          </cell>
          <cell r="J33">
            <v>29.52</v>
          </cell>
          <cell r="K33">
            <v>0</v>
          </cell>
        </row>
        <row r="34">
          <cell r="B34">
            <v>21.18333333333333</v>
          </cell>
          <cell r="C34">
            <v>28.8</v>
          </cell>
          <cell r="D34">
            <v>16</v>
          </cell>
          <cell r="E34">
            <v>73.041666666666671</v>
          </cell>
          <cell r="F34">
            <v>98</v>
          </cell>
          <cell r="G34">
            <v>49</v>
          </cell>
          <cell r="H34">
            <v>14.76</v>
          </cell>
          <cell r="I34" t="str">
            <v>*</v>
          </cell>
          <cell r="J34">
            <v>32.76</v>
          </cell>
          <cell r="K34">
            <v>0</v>
          </cell>
        </row>
        <row r="35">
          <cell r="B35">
            <v>22.333333333333332</v>
          </cell>
          <cell r="C35">
            <v>27.1</v>
          </cell>
          <cell r="D35">
            <v>18.899999999999999</v>
          </cell>
          <cell r="E35">
            <v>78.478260869565219</v>
          </cell>
          <cell r="F35">
            <v>99</v>
          </cell>
          <cell r="G35">
            <v>65</v>
          </cell>
          <cell r="H35">
            <v>13.32</v>
          </cell>
          <cell r="I35" t="str">
            <v>*</v>
          </cell>
          <cell r="J35">
            <v>51.12</v>
          </cell>
          <cell r="K35">
            <v>1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23.358333333333334</v>
          </cell>
          <cell r="C5">
            <v>30.3</v>
          </cell>
          <cell r="D5">
            <v>17.5</v>
          </cell>
          <cell r="E5">
            <v>55.333333333333336</v>
          </cell>
          <cell r="F5">
            <v>76</v>
          </cell>
          <cell r="G5">
            <v>30</v>
          </cell>
          <cell r="H5">
            <v>12.6</v>
          </cell>
          <cell r="I5" t="str">
            <v>*</v>
          </cell>
          <cell r="J5">
            <v>27</v>
          </cell>
          <cell r="K5">
            <v>0</v>
          </cell>
        </row>
        <row r="6">
          <cell r="B6">
            <v>23.666666666666668</v>
          </cell>
          <cell r="C6">
            <v>32.200000000000003</v>
          </cell>
          <cell r="D6">
            <v>16.8</v>
          </cell>
          <cell r="E6">
            <v>47.041666666666664</v>
          </cell>
          <cell r="F6">
            <v>66</v>
          </cell>
          <cell r="G6">
            <v>24</v>
          </cell>
          <cell r="H6">
            <v>10.8</v>
          </cell>
          <cell r="I6" t="str">
            <v>*</v>
          </cell>
          <cell r="J6">
            <v>21.240000000000002</v>
          </cell>
          <cell r="K6">
            <v>0</v>
          </cell>
        </row>
        <row r="7">
          <cell r="B7">
            <v>25.041666666666668</v>
          </cell>
          <cell r="C7">
            <v>32.9</v>
          </cell>
          <cell r="D7">
            <v>19.3</v>
          </cell>
          <cell r="E7">
            <v>38.541666666666664</v>
          </cell>
          <cell r="F7">
            <v>51</v>
          </cell>
          <cell r="G7">
            <v>23</v>
          </cell>
          <cell r="H7">
            <v>8.2799999999999994</v>
          </cell>
          <cell r="I7" t="str">
            <v>*</v>
          </cell>
          <cell r="J7">
            <v>24.48</v>
          </cell>
          <cell r="K7">
            <v>0</v>
          </cell>
        </row>
        <row r="8">
          <cell r="B8">
            <v>25.362499999999997</v>
          </cell>
          <cell r="C8">
            <v>32.4</v>
          </cell>
          <cell r="D8">
            <v>18.7</v>
          </cell>
          <cell r="E8">
            <v>42.083333333333336</v>
          </cell>
          <cell r="F8">
            <v>64</v>
          </cell>
          <cell r="G8">
            <v>23</v>
          </cell>
          <cell r="H8">
            <v>8.2799999999999994</v>
          </cell>
          <cell r="I8" t="str">
            <v>*</v>
          </cell>
          <cell r="J8">
            <v>21.6</v>
          </cell>
          <cell r="K8">
            <v>0</v>
          </cell>
        </row>
        <row r="9">
          <cell r="B9">
            <v>25.087500000000006</v>
          </cell>
          <cell r="C9">
            <v>32</v>
          </cell>
          <cell r="D9">
            <v>19.2</v>
          </cell>
          <cell r="E9">
            <v>42.75</v>
          </cell>
          <cell r="F9">
            <v>61</v>
          </cell>
          <cell r="G9">
            <v>24</v>
          </cell>
          <cell r="H9">
            <v>10.44</v>
          </cell>
          <cell r="I9" t="str">
            <v>*</v>
          </cell>
          <cell r="J9">
            <v>21.6</v>
          </cell>
          <cell r="K9">
            <v>0</v>
          </cell>
        </row>
        <row r="10">
          <cell r="B10">
            <v>25.399999999999995</v>
          </cell>
          <cell r="C10">
            <v>34</v>
          </cell>
          <cell r="D10">
            <v>18.399999999999999</v>
          </cell>
          <cell r="E10">
            <v>40.291666666666664</v>
          </cell>
          <cell r="F10">
            <v>60</v>
          </cell>
          <cell r="G10">
            <v>21</v>
          </cell>
          <cell r="H10">
            <v>18.720000000000002</v>
          </cell>
          <cell r="I10" t="str">
            <v>*</v>
          </cell>
          <cell r="J10">
            <v>36.36</v>
          </cell>
          <cell r="K10">
            <v>0</v>
          </cell>
        </row>
        <row r="11">
          <cell r="B11">
            <v>26.404166666666665</v>
          </cell>
          <cell r="C11">
            <v>35.4</v>
          </cell>
          <cell r="D11">
            <v>20.6</v>
          </cell>
          <cell r="E11">
            <v>41.583333333333336</v>
          </cell>
          <cell r="F11">
            <v>58</v>
          </cell>
          <cell r="G11">
            <v>21</v>
          </cell>
          <cell r="H11">
            <v>19.440000000000001</v>
          </cell>
          <cell r="I11" t="str">
            <v>*</v>
          </cell>
          <cell r="J11">
            <v>41.4</v>
          </cell>
          <cell r="K11">
            <v>0</v>
          </cell>
        </row>
        <row r="12">
          <cell r="B12">
            <v>23.545833333333334</v>
          </cell>
          <cell r="C12">
            <v>28.3</v>
          </cell>
          <cell r="D12">
            <v>18.899999999999999</v>
          </cell>
          <cell r="E12">
            <v>64.208333333333329</v>
          </cell>
          <cell r="F12">
            <v>87</v>
          </cell>
          <cell r="G12">
            <v>43</v>
          </cell>
          <cell r="H12">
            <v>21.240000000000002</v>
          </cell>
          <cell r="I12" t="str">
            <v>*</v>
          </cell>
          <cell r="J12">
            <v>45.72</v>
          </cell>
          <cell r="K12">
            <v>0.6</v>
          </cell>
        </row>
        <row r="13">
          <cell r="B13">
            <v>21.362500000000001</v>
          </cell>
          <cell r="C13">
            <v>27.8</v>
          </cell>
          <cell r="D13">
            <v>16.8</v>
          </cell>
          <cell r="E13">
            <v>67.583333333333329</v>
          </cell>
          <cell r="F13">
            <v>83</v>
          </cell>
          <cell r="G13">
            <v>45</v>
          </cell>
          <cell r="H13">
            <v>15.120000000000001</v>
          </cell>
          <cell r="I13" t="str">
            <v>*</v>
          </cell>
          <cell r="J13">
            <v>39.6</v>
          </cell>
          <cell r="K13">
            <v>0</v>
          </cell>
        </row>
        <row r="14">
          <cell r="B14">
            <v>25.129166666666666</v>
          </cell>
          <cell r="C14">
            <v>35.5</v>
          </cell>
          <cell r="D14">
            <v>17.600000000000001</v>
          </cell>
          <cell r="E14">
            <v>57.875</v>
          </cell>
          <cell r="F14">
            <v>87</v>
          </cell>
          <cell r="G14">
            <v>25</v>
          </cell>
          <cell r="H14">
            <v>14.4</v>
          </cell>
          <cell r="I14" t="str">
            <v>*</v>
          </cell>
          <cell r="J14">
            <v>33.840000000000003</v>
          </cell>
          <cell r="K14">
            <v>0</v>
          </cell>
        </row>
        <row r="15">
          <cell r="B15">
            <v>27.94583333333334</v>
          </cell>
          <cell r="C15">
            <v>36.4</v>
          </cell>
          <cell r="D15">
            <v>19.899999999999999</v>
          </cell>
          <cell r="E15">
            <v>39.375</v>
          </cell>
          <cell r="F15">
            <v>61</v>
          </cell>
          <cell r="G15">
            <v>22</v>
          </cell>
          <cell r="H15">
            <v>24.12</v>
          </cell>
          <cell r="I15" t="str">
            <v>*</v>
          </cell>
          <cell r="J15">
            <v>43.56</v>
          </cell>
          <cell r="K15">
            <v>0</v>
          </cell>
        </row>
        <row r="16">
          <cell r="B16">
            <v>22.554166666666671</v>
          </cell>
          <cell r="C16">
            <v>28.7</v>
          </cell>
          <cell r="D16">
            <v>18.100000000000001</v>
          </cell>
          <cell r="E16">
            <v>67.5</v>
          </cell>
          <cell r="F16">
            <v>90</v>
          </cell>
          <cell r="G16">
            <v>45</v>
          </cell>
          <cell r="H16">
            <v>29.52</v>
          </cell>
          <cell r="I16" t="str">
            <v>*</v>
          </cell>
          <cell r="J16">
            <v>59.760000000000005</v>
          </cell>
          <cell r="K16">
            <v>2.2000000000000002</v>
          </cell>
        </row>
        <row r="17">
          <cell r="B17">
            <v>19.7</v>
          </cell>
          <cell r="C17">
            <v>25</v>
          </cell>
          <cell r="D17">
            <v>16.8</v>
          </cell>
          <cell r="E17">
            <v>82.125</v>
          </cell>
          <cell r="F17">
            <v>97</v>
          </cell>
          <cell r="G17">
            <v>57</v>
          </cell>
          <cell r="H17">
            <v>19.440000000000001</v>
          </cell>
          <cell r="I17" t="str">
            <v>*</v>
          </cell>
          <cell r="J17">
            <v>38.880000000000003</v>
          </cell>
          <cell r="K17">
            <v>2.6</v>
          </cell>
        </row>
        <row r="18">
          <cell r="B18">
            <v>19.904166666666665</v>
          </cell>
          <cell r="C18">
            <v>24.9</v>
          </cell>
          <cell r="D18">
            <v>15.7</v>
          </cell>
          <cell r="E18">
            <v>71.458333333333329</v>
          </cell>
          <cell r="F18">
            <v>85</v>
          </cell>
          <cell r="G18">
            <v>55</v>
          </cell>
          <cell r="H18">
            <v>11.16</v>
          </cell>
          <cell r="I18" t="str">
            <v>*</v>
          </cell>
          <cell r="J18">
            <v>19.440000000000001</v>
          </cell>
          <cell r="K18">
            <v>0</v>
          </cell>
        </row>
        <row r="19">
          <cell r="B19">
            <v>22.441666666666666</v>
          </cell>
          <cell r="C19">
            <v>28.2</v>
          </cell>
          <cell r="D19">
            <v>17.5</v>
          </cell>
          <cell r="E19">
            <v>65.375</v>
          </cell>
          <cell r="F19">
            <v>81</v>
          </cell>
          <cell r="G19">
            <v>46</v>
          </cell>
          <cell r="H19">
            <v>9.7200000000000006</v>
          </cell>
          <cell r="I19" t="str">
            <v>*</v>
          </cell>
          <cell r="J19">
            <v>23.040000000000003</v>
          </cell>
          <cell r="K19">
            <v>0</v>
          </cell>
        </row>
        <row r="20">
          <cell r="B20">
            <v>24.970833333333342</v>
          </cell>
          <cell r="C20">
            <v>32.700000000000003</v>
          </cell>
          <cell r="D20">
            <v>19.7</v>
          </cell>
          <cell r="E20">
            <v>57.875</v>
          </cell>
          <cell r="F20">
            <v>77</v>
          </cell>
          <cell r="G20">
            <v>29</v>
          </cell>
          <cell r="H20">
            <v>16.559999999999999</v>
          </cell>
          <cell r="I20" t="str">
            <v>*</v>
          </cell>
          <cell r="J20">
            <v>35.28</v>
          </cell>
          <cell r="K20">
            <v>0</v>
          </cell>
        </row>
        <row r="21">
          <cell r="B21">
            <v>25.629166666666666</v>
          </cell>
          <cell r="C21">
            <v>33.5</v>
          </cell>
          <cell r="D21">
            <v>19.100000000000001</v>
          </cell>
          <cell r="E21">
            <v>49.5</v>
          </cell>
          <cell r="F21">
            <v>71</v>
          </cell>
          <cell r="G21">
            <v>23</v>
          </cell>
          <cell r="H21">
            <v>18</v>
          </cell>
          <cell r="I21" t="str">
            <v>*</v>
          </cell>
          <cell r="J21">
            <v>36</v>
          </cell>
          <cell r="K21">
            <v>0</v>
          </cell>
        </row>
        <row r="22">
          <cell r="B22">
            <v>25.662499999999998</v>
          </cell>
          <cell r="C22">
            <v>35.4</v>
          </cell>
          <cell r="D22">
            <v>16.399999999999999</v>
          </cell>
          <cell r="E22">
            <v>45.375</v>
          </cell>
          <cell r="F22">
            <v>86</v>
          </cell>
          <cell r="G22">
            <v>21</v>
          </cell>
          <cell r="H22">
            <v>32.4</v>
          </cell>
          <cell r="I22" t="str">
            <v>*</v>
          </cell>
          <cell r="J22">
            <v>71.64</v>
          </cell>
          <cell r="K22">
            <v>1</v>
          </cell>
        </row>
        <row r="23">
          <cell r="B23">
            <v>17.643478260869568</v>
          </cell>
          <cell r="C23">
            <v>21.4</v>
          </cell>
          <cell r="D23">
            <v>15.4</v>
          </cell>
          <cell r="E23">
            <v>84.347826086956516</v>
          </cell>
          <cell r="F23">
            <v>97</v>
          </cell>
          <cell r="G23">
            <v>65</v>
          </cell>
          <cell r="H23">
            <v>26.28</v>
          </cell>
          <cell r="I23" t="str">
            <v>*</v>
          </cell>
          <cell r="J23">
            <v>50.76</v>
          </cell>
          <cell r="K23">
            <v>17.8</v>
          </cell>
        </row>
        <row r="24">
          <cell r="B24">
            <v>20.274999999999999</v>
          </cell>
          <cell r="C24">
            <v>29.1</v>
          </cell>
          <cell r="D24">
            <v>15.9</v>
          </cell>
          <cell r="E24">
            <v>78.25</v>
          </cell>
          <cell r="F24">
            <v>95</v>
          </cell>
          <cell r="G24">
            <v>47</v>
          </cell>
          <cell r="H24">
            <v>16.559999999999999</v>
          </cell>
          <cell r="I24" t="str">
            <v>*</v>
          </cell>
          <cell r="J24">
            <v>41.04</v>
          </cell>
          <cell r="K24">
            <v>5.6000000000000005</v>
          </cell>
        </row>
        <row r="25">
          <cell r="B25">
            <v>22.237500000000001</v>
          </cell>
          <cell r="C25">
            <v>31</v>
          </cell>
          <cell r="D25">
            <v>16.8</v>
          </cell>
          <cell r="E25">
            <v>71.916666666666671</v>
          </cell>
          <cell r="F25">
            <v>90</v>
          </cell>
          <cell r="G25">
            <v>44</v>
          </cell>
          <cell r="H25">
            <v>12.6</v>
          </cell>
          <cell r="I25" t="str">
            <v>*</v>
          </cell>
          <cell r="J25">
            <v>22.68</v>
          </cell>
          <cell r="K25">
            <v>0</v>
          </cell>
        </row>
        <row r="26">
          <cell r="B26">
            <v>26.170833333333331</v>
          </cell>
          <cell r="C26">
            <v>34.5</v>
          </cell>
          <cell r="D26">
            <v>19.899999999999999</v>
          </cell>
          <cell r="E26">
            <v>58.583333333333336</v>
          </cell>
          <cell r="F26">
            <v>82</v>
          </cell>
          <cell r="G26">
            <v>29</v>
          </cell>
          <cell r="H26">
            <v>22.32</v>
          </cell>
          <cell r="I26" t="str">
            <v>*</v>
          </cell>
          <cell r="J26">
            <v>48.96</v>
          </cell>
          <cell r="K26">
            <v>0</v>
          </cell>
        </row>
        <row r="27">
          <cell r="B27">
            <v>27.879166666666666</v>
          </cell>
          <cell r="C27">
            <v>35.799999999999997</v>
          </cell>
          <cell r="D27">
            <v>20.8</v>
          </cell>
          <cell r="E27">
            <v>48.458333333333336</v>
          </cell>
          <cell r="F27">
            <v>74</v>
          </cell>
          <cell r="G27">
            <v>23</v>
          </cell>
          <cell r="H27">
            <v>31.319999999999997</v>
          </cell>
          <cell r="I27" t="str">
            <v>*</v>
          </cell>
          <cell r="J27">
            <v>57.960000000000008</v>
          </cell>
          <cell r="K27">
            <v>0</v>
          </cell>
        </row>
        <row r="28">
          <cell r="B28">
            <v>28.625</v>
          </cell>
          <cell r="C28">
            <v>35.799999999999997</v>
          </cell>
          <cell r="D28">
            <v>21.8</v>
          </cell>
          <cell r="E28">
            <v>46.875</v>
          </cell>
          <cell r="F28">
            <v>74</v>
          </cell>
          <cell r="G28">
            <v>25</v>
          </cell>
          <cell r="H28">
            <v>26.64</v>
          </cell>
          <cell r="I28" t="str">
            <v>*</v>
          </cell>
          <cell r="J28">
            <v>54.72</v>
          </cell>
          <cell r="K28">
            <v>0</v>
          </cell>
        </row>
        <row r="29">
          <cell r="B29">
            <v>26.291666666666661</v>
          </cell>
          <cell r="C29">
            <v>33.799999999999997</v>
          </cell>
          <cell r="D29">
            <v>21</v>
          </cell>
          <cell r="E29">
            <v>64.5</v>
          </cell>
          <cell r="F29">
            <v>88</v>
          </cell>
          <cell r="G29">
            <v>35</v>
          </cell>
          <cell r="H29">
            <v>23.400000000000002</v>
          </cell>
          <cell r="I29" t="str">
            <v>*</v>
          </cell>
          <cell r="J29">
            <v>57.6</v>
          </cell>
          <cell r="K29">
            <v>4.5999999999999996</v>
          </cell>
        </row>
        <row r="30">
          <cell r="B30">
            <v>19.354166666666668</v>
          </cell>
          <cell r="C30">
            <v>23.8</v>
          </cell>
          <cell r="D30">
            <v>17.8</v>
          </cell>
          <cell r="E30">
            <v>84.041666666666671</v>
          </cell>
          <cell r="F30">
            <v>88</v>
          </cell>
          <cell r="G30">
            <v>78</v>
          </cell>
          <cell r="H30">
            <v>15.48</v>
          </cell>
          <cell r="I30" t="str">
            <v>*</v>
          </cell>
          <cell r="J30">
            <v>31.680000000000003</v>
          </cell>
          <cell r="K30">
            <v>0.2</v>
          </cell>
        </row>
        <row r="31">
          <cell r="B31">
            <v>18.649999999999995</v>
          </cell>
          <cell r="C31">
            <v>21.9</v>
          </cell>
          <cell r="D31">
            <v>15.4</v>
          </cell>
          <cell r="E31">
            <v>71.666666666666671</v>
          </cell>
          <cell r="F31">
            <v>85</v>
          </cell>
          <cell r="G31">
            <v>55</v>
          </cell>
          <cell r="H31">
            <v>13.32</v>
          </cell>
          <cell r="I31" t="str">
            <v>*</v>
          </cell>
          <cell r="J31">
            <v>30.96</v>
          </cell>
          <cell r="K31">
            <v>0</v>
          </cell>
        </row>
        <row r="32">
          <cell r="B32">
            <v>18.962499999999999</v>
          </cell>
          <cell r="C32">
            <v>25.3</v>
          </cell>
          <cell r="D32">
            <v>13.6</v>
          </cell>
          <cell r="E32">
            <v>65.375</v>
          </cell>
          <cell r="F32">
            <v>85</v>
          </cell>
          <cell r="G32">
            <v>40</v>
          </cell>
          <cell r="H32">
            <v>14.04</v>
          </cell>
          <cell r="I32" t="str">
            <v>*</v>
          </cell>
          <cell r="J32">
            <v>32.4</v>
          </cell>
          <cell r="K32">
            <v>0</v>
          </cell>
        </row>
        <row r="33">
          <cell r="B33">
            <v>20.541666666666671</v>
          </cell>
          <cell r="C33">
            <v>26.3</v>
          </cell>
          <cell r="D33">
            <v>16.2</v>
          </cell>
          <cell r="E33">
            <v>63.041666666666664</v>
          </cell>
          <cell r="F33">
            <v>78</v>
          </cell>
          <cell r="G33">
            <v>49</v>
          </cell>
          <cell r="H33">
            <v>15.120000000000001</v>
          </cell>
          <cell r="I33" t="str">
            <v>*</v>
          </cell>
          <cell r="J33">
            <v>30.240000000000002</v>
          </cell>
          <cell r="K33">
            <v>0</v>
          </cell>
        </row>
        <row r="34">
          <cell r="B34">
            <v>23.549999999999994</v>
          </cell>
          <cell r="C34">
            <v>30.4</v>
          </cell>
          <cell r="D34">
            <v>18.399999999999999</v>
          </cell>
          <cell r="E34">
            <v>64.75</v>
          </cell>
          <cell r="F34">
            <v>83</v>
          </cell>
          <cell r="G34">
            <v>42</v>
          </cell>
          <cell r="H34">
            <v>13.68</v>
          </cell>
          <cell r="I34" t="str">
            <v>*</v>
          </cell>
          <cell r="J34">
            <v>28.08</v>
          </cell>
          <cell r="K34">
            <v>0.4</v>
          </cell>
        </row>
        <row r="35">
          <cell r="B35">
            <v>22.137499999999992</v>
          </cell>
          <cell r="C35">
            <v>25.3</v>
          </cell>
          <cell r="D35">
            <v>20</v>
          </cell>
          <cell r="E35">
            <v>78.541666666666671</v>
          </cell>
          <cell r="F35">
            <v>92</v>
          </cell>
          <cell r="G35">
            <v>60</v>
          </cell>
          <cell r="H35">
            <v>16.559999999999999</v>
          </cell>
          <cell r="I35" t="str">
            <v>*</v>
          </cell>
          <cell r="J35">
            <v>32.4</v>
          </cell>
          <cell r="K35">
            <v>10.399999999999999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22.775000000000002</v>
          </cell>
          <cell r="C5">
            <v>30.9</v>
          </cell>
          <cell r="D5">
            <v>14.9</v>
          </cell>
          <cell r="E5">
            <v>65.041666666666671</v>
          </cell>
          <cell r="F5">
            <v>99</v>
          </cell>
          <cell r="G5">
            <v>32</v>
          </cell>
          <cell r="H5">
            <v>12.96</v>
          </cell>
          <cell r="I5" t="str">
            <v>*</v>
          </cell>
          <cell r="J5">
            <v>25.92</v>
          </cell>
          <cell r="K5">
            <v>0</v>
          </cell>
        </row>
        <row r="6">
          <cell r="B6">
            <v>23.1875</v>
          </cell>
          <cell r="C6">
            <v>32.799999999999997</v>
          </cell>
          <cell r="D6">
            <v>14.2</v>
          </cell>
          <cell r="E6">
            <v>55.333333333333336</v>
          </cell>
          <cell r="F6">
            <v>90</v>
          </cell>
          <cell r="G6">
            <v>24</v>
          </cell>
          <cell r="H6">
            <v>11.520000000000001</v>
          </cell>
          <cell r="I6" t="str">
            <v>*</v>
          </cell>
          <cell r="J6">
            <v>19.8</v>
          </cell>
          <cell r="K6">
            <v>0</v>
          </cell>
        </row>
        <row r="7">
          <cell r="B7">
            <v>23.545833333333334</v>
          </cell>
          <cell r="C7">
            <v>33.799999999999997</v>
          </cell>
          <cell r="D7">
            <v>14.2</v>
          </cell>
          <cell r="E7">
            <v>55.958333333333336</v>
          </cell>
          <cell r="F7">
            <v>92</v>
          </cell>
          <cell r="G7">
            <v>22</v>
          </cell>
          <cell r="H7">
            <v>12.6</v>
          </cell>
          <cell r="I7" t="str">
            <v>*</v>
          </cell>
          <cell r="J7">
            <v>24.12</v>
          </cell>
          <cell r="K7">
            <v>0</v>
          </cell>
        </row>
        <row r="8">
          <cell r="B8">
            <v>23.383333333333336</v>
          </cell>
          <cell r="C8">
            <v>32.5</v>
          </cell>
          <cell r="D8">
            <v>14.5</v>
          </cell>
          <cell r="E8">
            <v>54.708333333333336</v>
          </cell>
          <cell r="F8">
            <v>88</v>
          </cell>
          <cell r="G8">
            <v>26</v>
          </cell>
          <cell r="H8">
            <v>9</v>
          </cell>
          <cell r="I8" t="str">
            <v>*</v>
          </cell>
          <cell r="J8">
            <v>19.440000000000001</v>
          </cell>
          <cell r="K8">
            <v>0</v>
          </cell>
        </row>
        <row r="9">
          <cell r="B9">
            <v>23.683333333333337</v>
          </cell>
          <cell r="C9">
            <v>32</v>
          </cell>
          <cell r="D9">
            <v>15.1</v>
          </cell>
          <cell r="E9">
            <v>53.875</v>
          </cell>
          <cell r="F9">
            <v>87</v>
          </cell>
          <cell r="G9">
            <v>27</v>
          </cell>
          <cell r="H9">
            <v>11.16</v>
          </cell>
          <cell r="I9" t="str">
            <v>*</v>
          </cell>
          <cell r="J9">
            <v>23.759999999999998</v>
          </cell>
          <cell r="K9">
            <v>0</v>
          </cell>
        </row>
        <row r="10">
          <cell r="B10">
            <v>24.775000000000002</v>
          </cell>
          <cell r="C10">
            <v>33.5</v>
          </cell>
          <cell r="D10">
            <v>15.4</v>
          </cell>
          <cell r="E10">
            <v>47.083333333333336</v>
          </cell>
          <cell r="F10">
            <v>78</v>
          </cell>
          <cell r="G10">
            <v>24</v>
          </cell>
          <cell r="H10">
            <v>18.36</v>
          </cell>
          <cell r="I10" t="str">
            <v>*</v>
          </cell>
          <cell r="J10">
            <v>38.880000000000003</v>
          </cell>
          <cell r="K10">
            <v>0</v>
          </cell>
        </row>
        <row r="11">
          <cell r="B11">
            <v>24.383333333333336</v>
          </cell>
          <cell r="C11">
            <v>36</v>
          </cell>
          <cell r="D11">
            <v>17.600000000000001</v>
          </cell>
          <cell r="E11">
            <v>54.291666666666664</v>
          </cell>
          <cell r="F11">
            <v>78</v>
          </cell>
          <cell r="G11">
            <v>26</v>
          </cell>
          <cell r="H11">
            <v>12.24</v>
          </cell>
          <cell r="I11" t="str">
            <v>*</v>
          </cell>
          <cell r="J11">
            <v>36</v>
          </cell>
          <cell r="K11">
            <v>0</v>
          </cell>
        </row>
        <row r="12">
          <cell r="B12">
            <v>21.424999999999997</v>
          </cell>
          <cell r="C12">
            <v>24.1</v>
          </cell>
          <cell r="D12">
            <v>18.600000000000001</v>
          </cell>
          <cell r="E12">
            <v>81.458333333333329</v>
          </cell>
          <cell r="F12">
            <v>93</v>
          </cell>
          <cell r="G12">
            <v>69</v>
          </cell>
          <cell r="H12">
            <v>19.8</v>
          </cell>
          <cell r="I12" t="str">
            <v>*</v>
          </cell>
          <cell r="J12">
            <v>38.159999999999997</v>
          </cell>
          <cell r="K12">
            <v>2.8</v>
          </cell>
        </row>
        <row r="13">
          <cell r="B13">
            <v>21.016666666666669</v>
          </cell>
          <cell r="C13">
            <v>27.2</v>
          </cell>
          <cell r="D13">
            <v>16.8</v>
          </cell>
          <cell r="E13">
            <v>73.125</v>
          </cell>
          <cell r="F13">
            <v>89</v>
          </cell>
          <cell r="G13">
            <v>51</v>
          </cell>
          <cell r="H13">
            <v>19.079999999999998</v>
          </cell>
          <cell r="I13" t="str">
            <v>*</v>
          </cell>
          <cell r="J13">
            <v>43.92</v>
          </cell>
          <cell r="K13">
            <v>0</v>
          </cell>
        </row>
        <row r="14">
          <cell r="B14">
            <v>24.933333333333334</v>
          </cell>
          <cell r="C14">
            <v>35.200000000000003</v>
          </cell>
          <cell r="D14">
            <v>16.8</v>
          </cell>
          <cell r="E14">
            <v>61.708333333333336</v>
          </cell>
          <cell r="F14">
            <v>94</v>
          </cell>
          <cell r="G14">
            <v>28</v>
          </cell>
          <cell r="H14">
            <v>12.24</v>
          </cell>
          <cell r="I14" t="str">
            <v>*</v>
          </cell>
          <cell r="J14">
            <v>30.96</v>
          </cell>
          <cell r="K14">
            <v>0</v>
          </cell>
        </row>
        <row r="15">
          <cell r="B15">
            <v>28.324999999999999</v>
          </cell>
          <cell r="C15">
            <v>36.5</v>
          </cell>
          <cell r="D15">
            <v>21.3</v>
          </cell>
          <cell r="E15">
            <v>45.458333333333336</v>
          </cell>
          <cell r="F15">
            <v>65</v>
          </cell>
          <cell r="G15">
            <v>26</v>
          </cell>
          <cell r="H15">
            <v>19.079999999999998</v>
          </cell>
          <cell r="I15" t="str">
            <v>*</v>
          </cell>
          <cell r="J15">
            <v>52.56</v>
          </cell>
          <cell r="K15">
            <v>0</v>
          </cell>
        </row>
        <row r="16">
          <cell r="B16">
            <v>22.7</v>
          </cell>
          <cell r="C16">
            <v>29.2</v>
          </cell>
          <cell r="D16">
            <v>18.899999999999999</v>
          </cell>
          <cell r="E16">
            <v>73.916666666666671</v>
          </cell>
          <cell r="F16">
            <v>99</v>
          </cell>
          <cell r="G16">
            <v>44</v>
          </cell>
          <cell r="H16">
            <v>19.8</v>
          </cell>
          <cell r="I16" t="str">
            <v>*</v>
          </cell>
          <cell r="J16">
            <v>46.440000000000005</v>
          </cell>
          <cell r="K16">
            <v>3</v>
          </cell>
        </row>
        <row r="17">
          <cell r="B17">
            <v>17.683333333333334</v>
          </cell>
          <cell r="C17">
            <v>22.1</v>
          </cell>
          <cell r="D17">
            <v>13.7</v>
          </cell>
          <cell r="E17">
            <v>82.625</v>
          </cell>
          <cell r="F17">
            <v>99</v>
          </cell>
          <cell r="G17">
            <v>61</v>
          </cell>
          <cell r="H17">
            <v>12.24</v>
          </cell>
          <cell r="I17" t="str">
            <v>*</v>
          </cell>
          <cell r="J17">
            <v>27</v>
          </cell>
          <cell r="K17">
            <v>0</v>
          </cell>
        </row>
        <row r="18">
          <cell r="B18">
            <v>18.616666666666664</v>
          </cell>
          <cell r="C18">
            <v>26.1</v>
          </cell>
          <cell r="D18">
            <v>13.2</v>
          </cell>
          <cell r="E18">
            <v>74.333333333333329</v>
          </cell>
          <cell r="F18">
            <v>90</v>
          </cell>
          <cell r="G18">
            <v>55</v>
          </cell>
          <cell r="H18">
            <v>9.3600000000000012</v>
          </cell>
          <cell r="I18" t="str">
            <v>*</v>
          </cell>
          <cell r="J18">
            <v>20.16</v>
          </cell>
          <cell r="K18">
            <v>0</v>
          </cell>
        </row>
        <row r="19">
          <cell r="B19">
            <v>22.266666666666669</v>
          </cell>
          <cell r="C19">
            <v>30.4</v>
          </cell>
          <cell r="D19">
            <v>16.3</v>
          </cell>
          <cell r="E19">
            <v>71.291666666666671</v>
          </cell>
          <cell r="F19">
            <v>94</v>
          </cell>
          <cell r="G19">
            <v>39</v>
          </cell>
          <cell r="H19">
            <v>12.6</v>
          </cell>
          <cell r="I19" t="str">
            <v>*</v>
          </cell>
          <cell r="J19">
            <v>26.64</v>
          </cell>
          <cell r="K19">
            <v>0</v>
          </cell>
        </row>
        <row r="20">
          <cell r="B20">
            <v>23.962500000000006</v>
          </cell>
          <cell r="C20">
            <v>33.200000000000003</v>
          </cell>
          <cell r="D20">
            <v>17</v>
          </cell>
          <cell r="E20">
            <v>65.458333333333329</v>
          </cell>
          <cell r="F20">
            <v>92</v>
          </cell>
          <cell r="G20">
            <v>29</v>
          </cell>
          <cell r="H20">
            <v>15.48</v>
          </cell>
          <cell r="I20" t="str">
            <v>*</v>
          </cell>
          <cell r="J20">
            <v>33.119999999999997</v>
          </cell>
          <cell r="K20">
            <v>0.4</v>
          </cell>
        </row>
        <row r="21">
          <cell r="B21">
            <v>25.229166666666668</v>
          </cell>
          <cell r="C21">
            <v>33.9</v>
          </cell>
          <cell r="D21">
            <v>17.399999999999999</v>
          </cell>
          <cell r="E21">
            <v>57.375</v>
          </cell>
          <cell r="F21">
            <v>91</v>
          </cell>
          <cell r="G21">
            <v>22</v>
          </cell>
          <cell r="H21">
            <v>19.079999999999998</v>
          </cell>
          <cell r="I21" t="str">
            <v>*</v>
          </cell>
          <cell r="J21">
            <v>38.519999999999996</v>
          </cell>
          <cell r="K21">
            <v>0</v>
          </cell>
        </row>
        <row r="22">
          <cell r="B22">
            <v>24.137500000000003</v>
          </cell>
          <cell r="C22">
            <v>35.1</v>
          </cell>
          <cell r="D22">
            <v>15.2</v>
          </cell>
          <cell r="E22">
            <v>52.958333333333336</v>
          </cell>
          <cell r="F22">
            <v>98</v>
          </cell>
          <cell r="G22">
            <v>24</v>
          </cell>
          <cell r="H22">
            <v>21.96</v>
          </cell>
          <cell r="I22" t="str">
            <v>*</v>
          </cell>
          <cell r="J22">
            <v>57.6</v>
          </cell>
          <cell r="K22">
            <v>11.8</v>
          </cell>
        </row>
        <row r="23">
          <cell r="B23">
            <v>16.987500000000001</v>
          </cell>
          <cell r="C23">
            <v>21.8</v>
          </cell>
          <cell r="D23">
            <v>14.5</v>
          </cell>
          <cell r="E23">
            <v>85.583333333333329</v>
          </cell>
          <cell r="F23">
            <v>100</v>
          </cell>
          <cell r="G23">
            <v>61</v>
          </cell>
          <cell r="H23">
            <v>12.96</v>
          </cell>
          <cell r="I23" t="str">
            <v>*</v>
          </cell>
          <cell r="J23">
            <v>33.119999999999997</v>
          </cell>
          <cell r="K23">
            <v>14.8</v>
          </cell>
        </row>
        <row r="24">
          <cell r="B24">
            <v>20.687500000000004</v>
          </cell>
          <cell r="C24">
            <v>29.2</v>
          </cell>
          <cell r="D24">
            <v>15.5</v>
          </cell>
          <cell r="E24">
            <v>78.833333333333329</v>
          </cell>
          <cell r="F24">
            <v>99</v>
          </cell>
          <cell r="G24">
            <v>49</v>
          </cell>
          <cell r="H24">
            <v>13.32</v>
          </cell>
          <cell r="I24" t="str">
            <v>*</v>
          </cell>
          <cell r="J24">
            <v>25.56</v>
          </cell>
          <cell r="K24">
            <v>0</v>
          </cell>
        </row>
        <row r="25">
          <cell r="B25">
            <v>22.704166666666666</v>
          </cell>
          <cell r="C25">
            <v>31.6</v>
          </cell>
          <cell r="D25">
            <v>16.8</v>
          </cell>
          <cell r="E25">
            <v>74.541666666666671</v>
          </cell>
          <cell r="F25">
            <v>92</v>
          </cell>
          <cell r="G25">
            <v>44</v>
          </cell>
          <cell r="H25">
            <v>11.879999999999999</v>
          </cell>
          <cell r="I25" t="str">
            <v>*</v>
          </cell>
          <cell r="J25">
            <v>26.64</v>
          </cell>
          <cell r="K25">
            <v>3.4000000000000004</v>
          </cell>
        </row>
        <row r="26">
          <cell r="B26">
            <v>26.566666666666666</v>
          </cell>
          <cell r="C26">
            <v>34.700000000000003</v>
          </cell>
          <cell r="D26">
            <v>20.7</v>
          </cell>
          <cell r="E26">
            <v>63.666666666666664</v>
          </cell>
          <cell r="F26">
            <v>86</v>
          </cell>
          <cell r="G26">
            <v>31</v>
          </cell>
          <cell r="H26">
            <v>17.28</v>
          </cell>
          <cell r="I26" t="str">
            <v>*</v>
          </cell>
          <cell r="J26">
            <v>43.2</v>
          </cell>
          <cell r="K26">
            <v>0</v>
          </cell>
        </row>
        <row r="27">
          <cell r="B27">
            <v>27.766666666666669</v>
          </cell>
          <cell r="C27">
            <v>36.1</v>
          </cell>
          <cell r="D27">
            <v>21.5</v>
          </cell>
          <cell r="E27">
            <v>51.458333333333336</v>
          </cell>
          <cell r="F27">
            <v>76</v>
          </cell>
          <cell r="G27">
            <v>22</v>
          </cell>
          <cell r="H27">
            <v>20.52</v>
          </cell>
          <cell r="I27" t="str">
            <v>*</v>
          </cell>
          <cell r="J27">
            <v>57.24</v>
          </cell>
          <cell r="K27">
            <v>0</v>
          </cell>
        </row>
        <row r="28">
          <cell r="B28">
            <v>28.179166666666671</v>
          </cell>
          <cell r="C28">
            <v>35.799999999999997</v>
          </cell>
          <cell r="D28">
            <v>22.2</v>
          </cell>
          <cell r="E28">
            <v>51.791666666666664</v>
          </cell>
          <cell r="F28">
            <v>75</v>
          </cell>
          <cell r="G28">
            <v>29</v>
          </cell>
          <cell r="H28">
            <v>21.96</v>
          </cell>
          <cell r="I28" t="str">
            <v>*</v>
          </cell>
          <cell r="J28">
            <v>50.4</v>
          </cell>
          <cell r="K28">
            <v>0</v>
          </cell>
        </row>
        <row r="29">
          <cell r="B29">
            <v>24.020833333333332</v>
          </cell>
          <cell r="C29">
            <v>30.7</v>
          </cell>
          <cell r="D29">
            <v>19.600000000000001</v>
          </cell>
          <cell r="E29">
            <v>77.125</v>
          </cell>
          <cell r="F29">
            <v>96</v>
          </cell>
          <cell r="G29">
            <v>52</v>
          </cell>
          <cell r="H29">
            <v>14.76</v>
          </cell>
          <cell r="I29" t="str">
            <v>*</v>
          </cell>
          <cell r="J29">
            <v>32.4</v>
          </cell>
          <cell r="K29">
            <v>0</v>
          </cell>
        </row>
        <row r="30">
          <cell r="B30">
            <v>19.737500000000004</v>
          </cell>
          <cell r="C30">
            <v>24.5</v>
          </cell>
          <cell r="D30">
            <v>15.6</v>
          </cell>
          <cell r="E30">
            <v>72.75</v>
          </cell>
          <cell r="F30">
            <v>89</v>
          </cell>
          <cell r="G30">
            <v>51</v>
          </cell>
          <cell r="H30">
            <v>14.04</v>
          </cell>
          <cell r="I30" t="str">
            <v>*</v>
          </cell>
          <cell r="J30">
            <v>25.92</v>
          </cell>
          <cell r="K30">
            <v>0</v>
          </cell>
        </row>
        <row r="31">
          <cell r="B31">
            <v>18.116666666666667</v>
          </cell>
          <cell r="C31">
            <v>23.6</v>
          </cell>
          <cell r="D31">
            <v>13.4</v>
          </cell>
          <cell r="E31">
            <v>65.791666666666671</v>
          </cell>
          <cell r="F31">
            <v>87</v>
          </cell>
          <cell r="G31">
            <v>52</v>
          </cell>
          <cell r="H31">
            <v>12.24</v>
          </cell>
          <cell r="I31" t="str">
            <v>*</v>
          </cell>
          <cell r="J31">
            <v>26.64</v>
          </cell>
          <cell r="K31">
            <v>0</v>
          </cell>
        </row>
        <row r="32">
          <cell r="B32">
            <v>18.941666666666666</v>
          </cell>
          <cell r="C32">
            <v>25.5</v>
          </cell>
          <cell r="D32">
            <v>14.4</v>
          </cell>
          <cell r="E32">
            <v>67.416666666666671</v>
          </cell>
          <cell r="F32">
            <v>88</v>
          </cell>
          <cell r="G32">
            <v>41</v>
          </cell>
          <cell r="H32">
            <v>15.48</v>
          </cell>
          <cell r="I32" t="str">
            <v>*</v>
          </cell>
          <cell r="J32">
            <v>28.8</v>
          </cell>
          <cell r="K32">
            <v>0</v>
          </cell>
        </row>
        <row r="33">
          <cell r="B33">
            <v>20.604166666666671</v>
          </cell>
          <cell r="C33">
            <v>25.3</v>
          </cell>
          <cell r="D33">
            <v>16.600000000000001</v>
          </cell>
          <cell r="E33">
            <v>62.583333333333336</v>
          </cell>
          <cell r="F33">
            <v>74</v>
          </cell>
          <cell r="G33">
            <v>52</v>
          </cell>
          <cell r="H33">
            <v>16.2</v>
          </cell>
          <cell r="I33" t="str">
            <v>*</v>
          </cell>
          <cell r="J33">
            <v>34.92</v>
          </cell>
          <cell r="K33">
            <v>0</v>
          </cell>
        </row>
        <row r="34">
          <cell r="B34">
            <v>22.416666666666668</v>
          </cell>
          <cell r="C34">
            <v>31</v>
          </cell>
          <cell r="D34">
            <v>15.5</v>
          </cell>
          <cell r="E34">
            <v>70.291666666666671</v>
          </cell>
          <cell r="F34">
            <v>94</v>
          </cell>
          <cell r="G34">
            <v>42</v>
          </cell>
          <cell r="H34">
            <v>16.2</v>
          </cell>
          <cell r="I34" t="str">
            <v>*</v>
          </cell>
          <cell r="J34">
            <v>30.240000000000002</v>
          </cell>
          <cell r="K34">
            <v>0</v>
          </cell>
        </row>
        <row r="35">
          <cell r="B35">
            <v>22.658333333333331</v>
          </cell>
          <cell r="C35">
            <v>26.4</v>
          </cell>
          <cell r="D35">
            <v>19.5</v>
          </cell>
          <cell r="E35">
            <v>77.666666666666671</v>
          </cell>
          <cell r="F35">
            <v>93</v>
          </cell>
          <cell r="G35">
            <v>62</v>
          </cell>
          <cell r="H35">
            <v>14.04</v>
          </cell>
          <cell r="I35" t="str">
            <v>*</v>
          </cell>
          <cell r="J35">
            <v>32.4</v>
          </cell>
          <cell r="K35">
            <v>2.2000000000000002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20.704166666666669</v>
          </cell>
          <cell r="C5">
            <v>30.6</v>
          </cell>
          <cell r="D5">
            <v>11.7</v>
          </cell>
          <cell r="E5">
            <v>65.5</v>
          </cell>
          <cell r="F5">
            <v>97</v>
          </cell>
          <cell r="G5">
            <v>29</v>
          </cell>
          <cell r="H5">
            <v>19.8</v>
          </cell>
          <cell r="I5" t="str">
            <v>*</v>
          </cell>
          <cell r="J5">
            <v>32.4</v>
          </cell>
          <cell r="K5">
            <v>0</v>
          </cell>
        </row>
        <row r="6">
          <cell r="B6">
            <v>21.88636363636363</v>
          </cell>
          <cell r="C6">
            <v>31.6</v>
          </cell>
          <cell r="D6">
            <v>12.8</v>
          </cell>
          <cell r="E6">
            <v>56</v>
          </cell>
          <cell r="F6">
            <v>90</v>
          </cell>
          <cell r="G6">
            <v>26</v>
          </cell>
          <cell r="H6">
            <v>15.120000000000001</v>
          </cell>
          <cell r="I6" t="str">
            <v>*</v>
          </cell>
          <cell r="J6">
            <v>26.64</v>
          </cell>
          <cell r="K6">
            <v>0</v>
          </cell>
        </row>
        <row r="7">
          <cell r="B7">
            <v>22.320833333333329</v>
          </cell>
          <cell r="C7">
            <v>32.5</v>
          </cell>
          <cell r="D7">
            <v>12.5</v>
          </cell>
          <cell r="E7">
            <v>54.666666666666664</v>
          </cell>
          <cell r="F7">
            <v>88</v>
          </cell>
          <cell r="G7">
            <v>24</v>
          </cell>
          <cell r="H7">
            <v>13.68</v>
          </cell>
          <cell r="I7" t="str">
            <v>*</v>
          </cell>
          <cell r="J7">
            <v>24.12</v>
          </cell>
          <cell r="K7">
            <v>0</v>
          </cell>
        </row>
        <row r="8">
          <cell r="B8">
            <v>21.995833333333334</v>
          </cell>
          <cell r="C8">
            <v>32.299999999999997</v>
          </cell>
          <cell r="D8">
            <v>12.7</v>
          </cell>
          <cell r="E8">
            <v>55.291666666666664</v>
          </cell>
          <cell r="F8">
            <v>90</v>
          </cell>
          <cell r="G8">
            <v>25</v>
          </cell>
          <cell r="H8">
            <v>13.32</v>
          </cell>
          <cell r="I8" t="str">
            <v>*</v>
          </cell>
          <cell r="J8">
            <v>25.56</v>
          </cell>
          <cell r="K8">
            <v>0</v>
          </cell>
        </row>
        <row r="9">
          <cell r="B9">
            <v>22.458333333333332</v>
          </cell>
          <cell r="C9">
            <v>31.8</v>
          </cell>
          <cell r="D9">
            <v>13.2</v>
          </cell>
          <cell r="E9">
            <v>53.75</v>
          </cell>
          <cell r="F9">
            <v>88</v>
          </cell>
          <cell r="G9">
            <v>27</v>
          </cell>
          <cell r="H9">
            <v>16.2</v>
          </cell>
          <cell r="I9" t="str">
            <v>*</v>
          </cell>
          <cell r="J9">
            <v>28.8</v>
          </cell>
          <cell r="K9">
            <v>0</v>
          </cell>
        </row>
        <row r="10">
          <cell r="B10">
            <v>22.962500000000002</v>
          </cell>
          <cell r="C10">
            <v>33.700000000000003</v>
          </cell>
          <cell r="D10">
            <v>12.9</v>
          </cell>
          <cell r="E10">
            <v>52.625</v>
          </cell>
          <cell r="F10">
            <v>88</v>
          </cell>
          <cell r="G10">
            <v>25</v>
          </cell>
          <cell r="H10">
            <v>22.32</v>
          </cell>
          <cell r="I10" t="str">
            <v>*</v>
          </cell>
          <cell r="J10">
            <v>45.36</v>
          </cell>
          <cell r="K10">
            <v>0</v>
          </cell>
        </row>
        <row r="11">
          <cell r="B11">
            <v>24.095833333333335</v>
          </cell>
          <cell r="C11">
            <v>34.799999999999997</v>
          </cell>
          <cell r="D11">
            <v>14.7</v>
          </cell>
          <cell r="E11">
            <v>54.958333333333336</v>
          </cell>
          <cell r="F11">
            <v>87</v>
          </cell>
          <cell r="G11">
            <v>29</v>
          </cell>
          <cell r="H11">
            <v>21.6</v>
          </cell>
          <cell r="I11" t="str">
            <v>*</v>
          </cell>
          <cell r="J11">
            <v>41.4</v>
          </cell>
          <cell r="K11">
            <v>0</v>
          </cell>
        </row>
        <row r="12">
          <cell r="B12">
            <v>21.566666666666666</v>
          </cell>
          <cell r="C12">
            <v>27.3</v>
          </cell>
          <cell r="D12">
            <v>16.8</v>
          </cell>
          <cell r="E12">
            <v>77.666666666666671</v>
          </cell>
          <cell r="F12">
            <v>96</v>
          </cell>
          <cell r="G12">
            <v>53</v>
          </cell>
          <cell r="H12">
            <v>25.56</v>
          </cell>
          <cell r="I12" t="str">
            <v>*</v>
          </cell>
          <cell r="J12">
            <v>41.04</v>
          </cell>
          <cell r="K12">
            <v>0.8</v>
          </cell>
        </row>
        <row r="13">
          <cell r="B13">
            <v>21.3</v>
          </cell>
          <cell r="C13">
            <v>29.3</v>
          </cell>
          <cell r="D13">
            <v>15.2</v>
          </cell>
          <cell r="E13">
            <v>71.208333333333329</v>
          </cell>
          <cell r="F13">
            <v>95</v>
          </cell>
          <cell r="G13">
            <v>46</v>
          </cell>
          <cell r="H13">
            <v>16.920000000000002</v>
          </cell>
          <cell r="I13" t="str">
            <v>*</v>
          </cell>
          <cell r="J13">
            <v>36.36</v>
          </cell>
          <cell r="K13">
            <v>0</v>
          </cell>
        </row>
        <row r="14">
          <cell r="B14">
            <v>24.0625</v>
          </cell>
          <cell r="C14">
            <v>35</v>
          </cell>
          <cell r="D14">
            <v>16.7</v>
          </cell>
          <cell r="E14">
            <v>61.458333333333336</v>
          </cell>
          <cell r="F14">
            <v>87</v>
          </cell>
          <cell r="G14">
            <v>27</v>
          </cell>
          <cell r="H14">
            <v>22.32</v>
          </cell>
          <cell r="I14" t="str">
            <v>*</v>
          </cell>
          <cell r="J14">
            <v>46.800000000000004</v>
          </cell>
          <cell r="K14">
            <v>0</v>
          </cell>
        </row>
        <row r="15">
          <cell r="B15">
            <v>25.849999999999994</v>
          </cell>
          <cell r="C15">
            <v>35.1</v>
          </cell>
          <cell r="D15">
            <v>17.100000000000001</v>
          </cell>
          <cell r="E15">
            <v>54.083333333333336</v>
          </cell>
          <cell r="F15">
            <v>85</v>
          </cell>
          <cell r="G15">
            <v>30</v>
          </cell>
          <cell r="H15">
            <v>32.04</v>
          </cell>
          <cell r="I15" t="str">
            <v>*</v>
          </cell>
          <cell r="J15">
            <v>51.84</v>
          </cell>
          <cell r="K15">
            <v>0</v>
          </cell>
        </row>
        <row r="16">
          <cell r="B16">
            <v>22.979166666666668</v>
          </cell>
          <cell r="C16">
            <v>30.3</v>
          </cell>
          <cell r="D16">
            <v>18.3</v>
          </cell>
          <cell r="E16">
            <v>72.041666666666671</v>
          </cell>
          <cell r="F16">
            <v>97</v>
          </cell>
          <cell r="G16">
            <v>49</v>
          </cell>
          <cell r="H16">
            <v>27.36</v>
          </cell>
          <cell r="I16" t="str">
            <v>*</v>
          </cell>
          <cell r="J16">
            <v>51.84</v>
          </cell>
          <cell r="K16">
            <v>9.1999999999999993</v>
          </cell>
        </row>
        <row r="17">
          <cell r="B17">
            <v>17.095833333333331</v>
          </cell>
          <cell r="C17">
            <v>21.6</v>
          </cell>
          <cell r="D17">
            <v>13.2</v>
          </cell>
          <cell r="E17">
            <v>80.708333333333329</v>
          </cell>
          <cell r="F17">
            <v>97</v>
          </cell>
          <cell r="G17">
            <v>56</v>
          </cell>
          <cell r="H17">
            <v>20.88</v>
          </cell>
          <cell r="I17" t="str">
            <v>*</v>
          </cell>
          <cell r="J17">
            <v>41.76</v>
          </cell>
          <cell r="K17">
            <v>0.4</v>
          </cell>
        </row>
        <row r="18">
          <cell r="B18">
            <v>17.845833333333335</v>
          </cell>
          <cell r="C18">
            <v>24</v>
          </cell>
          <cell r="D18">
            <v>13.6</v>
          </cell>
          <cell r="E18">
            <v>70.541666666666671</v>
          </cell>
          <cell r="F18">
            <v>83</v>
          </cell>
          <cell r="G18">
            <v>59</v>
          </cell>
          <cell r="H18">
            <v>13.32</v>
          </cell>
          <cell r="I18" t="str">
            <v>*</v>
          </cell>
          <cell r="J18">
            <v>26.28</v>
          </cell>
          <cell r="K18">
            <v>0</v>
          </cell>
        </row>
        <row r="19">
          <cell r="B19">
            <v>21.587499999999995</v>
          </cell>
          <cell r="C19">
            <v>30.3</v>
          </cell>
          <cell r="D19">
            <v>15.5</v>
          </cell>
          <cell r="E19">
            <v>70.458333333333329</v>
          </cell>
          <cell r="F19">
            <v>95</v>
          </cell>
          <cell r="G19">
            <v>38</v>
          </cell>
          <cell r="H19">
            <v>17.64</v>
          </cell>
          <cell r="I19" t="str">
            <v>*</v>
          </cell>
          <cell r="J19">
            <v>33.840000000000003</v>
          </cell>
          <cell r="K19">
            <v>0</v>
          </cell>
        </row>
        <row r="20">
          <cell r="B20">
            <v>23.404166666666669</v>
          </cell>
          <cell r="C20">
            <v>32.700000000000003</v>
          </cell>
          <cell r="D20">
            <v>15.6</v>
          </cell>
          <cell r="E20">
            <v>64.041666666666671</v>
          </cell>
          <cell r="F20">
            <v>95</v>
          </cell>
          <cell r="G20">
            <v>33</v>
          </cell>
          <cell r="H20">
            <v>22.68</v>
          </cell>
          <cell r="I20" t="str">
            <v>*</v>
          </cell>
          <cell r="J20">
            <v>42.480000000000004</v>
          </cell>
          <cell r="K20">
            <v>0</v>
          </cell>
        </row>
        <row r="21">
          <cell r="B21">
            <v>23.979166666666668</v>
          </cell>
          <cell r="C21">
            <v>33.9</v>
          </cell>
          <cell r="D21">
            <v>14.3</v>
          </cell>
          <cell r="E21">
            <v>56.958333333333336</v>
          </cell>
          <cell r="F21">
            <v>94</v>
          </cell>
          <cell r="G21">
            <v>24</v>
          </cell>
          <cell r="H21">
            <v>19.8</v>
          </cell>
          <cell r="I21" t="str">
            <v>*</v>
          </cell>
          <cell r="J21">
            <v>43.2</v>
          </cell>
          <cell r="K21">
            <v>0</v>
          </cell>
        </row>
        <row r="22">
          <cell r="B22">
            <v>21.679166666666671</v>
          </cell>
          <cell r="C22">
            <v>34.4</v>
          </cell>
          <cell r="D22">
            <v>14.1</v>
          </cell>
          <cell r="E22">
            <v>61.125</v>
          </cell>
          <cell r="F22">
            <v>98</v>
          </cell>
          <cell r="G22">
            <v>26</v>
          </cell>
          <cell r="H22">
            <v>42.480000000000004</v>
          </cell>
          <cell r="I22" t="str">
            <v>*</v>
          </cell>
          <cell r="J22">
            <v>86.4</v>
          </cell>
          <cell r="K22">
            <v>19</v>
          </cell>
        </row>
        <row r="23">
          <cell r="B23">
            <v>16.358333333333331</v>
          </cell>
          <cell r="C23">
            <v>21.8</v>
          </cell>
          <cell r="D23">
            <v>13.5</v>
          </cell>
          <cell r="E23">
            <v>85.75</v>
          </cell>
          <cell r="F23">
            <v>99</v>
          </cell>
          <cell r="G23">
            <v>57</v>
          </cell>
          <cell r="H23">
            <v>22.68</v>
          </cell>
          <cell r="I23" t="str">
            <v>*</v>
          </cell>
          <cell r="J23">
            <v>39.96</v>
          </cell>
          <cell r="K23">
            <v>9.8000000000000007</v>
          </cell>
        </row>
        <row r="24">
          <cell r="B24">
            <v>19.391666666666669</v>
          </cell>
          <cell r="C24">
            <v>27.2</v>
          </cell>
          <cell r="D24">
            <v>15.2</v>
          </cell>
          <cell r="E24">
            <v>83.708333333333329</v>
          </cell>
          <cell r="F24">
            <v>98</v>
          </cell>
          <cell r="G24">
            <v>57</v>
          </cell>
          <cell r="H24">
            <v>17.64</v>
          </cell>
          <cell r="I24" t="str">
            <v>*</v>
          </cell>
          <cell r="J24">
            <v>37.440000000000005</v>
          </cell>
          <cell r="K24">
            <v>0</v>
          </cell>
        </row>
        <row r="25">
          <cell r="B25">
            <v>22.266666666666669</v>
          </cell>
          <cell r="C25">
            <v>31.9</v>
          </cell>
          <cell r="D25">
            <v>15.5</v>
          </cell>
          <cell r="E25">
            <v>74.416666666666671</v>
          </cell>
          <cell r="F25">
            <v>97</v>
          </cell>
          <cell r="G25">
            <v>43</v>
          </cell>
          <cell r="H25">
            <v>22.68</v>
          </cell>
          <cell r="I25" t="str">
            <v>*</v>
          </cell>
          <cell r="J25">
            <v>41.76</v>
          </cell>
          <cell r="K25">
            <v>0</v>
          </cell>
        </row>
        <row r="26">
          <cell r="B26">
            <v>24.874999999999996</v>
          </cell>
          <cell r="C26">
            <v>34.299999999999997</v>
          </cell>
          <cell r="D26">
            <v>17.399999999999999</v>
          </cell>
          <cell r="E26">
            <v>67.375</v>
          </cell>
          <cell r="F26">
            <v>96</v>
          </cell>
          <cell r="G26">
            <v>32</v>
          </cell>
          <cell r="H26">
            <v>39.6</v>
          </cell>
          <cell r="I26" t="str">
            <v>*</v>
          </cell>
          <cell r="J26">
            <v>62.28</v>
          </cell>
          <cell r="K26">
            <v>0</v>
          </cell>
        </row>
        <row r="27">
          <cell r="B27">
            <v>25.104545454545452</v>
          </cell>
          <cell r="C27">
            <v>35.700000000000003</v>
          </cell>
          <cell r="D27">
            <v>17.899999999999999</v>
          </cell>
          <cell r="E27">
            <v>59.545454545454547</v>
          </cell>
          <cell r="F27">
            <v>88</v>
          </cell>
          <cell r="G27">
            <v>22</v>
          </cell>
          <cell r="H27">
            <v>40.680000000000007</v>
          </cell>
          <cell r="I27" t="str">
            <v>*</v>
          </cell>
          <cell r="J27">
            <v>69.12</v>
          </cell>
          <cell r="K27">
            <v>0</v>
          </cell>
        </row>
        <row r="28">
          <cell r="B28">
            <v>25.758333333333336</v>
          </cell>
          <cell r="C28">
            <v>34.299999999999997</v>
          </cell>
          <cell r="D28">
            <v>18</v>
          </cell>
          <cell r="E28">
            <v>60.291666666666664</v>
          </cell>
          <cell r="F28">
            <v>90</v>
          </cell>
          <cell r="G28">
            <v>34</v>
          </cell>
          <cell r="H28">
            <v>36</v>
          </cell>
          <cell r="I28" t="str">
            <v>*</v>
          </cell>
          <cell r="J28">
            <v>63</v>
          </cell>
          <cell r="K28">
            <v>0</v>
          </cell>
        </row>
        <row r="29">
          <cell r="B29">
            <v>23.658333333333335</v>
          </cell>
          <cell r="C29">
            <v>32.700000000000003</v>
          </cell>
          <cell r="D29">
            <v>18.600000000000001</v>
          </cell>
          <cell r="E29">
            <v>76.791666666666671</v>
          </cell>
          <cell r="F29">
            <v>97</v>
          </cell>
          <cell r="G29">
            <v>44</v>
          </cell>
          <cell r="H29">
            <v>28.44</v>
          </cell>
          <cell r="I29" t="str">
            <v>*</v>
          </cell>
          <cell r="J29">
            <v>45.72</v>
          </cell>
          <cell r="K29">
            <v>0</v>
          </cell>
        </row>
        <row r="30">
          <cell r="B30">
            <v>19.287499999999998</v>
          </cell>
          <cell r="C30">
            <v>25.5</v>
          </cell>
          <cell r="D30">
            <v>15.1</v>
          </cell>
          <cell r="E30">
            <v>71.833333333333329</v>
          </cell>
          <cell r="F30">
            <v>95</v>
          </cell>
          <cell r="G30">
            <v>45</v>
          </cell>
          <cell r="H30">
            <v>21.6</v>
          </cell>
          <cell r="I30" t="str">
            <v>*</v>
          </cell>
          <cell r="J30">
            <v>37.440000000000005</v>
          </cell>
          <cell r="K30">
            <v>0</v>
          </cell>
        </row>
        <row r="31">
          <cell r="B31">
            <v>17.108333333333338</v>
          </cell>
          <cell r="C31">
            <v>23.4</v>
          </cell>
          <cell r="D31">
            <v>12.1</v>
          </cell>
          <cell r="E31">
            <v>64.916666666666671</v>
          </cell>
          <cell r="F31">
            <v>84</v>
          </cell>
          <cell r="G31">
            <v>53</v>
          </cell>
          <cell r="H31">
            <v>20.88</v>
          </cell>
          <cell r="I31" t="str">
            <v>*</v>
          </cell>
          <cell r="J31">
            <v>38.159999999999997</v>
          </cell>
          <cell r="K31">
            <v>0</v>
          </cell>
        </row>
        <row r="32">
          <cell r="B32">
            <v>18.391666666666669</v>
          </cell>
          <cell r="C32">
            <v>25.7</v>
          </cell>
          <cell r="D32">
            <v>13.1</v>
          </cell>
          <cell r="E32">
            <v>70.125</v>
          </cell>
          <cell r="F32">
            <v>93</v>
          </cell>
          <cell r="G32">
            <v>38</v>
          </cell>
          <cell r="H32">
            <v>23.040000000000003</v>
          </cell>
          <cell r="I32" t="str">
            <v>*</v>
          </cell>
          <cell r="J32">
            <v>37.800000000000004</v>
          </cell>
          <cell r="K32">
            <v>0</v>
          </cell>
        </row>
        <row r="33">
          <cell r="B33">
            <v>20.512499999999999</v>
          </cell>
          <cell r="C33">
            <v>27.3</v>
          </cell>
          <cell r="D33">
            <v>14.8</v>
          </cell>
          <cell r="E33">
            <v>62.208333333333336</v>
          </cell>
          <cell r="F33">
            <v>81</v>
          </cell>
          <cell r="G33">
            <v>46</v>
          </cell>
          <cell r="H33">
            <v>18.720000000000002</v>
          </cell>
          <cell r="I33" t="str">
            <v>*</v>
          </cell>
          <cell r="J33">
            <v>30.96</v>
          </cell>
          <cell r="K33">
            <v>0</v>
          </cell>
        </row>
        <row r="34">
          <cell r="B34">
            <v>22.225000000000005</v>
          </cell>
          <cell r="C34">
            <v>30.7</v>
          </cell>
          <cell r="D34">
            <v>16.2</v>
          </cell>
          <cell r="E34">
            <v>69.083333333333329</v>
          </cell>
          <cell r="F34">
            <v>89</v>
          </cell>
          <cell r="G34">
            <v>44</v>
          </cell>
          <cell r="H34">
            <v>27.36</v>
          </cell>
          <cell r="I34" t="str">
            <v>*</v>
          </cell>
          <cell r="J34">
            <v>42.12</v>
          </cell>
          <cell r="K34">
            <v>0</v>
          </cell>
        </row>
        <row r="35">
          <cell r="B35">
            <v>21.220833333333335</v>
          </cell>
          <cell r="C35">
            <v>25.8</v>
          </cell>
          <cell r="D35">
            <v>17.8</v>
          </cell>
          <cell r="E35">
            <v>85.041666666666671</v>
          </cell>
          <cell r="F35">
            <v>97</v>
          </cell>
          <cell r="G35">
            <v>62</v>
          </cell>
          <cell r="H35">
            <v>28.8</v>
          </cell>
          <cell r="I35" t="str">
            <v>*</v>
          </cell>
          <cell r="J35">
            <v>69.12</v>
          </cell>
          <cell r="K35">
            <v>16.399999999999999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20.666666666666668</v>
          </cell>
          <cell r="C5">
            <v>32.1</v>
          </cell>
          <cell r="D5">
            <v>11.7</v>
          </cell>
          <cell r="E5">
            <v>64.291666666666671</v>
          </cell>
          <cell r="F5">
            <v>91</v>
          </cell>
          <cell r="G5">
            <v>26</v>
          </cell>
          <cell r="H5">
            <v>0</v>
          </cell>
          <cell r="I5" t="str">
            <v>*</v>
          </cell>
          <cell r="J5">
            <v>0</v>
          </cell>
          <cell r="K5">
            <v>0</v>
          </cell>
        </row>
        <row r="6">
          <cell r="B6">
            <v>20.849999999999998</v>
          </cell>
          <cell r="C6">
            <v>33.9</v>
          </cell>
          <cell r="D6">
            <v>10.6</v>
          </cell>
          <cell r="E6">
            <v>61.75</v>
          </cell>
          <cell r="F6">
            <v>93</v>
          </cell>
          <cell r="G6">
            <v>21</v>
          </cell>
          <cell r="H6">
            <v>0</v>
          </cell>
          <cell r="I6" t="str">
            <v>*</v>
          </cell>
          <cell r="J6">
            <v>0</v>
          </cell>
          <cell r="K6">
            <v>0</v>
          </cell>
        </row>
        <row r="7">
          <cell r="B7">
            <v>21.145833333333336</v>
          </cell>
          <cell r="C7">
            <v>33.299999999999997</v>
          </cell>
          <cell r="D7">
            <v>11.8</v>
          </cell>
          <cell r="E7">
            <v>61.416666666666664</v>
          </cell>
          <cell r="F7">
            <v>90</v>
          </cell>
          <cell r="G7">
            <v>23</v>
          </cell>
          <cell r="H7">
            <v>0</v>
          </cell>
          <cell r="I7" t="str">
            <v>*</v>
          </cell>
          <cell r="J7">
            <v>0</v>
          </cell>
          <cell r="K7">
            <v>0</v>
          </cell>
        </row>
        <row r="8">
          <cell r="B8">
            <v>21.725000000000005</v>
          </cell>
          <cell r="C8">
            <v>33.5</v>
          </cell>
          <cell r="D8">
            <v>12.5</v>
          </cell>
          <cell r="E8">
            <v>58.833333333333336</v>
          </cell>
          <cell r="F8">
            <v>90</v>
          </cell>
          <cell r="G8">
            <v>22</v>
          </cell>
          <cell r="H8">
            <v>0</v>
          </cell>
          <cell r="I8" t="str">
            <v>*</v>
          </cell>
          <cell r="J8">
            <v>0</v>
          </cell>
          <cell r="K8">
            <v>0</v>
          </cell>
        </row>
        <row r="9">
          <cell r="B9">
            <v>21.579166666666666</v>
          </cell>
          <cell r="C9">
            <v>33.200000000000003</v>
          </cell>
          <cell r="D9">
            <v>12.5</v>
          </cell>
          <cell r="E9">
            <v>58.541666666666664</v>
          </cell>
          <cell r="F9">
            <v>88</v>
          </cell>
          <cell r="G9">
            <v>24</v>
          </cell>
          <cell r="H9">
            <v>0</v>
          </cell>
          <cell r="I9" t="str">
            <v>*</v>
          </cell>
          <cell r="J9">
            <v>0</v>
          </cell>
          <cell r="K9">
            <v>0</v>
          </cell>
        </row>
        <row r="10">
          <cell r="B10">
            <v>22.020833333333332</v>
          </cell>
          <cell r="C10">
            <v>35.9</v>
          </cell>
          <cell r="D10">
            <v>12.1</v>
          </cell>
          <cell r="E10">
            <v>58.833333333333336</v>
          </cell>
          <cell r="F10">
            <v>91</v>
          </cell>
          <cell r="G10">
            <v>21</v>
          </cell>
          <cell r="H10">
            <v>0</v>
          </cell>
          <cell r="I10" t="str">
            <v>*</v>
          </cell>
          <cell r="J10">
            <v>0</v>
          </cell>
          <cell r="K10">
            <v>0</v>
          </cell>
        </row>
        <row r="11">
          <cell r="B11">
            <v>23.733333333333334</v>
          </cell>
          <cell r="C11">
            <v>36.1</v>
          </cell>
          <cell r="D11">
            <v>13.9</v>
          </cell>
          <cell r="E11">
            <v>57.875</v>
          </cell>
          <cell r="F11">
            <v>89</v>
          </cell>
          <cell r="G11">
            <v>24</v>
          </cell>
          <cell r="H11">
            <v>0</v>
          </cell>
          <cell r="I11" t="str">
            <v>*</v>
          </cell>
          <cell r="J11">
            <v>0</v>
          </cell>
          <cell r="K11">
            <v>0</v>
          </cell>
        </row>
        <row r="12">
          <cell r="B12">
            <v>23.55</v>
          </cell>
          <cell r="C12">
            <v>31.5</v>
          </cell>
          <cell r="D12">
            <v>17.600000000000001</v>
          </cell>
          <cell r="E12">
            <v>70.541666666666671</v>
          </cell>
          <cell r="F12">
            <v>94</v>
          </cell>
          <cell r="G12">
            <v>43</v>
          </cell>
          <cell r="H12">
            <v>0</v>
          </cell>
          <cell r="I12" t="str">
            <v>*</v>
          </cell>
          <cell r="J12">
            <v>0</v>
          </cell>
          <cell r="K12">
            <v>6.8</v>
          </cell>
        </row>
        <row r="13">
          <cell r="B13">
            <v>22.616666666666674</v>
          </cell>
          <cell r="C13">
            <v>31.5</v>
          </cell>
          <cell r="D13">
            <v>16.100000000000001</v>
          </cell>
          <cell r="E13">
            <v>68.708333333333329</v>
          </cell>
          <cell r="F13">
            <v>90</v>
          </cell>
          <cell r="G13">
            <v>37</v>
          </cell>
          <cell r="H13">
            <v>0</v>
          </cell>
          <cell r="I13" t="str">
            <v>*</v>
          </cell>
          <cell r="J13">
            <v>0</v>
          </cell>
          <cell r="K13">
            <v>0</v>
          </cell>
        </row>
        <row r="14">
          <cell r="B14">
            <v>23.962500000000002</v>
          </cell>
          <cell r="C14">
            <v>36</v>
          </cell>
          <cell r="D14">
            <v>14.9</v>
          </cell>
          <cell r="E14">
            <v>65.041666666666671</v>
          </cell>
          <cell r="F14">
            <v>94</v>
          </cell>
          <cell r="G14">
            <v>24</v>
          </cell>
          <cell r="H14">
            <v>0</v>
          </cell>
          <cell r="I14" t="str">
            <v>*</v>
          </cell>
          <cell r="J14">
            <v>0</v>
          </cell>
          <cell r="K14">
            <v>0</v>
          </cell>
        </row>
        <row r="15">
          <cell r="B15">
            <v>24.970833333333335</v>
          </cell>
          <cell r="C15">
            <v>35.9</v>
          </cell>
          <cell r="D15">
            <v>16.399999999999999</v>
          </cell>
          <cell r="E15">
            <v>58.125</v>
          </cell>
          <cell r="F15">
            <v>86</v>
          </cell>
          <cell r="G15">
            <v>26</v>
          </cell>
          <cell r="H15">
            <v>0</v>
          </cell>
          <cell r="I15" t="str">
            <v>*</v>
          </cell>
          <cell r="J15">
            <v>0</v>
          </cell>
          <cell r="K15">
            <v>0</v>
          </cell>
        </row>
        <row r="16">
          <cell r="B16">
            <v>24.141666666666669</v>
          </cell>
          <cell r="C16">
            <v>33.700000000000003</v>
          </cell>
          <cell r="D16">
            <v>18.399999999999999</v>
          </cell>
          <cell r="E16">
            <v>66.875</v>
          </cell>
          <cell r="F16">
            <v>87</v>
          </cell>
          <cell r="G16">
            <v>37</v>
          </cell>
          <cell r="H16">
            <v>0</v>
          </cell>
          <cell r="I16" t="str">
            <v>*</v>
          </cell>
          <cell r="J16">
            <v>0</v>
          </cell>
          <cell r="K16">
            <v>0</v>
          </cell>
        </row>
        <row r="17">
          <cell r="B17">
            <v>19.824999999999996</v>
          </cell>
          <cell r="C17">
            <v>26.6</v>
          </cell>
          <cell r="D17">
            <v>15.9</v>
          </cell>
          <cell r="E17">
            <v>80.125</v>
          </cell>
          <cell r="F17">
            <v>94</v>
          </cell>
          <cell r="G17">
            <v>51</v>
          </cell>
          <cell r="H17">
            <v>0</v>
          </cell>
          <cell r="I17" t="str">
            <v>*</v>
          </cell>
          <cell r="J17">
            <v>0</v>
          </cell>
          <cell r="K17">
            <v>5.6</v>
          </cell>
        </row>
        <row r="18">
          <cell r="B18">
            <v>18.312500000000004</v>
          </cell>
          <cell r="C18">
            <v>22.2</v>
          </cell>
          <cell r="D18">
            <v>15</v>
          </cell>
          <cell r="E18">
            <v>73.958333333333329</v>
          </cell>
          <cell r="F18">
            <v>87</v>
          </cell>
          <cell r="G18">
            <v>64</v>
          </cell>
          <cell r="H18">
            <v>0</v>
          </cell>
          <cell r="I18" t="str">
            <v>*</v>
          </cell>
          <cell r="J18">
            <v>0</v>
          </cell>
          <cell r="K18">
            <v>0</v>
          </cell>
        </row>
        <row r="19">
          <cell r="B19">
            <v>22.379166666666663</v>
          </cell>
          <cell r="C19">
            <v>30.9</v>
          </cell>
          <cell r="D19">
            <v>17.899999999999999</v>
          </cell>
          <cell r="E19">
            <v>70.208333333333329</v>
          </cell>
          <cell r="F19">
            <v>89</v>
          </cell>
          <cell r="G19">
            <v>40</v>
          </cell>
          <cell r="H19">
            <v>0</v>
          </cell>
          <cell r="I19" t="str">
            <v>*</v>
          </cell>
          <cell r="J19">
            <v>0</v>
          </cell>
          <cell r="K19">
            <v>0</v>
          </cell>
        </row>
        <row r="20">
          <cell r="B20">
            <v>23.558333333333337</v>
          </cell>
          <cell r="C20">
            <v>34.1</v>
          </cell>
          <cell r="D20">
            <v>15.4</v>
          </cell>
          <cell r="E20">
            <v>63.833333333333336</v>
          </cell>
          <cell r="F20">
            <v>93</v>
          </cell>
          <cell r="G20">
            <v>24</v>
          </cell>
          <cell r="H20">
            <v>0</v>
          </cell>
          <cell r="I20" t="str">
            <v>*</v>
          </cell>
          <cell r="J20">
            <v>0</v>
          </cell>
          <cell r="K20">
            <v>0</v>
          </cell>
        </row>
        <row r="21">
          <cell r="B21">
            <v>23.424999999999997</v>
          </cell>
          <cell r="C21">
            <v>34.9</v>
          </cell>
          <cell r="D21">
            <v>13.5</v>
          </cell>
          <cell r="E21">
            <v>54.625</v>
          </cell>
          <cell r="F21">
            <v>88</v>
          </cell>
          <cell r="G21">
            <v>22</v>
          </cell>
          <cell r="H21">
            <v>0</v>
          </cell>
          <cell r="I21" t="str">
            <v>*</v>
          </cell>
          <cell r="J21">
            <v>0</v>
          </cell>
          <cell r="K21">
            <v>0</v>
          </cell>
        </row>
        <row r="22">
          <cell r="B22">
            <v>23.033333333333331</v>
          </cell>
          <cell r="C22">
            <v>34.700000000000003</v>
          </cell>
          <cell r="D22">
            <v>14.3</v>
          </cell>
          <cell r="E22">
            <v>59.833333333333336</v>
          </cell>
          <cell r="F22">
            <v>91</v>
          </cell>
          <cell r="G22">
            <v>25</v>
          </cell>
          <cell r="H22">
            <v>0</v>
          </cell>
          <cell r="I22" t="str">
            <v>*</v>
          </cell>
          <cell r="J22">
            <v>0</v>
          </cell>
          <cell r="K22">
            <v>0.8</v>
          </cell>
        </row>
        <row r="23">
          <cell r="B23">
            <v>17.066666666666666</v>
          </cell>
          <cell r="C23">
            <v>20</v>
          </cell>
          <cell r="D23">
            <v>15.1</v>
          </cell>
          <cell r="E23">
            <v>88.75</v>
          </cell>
          <cell r="F23">
            <v>96</v>
          </cell>
          <cell r="G23">
            <v>72</v>
          </cell>
          <cell r="H23">
            <v>0</v>
          </cell>
          <cell r="I23" t="str">
            <v>*</v>
          </cell>
          <cell r="J23">
            <v>0</v>
          </cell>
          <cell r="K23">
            <v>31.799999999999997</v>
          </cell>
        </row>
        <row r="24">
          <cell r="B24">
            <v>17.791666666666668</v>
          </cell>
          <cell r="C24">
            <v>28.2</v>
          </cell>
          <cell r="D24">
            <v>13.2</v>
          </cell>
          <cell r="E24">
            <v>89.166666666666671</v>
          </cell>
          <cell r="F24">
            <v>96</v>
          </cell>
          <cell r="G24">
            <v>54</v>
          </cell>
          <cell r="H24">
            <v>0</v>
          </cell>
          <cell r="I24" t="str">
            <v>*</v>
          </cell>
          <cell r="J24">
            <v>0</v>
          </cell>
          <cell r="K24">
            <v>8</v>
          </cell>
        </row>
        <row r="25">
          <cell r="B25">
            <v>22.112500000000001</v>
          </cell>
          <cell r="C25">
            <v>32.1</v>
          </cell>
          <cell r="D25">
            <v>15.6</v>
          </cell>
          <cell r="E25">
            <v>77.916666666666671</v>
          </cell>
          <cell r="F25">
            <v>96</v>
          </cell>
          <cell r="G25">
            <v>42</v>
          </cell>
          <cell r="H25">
            <v>0</v>
          </cell>
          <cell r="I25" t="str">
            <v>*</v>
          </cell>
          <cell r="J25">
            <v>0</v>
          </cell>
          <cell r="K25">
            <v>0</v>
          </cell>
        </row>
        <row r="26">
          <cell r="B26">
            <v>24.850000000000005</v>
          </cell>
          <cell r="C26">
            <v>34.9</v>
          </cell>
          <cell r="D26">
            <v>16.2</v>
          </cell>
          <cell r="E26">
            <v>66.875</v>
          </cell>
          <cell r="F26">
            <v>95</v>
          </cell>
          <cell r="G26">
            <v>30</v>
          </cell>
          <cell r="H26">
            <v>0</v>
          </cell>
          <cell r="I26" t="str">
            <v>*</v>
          </cell>
          <cell r="J26">
            <v>0</v>
          </cell>
          <cell r="K26">
            <v>0</v>
          </cell>
        </row>
        <row r="27">
          <cell r="B27">
            <v>25.679166666666674</v>
          </cell>
          <cell r="C27">
            <v>35.6</v>
          </cell>
          <cell r="D27">
            <v>16.8</v>
          </cell>
          <cell r="E27">
            <v>59.833333333333336</v>
          </cell>
          <cell r="F27">
            <v>92</v>
          </cell>
          <cell r="G27">
            <v>21</v>
          </cell>
          <cell r="H27">
            <v>0</v>
          </cell>
          <cell r="I27" t="str">
            <v>*</v>
          </cell>
          <cell r="J27">
            <v>0</v>
          </cell>
          <cell r="K27">
            <v>0</v>
          </cell>
        </row>
        <row r="28">
          <cell r="B28">
            <v>25.466666666666665</v>
          </cell>
          <cell r="C28">
            <v>35.6</v>
          </cell>
          <cell r="D28">
            <v>16.2</v>
          </cell>
          <cell r="E28">
            <v>62.25</v>
          </cell>
          <cell r="F28">
            <v>93</v>
          </cell>
          <cell r="G28">
            <v>26</v>
          </cell>
          <cell r="H28">
            <v>0</v>
          </cell>
          <cell r="I28" t="str">
            <v>*</v>
          </cell>
          <cell r="J28">
            <v>0</v>
          </cell>
          <cell r="K28">
            <v>0</v>
          </cell>
        </row>
        <row r="29">
          <cell r="B29">
            <v>25.854166666666668</v>
          </cell>
          <cell r="C29">
            <v>35.5</v>
          </cell>
          <cell r="D29">
            <v>18.2</v>
          </cell>
          <cell r="E29">
            <v>64.875</v>
          </cell>
          <cell r="F29">
            <v>94</v>
          </cell>
          <cell r="G29">
            <v>28</v>
          </cell>
          <cell r="H29">
            <v>0</v>
          </cell>
          <cell r="I29" t="str">
            <v>*</v>
          </cell>
          <cell r="J29">
            <v>0</v>
          </cell>
          <cell r="K29">
            <v>0</v>
          </cell>
        </row>
        <row r="30">
          <cell r="B30">
            <v>21.641666666666666</v>
          </cell>
          <cell r="C30">
            <v>27.5</v>
          </cell>
          <cell r="D30">
            <v>17.399999999999999</v>
          </cell>
          <cell r="E30">
            <v>69.5</v>
          </cell>
          <cell r="F30">
            <v>84</v>
          </cell>
          <cell r="G30">
            <v>42</v>
          </cell>
          <cell r="H30">
            <v>0</v>
          </cell>
          <cell r="I30" t="str">
            <v>*</v>
          </cell>
          <cell r="J30">
            <v>0</v>
          </cell>
          <cell r="K30">
            <v>0</v>
          </cell>
        </row>
        <row r="31">
          <cell r="B31">
            <v>18.570833333333336</v>
          </cell>
          <cell r="C31">
            <v>21.7</v>
          </cell>
          <cell r="D31">
            <v>15.3</v>
          </cell>
          <cell r="E31">
            <v>72.291666666666671</v>
          </cell>
          <cell r="F31">
            <v>88</v>
          </cell>
          <cell r="G31">
            <v>61</v>
          </cell>
          <cell r="H31">
            <v>0</v>
          </cell>
          <cell r="I31" t="str">
            <v>*</v>
          </cell>
          <cell r="J31">
            <v>0</v>
          </cell>
          <cell r="K31">
            <v>0</v>
          </cell>
        </row>
        <row r="32">
          <cell r="B32">
            <v>19.708333333333336</v>
          </cell>
          <cell r="C32">
            <v>27.3</v>
          </cell>
          <cell r="D32">
            <v>14.3</v>
          </cell>
          <cell r="E32">
            <v>68.333333333333329</v>
          </cell>
          <cell r="F32">
            <v>90</v>
          </cell>
          <cell r="G32">
            <v>38</v>
          </cell>
          <cell r="H32">
            <v>0</v>
          </cell>
          <cell r="I32" t="str">
            <v>*</v>
          </cell>
          <cell r="J32">
            <v>0</v>
          </cell>
          <cell r="K32">
            <v>0</v>
          </cell>
        </row>
        <row r="33">
          <cell r="B33">
            <v>21.041666666666661</v>
          </cell>
          <cell r="C33">
            <v>26.1</v>
          </cell>
          <cell r="D33">
            <v>16.899999999999999</v>
          </cell>
          <cell r="E33">
            <v>63.5</v>
          </cell>
          <cell r="F33">
            <v>77</v>
          </cell>
          <cell r="G33">
            <v>51</v>
          </cell>
          <cell r="H33">
            <v>0</v>
          </cell>
          <cell r="I33" t="str">
            <v>*</v>
          </cell>
          <cell r="J33">
            <v>0</v>
          </cell>
          <cell r="K33">
            <v>0</v>
          </cell>
        </row>
        <row r="34">
          <cell r="B34">
            <v>24.079166666666666</v>
          </cell>
          <cell r="C34">
            <v>32.5</v>
          </cell>
          <cell r="D34">
            <v>17.8</v>
          </cell>
          <cell r="E34">
            <v>65.833333333333329</v>
          </cell>
          <cell r="F34">
            <v>87</v>
          </cell>
          <cell r="G34">
            <v>40</v>
          </cell>
          <cell r="H34">
            <v>0</v>
          </cell>
          <cell r="I34" t="str">
            <v>*</v>
          </cell>
          <cell r="J34">
            <v>0</v>
          </cell>
          <cell r="K34">
            <v>0</v>
          </cell>
        </row>
        <row r="35">
          <cell r="B35">
            <v>22.933333333333326</v>
          </cell>
          <cell r="C35">
            <v>29.6</v>
          </cell>
          <cell r="D35">
            <v>19.3</v>
          </cell>
          <cell r="E35">
            <v>78.791666666666671</v>
          </cell>
          <cell r="F35">
            <v>95</v>
          </cell>
          <cell r="G35">
            <v>54</v>
          </cell>
          <cell r="H35">
            <v>0</v>
          </cell>
          <cell r="I35" t="str">
            <v>*</v>
          </cell>
          <cell r="J35">
            <v>0</v>
          </cell>
          <cell r="K35">
            <v>23.4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23.579166666666662</v>
          </cell>
          <cell r="C5">
            <v>33.799999999999997</v>
          </cell>
          <cell r="D5">
            <v>16</v>
          </cell>
          <cell r="E5">
            <v>64.291666666666671</v>
          </cell>
          <cell r="F5">
            <v>89</v>
          </cell>
          <cell r="G5">
            <v>25</v>
          </cell>
          <cell r="H5">
            <v>6.84</v>
          </cell>
          <cell r="I5" t="str">
            <v>*</v>
          </cell>
          <cell r="J5">
            <v>13.32</v>
          </cell>
          <cell r="K5">
            <v>0</v>
          </cell>
        </row>
        <row r="6">
          <cell r="B6">
            <v>23.649999999999995</v>
          </cell>
          <cell r="C6">
            <v>34.5</v>
          </cell>
          <cell r="D6">
            <v>14.9</v>
          </cell>
          <cell r="E6">
            <v>62.375</v>
          </cell>
          <cell r="F6">
            <v>90</v>
          </cell>
          <cell r="G6">
            <v>24</v>
          </cell>
          <cell r="H6">
            <v>8.64</v>
          </cell>
          <cell r="I6" t="str">
            <v>*</v>
          </cell>
          <cell r="J6">
            <v>18.36</v>
          </cell>
          <cell r="K6">
            <v>0</v>
          </cell>
        </row>
        <row r="7">
          <cell r="B7">
            <v>23.829166666666666</v>
          </cell>
          <cell r="C7">
            <v>35.1</v>
          </cell>
          <cell r="D7">
            <v>14.8</v>
          </cell>
          <cell r="E7">
            <v>61.208333333333336</v>
          </cell>
          <cell r="F7">
            <v>92</v>
          </cell>
          <cell r="G7">
            <v>19</v>
          </cell>
          <cell r="H7">
            <v>5.7600000000000007</v>
          </cell>
          <cell r="I7" t="str">
            <v>*</v>
          </cell>
          <cell r="J7">
            <v>16.559999999999999</v>
          </cell>
          <cell r="K7">
            <v>0</v>
          </cell>
        </row>
        <row r="8">
          <cell r="B8">
            <v>24.583333333333329</v>
          </cell>
          <cell r="C8">
            <v>34.700000000000003</v>
          </cell>
          <cell r="D8">
            <v>16.600000000000001</v>
          </cell>
          <cell r="E8">
            <v>55.666666666666664</v>
          </cell>
          <cell r="F8">
            <v>89</v>
          </cell>
          <cell r="G8">
            <v>23</v>
          </cell>
          <cell r="H8">
            <v>7.9200000000000008</v>
          </cell>
          <cell r="I8" t="str">
            <v>*</v>
          </cell>
          <cell r="J8">
            <v>17.64</v>
          </cell>
          <cell r="K8">
            <v>0</v>
          </cell>
        </row>
        <row r="9">
          <cell r="B9">
            <v>24.870833333333334</v>
          </cell>
          <cell r="C9">
            <v>34.299999999999997</v>
          </cell>
          <cell r="D9">
            <v>18.5</v>
          </cell>
          <cell r="E9">
            <v>56.458333333333336</v>
          </cell>
          <cell r="F9">
            <v>87</v>
          </cell>
          <cell r="G9">
            <v>23</v>
          </cell>
          <cell r="H9">
            <v>8.2799999999999994</v>
          </cell>
          <cell r="I9" t="str">
            <v>*</v>
          </cell>
          <cell r="J9">
            <v>19.079999999999998</v>
          </cell>
          <cell r="K9">
            <v>0</v>
          </cell>
        </row>
        <row r="10">
          <cell r="B10">
            <v>24.749999999999996</v>
          </cell>
          <cell r="C10">
            <v>35.6</v>
          </cell>
          <cell r="D10">
            <v>16.5</v>
          </cell>
          <cell r="E10">
            <v>58.666666666666664</v>
          </cell>
          <cell r="F10">
            <v>90</v>
          </cell>
          <cell r="G10">
            <v>24</v>
          </cell>
          <cell r="H10">
            <v>11.16</v>
          </cell>
          <cell r="I10" t="str">
            <v>*</v>
          </cell>
          <cell r="J10">
            <v>25.92</v>
          </cell>
          <cell r="K10">
            <v>0</v>
          </cell>
        </row>
        <row r="11">
          <cell r="B11">
            <v>25.770833333333332</v>
          </cell>
          <cell r="C11">
            <v>35.9</v>
          </cell>
          <cell r="D11">
            <v>17.600000000000001</v>
          </cell>
          <cell r="E11">
            <v>61.5</v>
          </cell>
          <cell r="F11">
            <v>89</v>
          </cell>
          <cell r="G11">
            <v>29</v>
          </cell>
          <cell r="H11">
            <v>9</v>
          </cell>
          <cell r="I11" t="str">
            <v>*</v>
          </cell>
          <cell r="J11">
            <v>22.68</v>
          </cell>
          <cell r="K11">
            <v>0</v>
          </cell>
        </row>
        <row r="12">
          <cell r="B12">
            <v>27.066666666666674</v>
          </cell>
          <cell r="C12">
            <v>33.799999999999997</v>
          </cell>
          <cell r="D12">
            <v>20.8</v>
          </cell>
          <cell r="E12">
            <v>63.291666666666664</v>
          </cell>
          <cell r="F12">
            <v>88</v>
          </cell>
          <cell r="G12">
            <v>40</v>
          </cell>
          <cell r="H12">
            <v>7.9200000000000008</v>
          </cell>
          <cell r="I12" t="str">
            <v>*</v>
          </cell>
          <cell r="J12">
            <v>19.8</v>
          </cell>
          <cell r="K12">
            <v>0</v>
          </cell>
        </row>
        <row r="13">
          <cell r="B13">
            <v>26.216666666666669</v>
          </cell>
          <cell r="C13">
            <v>34.299999999999997</v>
          </cell>
          <cell r="D13">
            <v>21.5</v>
          </cell>
          <cell r="E13">
            <v>65.625</v>
          </cell>
          <cell r="F13">
            <v>89</v>
          </cell>
          <cell r="G13">
            <v>34</v>
          </cell>
          <cell r="H13">
            <v>11.879999999999999</v>
          </cell>
          <cell r="I13" t="str">
            <v>*</v>
          </cell>
          <cell r="J13">
            <v>19.440000000000001</v>
          </cell>
          <cell r="K13">
            <v>0</v>
          </cell>
        </row>
        <row r="14">
          <cell r="B14">
            <v>27.05416666666666</v>
          </cell>
          <cell r="C14">
            <v>36.6</v>
          </cell>
          <cell r="D14">
            <v>20</v>
          </cell>
          <cell r="E14">
            <v>63.333333333333336</v>
          </cell>
          <cell r="F14">
            <v>91</v>
          </cell>
          <cell r="G14">
            <v>26</v>
          </cell>
          <cell r="H14">
            <v>12.6</v>
          </cell>
          <cell r="I14" t="str">
            <v>*</v>
          </cell>
          <cell r="J14">
            <v>36.72</v>
          </cell>
          <cell r="K14">
            <v>0</v>
          </cell>
        </row>
        <row r="15">
          <cell r="B15">
            <v>27.225000000000005</v>
          </cell>
          <cell r="C15">
            <v>35.9</v>
          </cell>
          <cell r="D15">
            <v>17.8</v>
          </cell>
          <cell r="E15">
            <v>58.416666666666664</v>
          </cell>
          <cell r="F15">
            <v>89</v>
          </cell>
          <cell r="G15">
            <v>29</v>
          </cell>
          <cell r="H15">
            <v>13.32</v>
          </cell>
          <cell r="I15" t="str">
            <v>*</v>
          </cell>
          <cell r="J15">
            <v>38.519999999999996</v>
          </cell>
          <cell r="K15">
            <v>0</v>
          </cell>
        </row>
        <row r="16">
          <cell r="B16">
            <v>26.562499999999996</v>
          </cell>
          <cell r="C16">
            <v>35.799999999999997</v>
          </cell>
          <cell r="D16">
            <v>20.6</v>
          </cell>
          <cell r="E16">
            <v>65.833333333333329</v>
          </cell>
          <cell r="F16">
            <v>88</v>
          </cell>
          <cell r="G16">
            <v>36</v>
          </cell>
          <cell r="H16">
            <v>15.840000000000002</v>
          </cell>
          <cell r="I16" t="str">
            <v>*</v>
          </cell>
          <cell r="J16">
            <v>37.440000000000005</v>
          </cell>
          <cell r="K16">
            <v>0</v>
          </cell>
        </row>
        <row r="17">
          <cell r="B17">
            <v>22.004166666666666</v>
          </cell>
          <cell r="C17">
            <v>25.1</v>
          </cell>
          <cell r="D17">
            <v>19.7</v>
          </cell>
          <cell r="E17">
            <v>77.75</v>
          </cell>
          <cell r="F17">
            <v>90</v>
          </cell>
          <cell r="G17">
            <v>61</v>
          </cell>
          <cell r="H17">
            <v>12.96</v>
          </cell>
          <cell r="I17" t="str">
            <v>*</v>
          </cell>
          <cell r="J17">
            <v>32.4</v>
          </cell>
          <cell r="K17">
            <v>1.2</v>
          </cell>
        </row>
        <row r="18">
          <cell r="B18">
            <v>21.395833333333332</v>
          </cell>
          <cell r="C18">
            <v>26.2</v>
          </cell>
          <cell r="D18">
            <v>17.5</v>
          </cell>
          <cell r="E18">
            <v>65.416666666666671</v>
          </cell>
          <cell r="F18">
            <v>78</v>
          </cell>
          <cell r="G18">
            <v>55</v>
          </cell>
          <cell r="H18">
            <v>8.2799999999999994</v>
          </cell>
          <cell r="I18" t="str">
            <v>*</v>
          </cell>
          <cell r="J18">
            <v>17.64</v>
          </cell>
          <cell r="K18">
            <v>0</v>
          </cell>
        </row>
        <row r="19">
          <cell r="B19">
            <v>24.933333333333337</v>
          </cell>
          <cell r="C19">
            <v>34</v>
          </cell>
          <cell r="D19">
            <v>19.399999999999999</v>
          </cell>
          <cell r="E19">
            <v>64.5</v>
          </cell>
          <cell r="F19">
            <v>86</v>
          </cell>
          <cell r="G19">
            <v>30</v>
          </cell>
          <cell r="H19">
            <v>11.879999999999999</v>
          </cell>
          <cell r="I19" t="str">
            <v>*</v>
          </cell>
          <cell r="J19">
            <v>24.12</v>
          </cell>
          <cell r="K19">
            <v>0</v>
          </cell>
        </row>
        <row r="20">
          <cell r="B20">
            <v>25.733333333333331</v>
          </cell>
          <cell r="C20">
            <v>35.200000000000003</v>
          </cell>
          <cell r="D20">
            <v>17.8</v>
          </cell>
          <cell r="E20">
            <v>59.375</v>
          </cell>
          <cell r="F20">
            <v>91</v>
          </cell>
          <cell r="G20">
            <v>22</v>
          </cell>
          <cell r="H20">
            <v>16.920000000000002</v>
          </cell>
          <cell r="I20" t="str">
            <v>*</v>
          </cell>
          <cell r="J20">
            <v>32.4</v>
          </cell>
          <cell r="K20">
            <v>0</v>
          </cell>
        </row>
        <row r="21">
          <cell r="B21">
            <v>25.266666666666666</v>
          </cell>
          <cell r="C21">
            <v>34.9</v>
          </cell>
          <cell r="D21">
            <v>16.100000000000001</v>
          </cell>
          <cell r="E21">
            <v>56.375</v>
          </cell>
          <cell r="F21">
            <v>87</v>
          </cell>
          <cell r="G21">
            <v>25</v>
          </cell>
          <cell r="H21">
            <v>13.68</v>
          </cell>
          <cell r="I21" t="str">
            <v>*</v>
          </cell>
          <cell r="J21">
            <v>36.72</v>
          </cell>
          <cell r="K21">
            <v>0</v>
          </cell>
        </row>
        <row r="22">
          <cell r="B22">
            <v>25.725000000000005</v>
          </cell>
          <cell r="C22">
            <v>35.4</v>
          </cell>
          <cell r="D22">
            <v>17.399999999999999</v>
          </cell>
          <cell r="E22">
            <v>58.833333333333336</v>
          </cell>
          <cell r="F22">
            <v>88</v>
          </cell>
          <cell r="G22">
            <v>28</v>
          </cell>
          <cell r="H22">
            <v>14.4</v>
          </cell>
          <cell r="I22" t="str">
            <v>*</v>
          </cell>
          <cell r="J22">
            <v>46.080000000000005</v>
          </cell>
          <cell r="K22">
            <v>0</v>
          </cell>
        </row>
        <row r="23">
          <cell r="B23">
            <v>19.666666666666668</v>
          </cell>
          <cell r="C23">
            <v>30.1</v>
          </cell>
          <cell r="D23">
            <v>17.8</v>
          </cell>
          <cell r="E23">
            <v>88.916666666666671</v>
          </cell>
          <cell r="F23">
            <v>94</v>
          </cell>
          <cell r="G23">
            <v>41</v>
          </cell>
          <cell r="H23">
            <v>10.8</v>
          </cell>
          <cell r="I23" t="str">
            <v>*</v>
          </cell>
          <cell r="J23">
            <v>49.32</v>
          </cell>
          <cell r="K23">
            <v>20.599999999999994</v>
          </cell>
        </row>
        <row r="24">
          <cell r="B24">
            <v>20.574999999999999</v>
          </cell>
          <cell r="C24">
            <v>28</v>
          </cell>
          <cell r="D24">
            <v>17.100000000000001</v>
          </cell>
          <cell r="E24">
            <v>85.833333333333329</v>
          </cell>
          <cell r="F24">
            <v>96</v>
          </cell>
          <cell r="G24">
            <v>55</v>
          </cell>
          <cell r="H24">
            <v>10.08</v>
          </cell>
          <cell r="I24" t="str">
            <v>*</v>
          </cell>
          <cell r="J24">
            <v>39.24</v>
          </cell>
          <cell r="K24">
            <v>2.4000000000000004</v>
          </cell>
        </row>
        <row r="25">
          <cell r="B25">
            <v>23.441666666666666</v>
          </cell>
          <cell r="C25">
            <v>31.4</v>
          </cell>
          <cell r="D25">
            <v>17.7</v>
          </cell>
          <cell r="E25">
            <v>77.25</v>
          </cell>
          <cell r="F25">
            <v>95</v>
          </cell>
          <cell r="G25">
            <v>47</v>
          </cell>
          <cell r="H25">
            <v>10.08</v>
          </cell>
          <cell r="I25" t="str">
            <v>*</v>
          </cell>
          <cell r="J25">
            <v>23.400000000000002</v>
          </cell>
          <cell r="K25">
            <v>1.8</v>
          </cell>
        </row>
        <row r="26">
          <cell r="B26">
            <v>26.354166666666671</v>
          </cell>
          <cell r="C26">
            <v>35.4</v>
          </cell>
          <cell r="D26">
            <v>19.100000000000001</v>
          </cell>
          <cell r="E26">
            <v>68.666666666666671</v>
          </cell>
          <cell r="F26">
            <v>94</v>
          </cell>
          <cell r="G26">
            <v>32</v>
          </cell>
          <cell r="H26">
            <v>13.68</v>
          </cell>
          <cell r="I26" t="str">
            <v>*</v>
          </cell>
          <cell r="J26">
            <v>37.440000000000005</v>
          </cell>
          <cell r="K26">
            <v>0</v>
          </cell>
        </row>
        <row r="27">
          <cell r="B27">
            <v>27.829166666666666</v>
          </cell>
          <cell r="C27">
            <v>36.200000000000003</v>
          </cell>
          <cell r="D27">
            <v>18.899999999999999</v>
          </cell>
          <cell r="E27">
            <v>60.541666666666664</v>
          </cell>
          <cell r="F27">
            <v>92</v>
          </cell>
          <cell r="G27">
            <v>30</v>
          </cell>
          <cell r="H27">
            <v>17.64</v>
          </cell>
          <cell r="I27" t="str">
            <v>*</v>
          </cell>
          <cell r="J27">
            <v>39.6</v>
          </cell>
          <cell r="K27">
            <v>0</v>
          </cell>
        </row>
        <row r="28">
          <cell r="B28">
            <v>28.333333333333332</v>
          </cell>
          <cell r="C28">
            <v>37.5</v>
          </cell>
          <cell r="D28">
            <v>18.600000000000001</v>
          </cell>
          <cell r="E28">
            <v>57.791666666666664</v>
          </cell>
          <cell r="F28">
            <v>93</v>
          </cell>
          <cell r="G28">
            <v>20</v>
          </cell>
          <cell r="H28">
            <v>16.920000000000002</v>
          </cell>
          <cell r="I28" t="str">
            <v>*</v>
          </cell>
          <cell r="J28">
            <v>52.2</v>
          </cell>
          <cell r="K28">
            <v>0</v>
          </cell>
        </row>
        <row r="29">
          <cell r="B29">
            <v>27.004166666666674</v>
          </cell>
          <cell r="C29">
            <v>35.200000000000003</v>
          </cell>
          <cell r="D29">
            <v>20.6</v>
          </cell>
          <cell r="E29">
            <v>62.916666666666664</v>
          </cell>
          <cell r="F29">
            <v>87</v>
          </cell>
          <cell r="G29">
            <v>35</v>
          </cell>
          <cell r="H29">
            <v>11.879999999999999</v>
          </cell>
          <cell r="I29" t="str">
            <v>*</v>
          </cell>
          <cell r="J29">
            <v>31.680000000000003</v>
          </cell>
          <cell r="K29">
            <v>0</v>
          </cell>
        </row>
        <row r="30">
          <cell r="B30">
            <v>23.970833333333331</v>
          </cell>
          <cell r="C30">
            <v>28.9</v>
          </cell>
          <cell r="D30">
            <v>20</v>
          </cell>
          <cell r="E30">
            <v>63.166666666666664</v>
          </cell>
          <cell r="F30">
            <v>79</v>
          </cell>
          <cell r="G30">
            <v>43</v>
          </cell>
          <cell r="H30">
            <v>8.64</v>
          </cell>
          <cell r="I30" t="str">
            <v>*</v>
          </cell>
          <cell r="J30">
            <v>19.8</v>
          </cell>
          <cell r="K30">
            <v>0</v>
          </cell>
        </row>
        <row r="31">
          <cell r="B31">
            <v>22.695833333333336</v>
          </cell>
          <cell r="C31">
            <v>26.8</v>
          </cell>
          <cell r="D31">
            <v>19.3</v>
          </cell>
          <cell r="E31">
            <v>54.375</v>
          </cell>
          <cell r="F31">
            <v>68</v>
          </cell>
          <cell r="G31">
            <v>45</v>
          </cell>
          <cell r="H31">
            <v>9.3600000000000012</v>
          </cell>
          <cell r="I31" t="str">
            <v>*</v>
          </cell>
          <cell r="J31">
            <v>21.6</v>
          </cell>
          <cell r="K31">
            <v>0</v>
          </cell>
        </row>
        <row r="32">
          <cell r="B32">
            <v>23.191666666666666</v>
          </cell>
          <cell r="C32">
            <v>29.7</v>
          </cell>
          <cell r="D32">
            <v>17.7</v>
          </cell>
          <cell r="E32">
            <v>60.416666666666664</v>
          </cell>
          <cell r="F32">
            <v>81</v>
          </cell>
          <cell r="G32">
            <v>35</v>
          </cell>
          <cell r="H32">
            <v>6.84</v>
          </cell>
          <cell r="I32" t="str">
            <v>*</v>
          </cell>
          <cell r="J32">
            <v>20.16</v>
          </cell>
          <cell r="K32">
            <v>0</v>
          </cell>
        </row>
        <row r="33">
          <cell r="B33">
            <v>25.108333333333334</v>
          </cell>
          <cell r="C33">
            <v>33.200000000000003</v>
          </cell>
          <cell r="D33">
            <v>18.399999999999999</v>
          </cell>
          <cell r="E33">
            <v>63.625</v>
          </cell>
          <cell r="F33">
            <v>83</v>
          </cell>
          <cell r="G33">
            <v>38</v>
          </cell>
          <cell r="H33">
            <v>5.7600000000000007</v>
          </cell>
          <cell r="I33" t="str">
            <v>*</v>
          </cell>
          <cell r="J33">
            <v>15.120000000000001</v>
          </cell>
          <cell r="K33">
            <v>0</v>
          </cell>
        </row>
        <row r="34">
          <cell r="B34">
            <v>27.345833333333328</v>
          </cell>
          <cell r="C34">
            <v>35.1</v>
          </cell>
          <cell r="D34">
            <v>22</v>
          </cell>
          <cell r="E34">
            <v>58</v>
          </cell>
          <cell r="F34">
            <v>73</v>
          </cell>
          <cell r="G34">
            <v>36</v>
          </cell>
          <cell r="H34">
            <v>9</v>
          </cell>
          <cell r="I34" t="str">
            <v>*</v>
          </cell>
          <cell r="J34">
            <v>23.040000000000003</v>
          </cell>
          <cell r="K34">
            <v>0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23.120833333333334</v>
          </cell>
          <cell r="C5">
            <v>31.5</v>
          </cell>
          <cell r="D5">
            <v>16.8</v>
          </cell>
          <cell r="E5">
            <v>60.333333333333336</v>
          </cell>
          <cell r="F5">
            <v>83</v>
          </cell>
          <cell r="G5">
            <v>32</v>
          </cell>
          <cell r="H5">
            <v>12.6</v>
          </cell>
          <cell r="I5" t="str">
            <v>*</v>
          </cell>
          <cell r="J5">
            <v>37.800000000000004</v>
          </cell>
          <cell r="K5">
            <v>0</v>
          </cell>
        </row>
        <row r="6">
          <cell r="B6">
            <v>23.312500000000004</v>
          </cell>
          <cell r="C6">
            <v>33</v>
          </cell>
          <cell r="D6">
            <v>14.8</v>
          </cell>
          <cell r="E6">
            <v>51.916666666666664</v>
          </cell>
          <cell r="F6">
            <v>81</v>
          </cell>
          <cell r="G6">
            <v>26</v>
          </cell>
          <cell r="H6">
            <v>12.96</v>
          </cell>
          <cell r="I6" t="str">
            <v>*</v>
          </cell>
          <cell r="J6">
            <v>24.12</v>
          </cell>
          <cell r="K6">
            <v>0</v>
          </cell>
        </row>
        <row r="7">
          <cell r="B7">
            <v>24.104166666666661</v>
          </cell>
          <cell r="C7">
            <v>33.4</v>
          </cell>
          <cell r="D7">
            <v>16.3</v>
          </cell>
          <cell r="E7">
            <v>47</v>
          </cell>
          <cell r="F7">
            <v>73</v>
          </cell>
          <cell r="G7">
            <v>24</v>
          </cell>
          <cell r="H7">
            <v>8.64</v>
          </cell>
          <cell r="I7" t="str">
            <v>*</v>
          </cell>
          <cell r="J7">
            <v>21.6</v>
          </cell>
          <cell r="K7">
            <v>0</v>
          </cell>
        </row>
        <row r="8">
          <cell r="B8">
            <v>24.63333333333334</v>
          </cell>
          <cell r="C8">
            <v>32.700000000000003</v>
          </cell>
          <cell r="D8">
            <v>17.2</v>
          </cell>
          <cell r="E8">
            <v>48.25</v>
          </cell>
          <cell r="F8">
            <v>73</v>
          </cell>
          <cell r="G8">
            <v>25</v>
          </cell>
          <cell r="H8">
            <v>9.7200000000000006</v>
          </cell>
          <cell r="I8" t="str">
            <v>*</v>
          </cell>
          <cell r="J8">
            <v>21.96</v>
          </cell>
          <cell r="K8">
            <v>0</v>
          </cell>
        </row>
        <row r="9">
          <cell r="B9">
            <v>24.5625</v>
          </cell>
          <cell r="C9">
            <v>32.700000000000003</v>
          </cell>
          <cell r="D9">
            <v>17.399999999999999</v>
          </cell>
          <cell r="E9">
            <v>48.958333333333336</v>
          </cell>
          <cell r="F9">
            <v>74</v>
          </cell>
          <cell r="G9">
            <v>25</v>
          </cell>
          <cell r="H9">
            <v>10.08</v>
          </cell>
          <cell r="I9" t="str">
            <v>*</v>
          </cell>
          <cell r="J9">
            <v>23.040000000000003</v>
          </cell>
          <cell r="K9">
            <v>0</v>
          </cell>
        </row>
        <row r="10">
          <cell r="B10">
            <v>25.224999999999998</v>
          </cell>
          <cell r="C10">
            <v>34.6</v>
          </cell>
          <cell r="D10">
            <v>18</v>
          </cell>
          <cell r="E10">
            <v>44.666666666666664</v>
          </cell>
          <cell r="F10">
            <v>64</v>
          </cell>
          <cell r="G10">
            <v>23</v>
          </cell>
          <cell r="H10">
            <v>18.36</v>
          </cell>
          <cell r="I10" t="str">
            <v>*</v>
          </cell>
          <cell r="J10">
            <v>38.159999999999997</v>
          </cell>
          <cell r="K10">
            <v>0</v>
          </cell>
        </row>
        <row r="11">
          <cell r="B11">
            <v>26.108333333333331</v>
          </cell>
          <cell r="C11">
            <v>36.1</v>
          </cell>
          <cell r="D11">
            <v>18.5</v>
          </cell>
          <cell r="E11">
            <v>45.583333333333336</v>
          </cell>
          <cell r="F11">
            <v>73</v>
          </cell>
          <cell r="G11">
            <v>23</v>
          </cell>
          <cell r="H11">
            <v>15.120000000000001</v>
          </cell>
          <cell r="I11" t="str">
            <v>*</v>
          </cell>
          <cell r="J11">
            <v>30.6</v>
          </cell>
          <cell r="K11">
            <v>0</v>
          </cell>
        </row>
        <row r="12">
          <cell r="B12">
            <v>24.037499999999998</v>
          </cell>
          <cell r="C12">
            <v>30.2</v>
          </cell>
          <cell r="D12">
            <v>18.399999999999999</v>
          </cell>
          <cell r="E12">
            <v>64.458333333333329</v>
          </cell>
          <cell r="F12">
            <v>95</v>
          </cell>
          <cell r="G12">
            <v>40</v>
          </cell>
          <cell r="H12">
            <v>29.880000000000003</v>
          </cell>
          <cell r="I12" t="str">
            <v>*</v>
          </cell>
          <cell r="J12">
            <v>44.64</v>
          </cell>
          <cell r="K12">
            <v>0</v>
          </cell>
        </row>
        <row r="13">
          <cell r="B13">
            <v>21.783333333333335</v>
          </cell>
          <cell r="C13">
            <v>29.1</v>
          </cell>
          <cell r="D13">
            <v>16.399999999999999</v>
          </cell>
          <cell r="E13">
            <v>68.791666666666671</v>
          </cell>
          <cell r="F13">
            <v>89</v>
          </cell>
          <cell r="G13">
            <v>44</v>
          </cell>
          <cell r="H13">
            <v>20.88</v>
          </cell>
          <cell r="I13" t="str">
            <v>*</v>
          </cell>
          <cell r="J13">
            <v>35.64</v>
          </cell>
          <cell r="K13">
            <v>0</v>
          </cell>
        </row>
        <row r="14">
          <cell r="B14">
            <v>25.466666666666665</v>
          </cell>
          <cell r="C14">
            <v>36.299999999999997</v>
          </cell>
          <cell r="D14">
            <v>17.600000000000001</v>
          </cell>
          <cell r="E14">
            <v>60.291666666666664</v>
          </cell>
          <cell r="F14">
            <v>91</v>
          </cell>
          <cell r="G14">
            <v>26</v>
          </cell>
          <cell r="H14">
            <v>13.68</v>
          </cell>
          <cell r="I14" t="str">
            <v>*</v>
          </cell>
          <cell r="J14">
            <v>33.119999999999997</v>
          </cell>
          <cell r="K14">
            <v>0</v>
          </cell>
        </row>
        <row r="15">
          <cell r="B15">
            <v>27.820833333333336</v>
          </cell>
          <cell r="C15">
            <v>36.700000000000003</v>
          </cell>
          <cell r="D15">
            <v>18.7</v>
          </cell>
          <cell r="E15">
            <v>42.375</v>
          </cell>
          <cell r="F15">
            <v>70</v>
          </cell>
          <cell r="G15">
            <v>24</v>
          </cell>
          <cell r="H15">
            <v>20.16</v>
          </cell>
          <cell r="I15" t="str">
            <v>*</v>
          </cell>
          <cell r="J15">
            <v>43.2</v>
          </cell>
          <cell r="K15">
            <v>0</v>
          </cell>
        </row>
        <row r="16">
          <cell r="B16">
            <v>22.900000000000006</v>
          </cell>
          <cell r="C16">
            <v>31.1</v>
          </cell>
          <cell r="D16">
            <v>17.899999999999999</v>
          </cell>
          <cell r="E16">
            <v>69</v>
          </cell>
          <cell r="F16">
            <v>88</v>
          </cell>
          <cell r="G16">
            <v>43</v>
          </cell>
          <cell r="H16">
            <v>25.92</v>
          </cell>
          <cell r="I16" t="str">
            <v>*</v>
          </cell>
          <cell r="J16">
            <v>54</v>
          </cell>
          <cell r="K16">
            <v>0</v>
          </cell>
        </row>
        <row r="17">
          <cell r="B17">
            <v>20.437500000000004</v>
          </cell>
          <cell r="C17">
            <v>26.5</v>
          </cell>
          <cell r="D17">
            <v>17.3</v>
          </cell>
          <cell r="E17">
            <v>83.416666666666671</v>
          </cell>
          <cell r="F17">
            <v>99</v>
          </cell>
          <cell r="G17">
            <v>56</v>
          </cell>
          <cell r="H17">
            <v>16.559999999999999</v>
          </cell>
          <cell r="I17" t="str">
            <v>*</v>
          </cell>
          <cell r="J17">
            <v>38.159999999999997</v>
          </cell>
          <cell r="K17">
            <v>1.2</v>
          </cell>
        </row>
        <row r="18">
          <cell r="B18">
            <v>20.091666666666665</v>
          </cell>
          <cell r="C18">
            <v>25.8</v>
          </cell>
          <cell r="D18">
            <v>15</v>
          </cell>
          <cell r="E18">
            <v>75.041666666666671</v>
          </cell>
          <cell r="F18">
            <v>93</v>
          </cell>
          <cell r="G18">
            <v>54</v>
          </cell>
          <cell r="H18">
            <v>9.3600000000000012</v>
          </cell>
          <cell r="I18" t="str">
            <v>*</v>
          </cell>
          <cell r="J18">
            <v>19.079999999999998</v>
          </cell>
          <cell r="K18">
            <v>0</v>
          </cell>
        </row>
        <row r="19">
          <cell r="B19">
            <v>22.520833333333332</v>
          </cell>
          <cell r="C19">
            <v>28.8</v>
          </cell>
          <cell r="D19">
            <v>17.899999999999999</v>
          </cell>
          <cell r="E19">
            <v>67.416666666666671</v>
          </cell>
          <cell r="F19">
            <v>84</v>
          </cell>
          <cell r="G19">
            <v>45</v>
          </cell>
          <cell r="H19">
            <v>13.32</v>
          </cell>
          <cell r="I19" t="str">
            <v>*</v>
          </cell>
          <cell r="J19">
            <v>22.68</v>
          </cell>
          <cell r="K19">
            <v>0</v>
          </cell>
        </row>
        <row r="20">
          <cell r="B20">
            <v>24.908333333333342</v>
          </cell>
          <cell r="C20">
            <v>33</v>
          </cell>
          <cell r="D20">
            <v>19.3</v>
          </cell>
          <cell r="E20">
            <v>60.916666666666664</v>
          </cell>
          <cell r="F20">
            <v>83</v>
          </cell>
          <cell r="G20">
            <v>32</v>
          </cell>
          <cell r="H20">
            <v>19.440000000000001</v>
          </cell>
          <cell r="I20" t="str">
            <v>*</v>
          </cell>
          <cell r="J20">
            <v>39.24</v>
          </cell>
          <cell r="K20">
            <v>0</v>
          </cell>
        </row>
        <row r="21">
          <cell r="B21">
            <v>25.295833333333331</v>
          </cell>
          <cell r="C21">
            <v>34</v>
          </cell>
          <cell r="D21">
            <v>18.3</v>
          </cell>
          <cell r="E21">
            <v>53.5</v>
          </cell>
          <cell r="F21">
            <v>79</v>
          </cell>
          <cell r="G21">
            <v>24</v>
          </cell>
          <cell r="H21">
            <v>21.96</v>
          </cell>
          <cell r="I21" t="str">
            <v>*</v>
          </cell>
          <cell r="J21">
            <v>38.880000000000003</v>
          </cell>
          <cell r="K21">
            <v>0</v>
          </cell>
        </row>
        <row r="22">
          <cell r="B22">
            <v>25.61666666666666</v>
          </cell>
          <cell r="C22">
            <v>35.700000000000003</v>
          </cell>
          <cell r="D22">
            <v>16.3</v>
          </cell>
          <cell r="E22">
            <v>48.416666666666664</v>
          </cell>
          <cell r="F22">
            <v>91</v>
          </cell>
          <cell r="G22">
            <v>24</v>
          </cell>
          <cell r="H22">
            <v>32.04</v>
          </cell>
          <cell r="I22" t="str">
            <v>*</v>
          </cell>
          <cell r="J22">
            <v>68.039999999999992</v>
          </cell>
          <cell r="K22">
            <v>1.8</v>
          </cell>
        </row>
        <row r="23">
          <cell r="B23">
            <v>18.091666666666665</v>
          </cell>
          <cell r="C23">
            <v>21.6</v>
          </cell>
          <cell r="D23">
            <v>15.8</v>
          </cell>
          <cell r="E23">
            <v>87.625</v>
          </cell>
          <cell r="F23">
            <v>100</v>
          </cell>
          <cell r="G23">
            <v>69</v>
          </cell>
          <cell r="H23">
            <v>17.28</v>
          </cell>
          <cell r="I23" t="str">
            <v>*</v>
          </cell>
          <cell r="J23">
            <v>53.64</v>
          </cell>
          <cell r="K23">
            <v>20.599999999999994</v>
          </cell>
        </row>
        <row r="24">
          <cell r="B24">
            <v>20.199999999999996</v>
          </cell>
          <cell r="C24">
            <v>29.3</v>
          </cell>
          <cell r="D24">
            <v>15.3</v>
          </cell>
          <cell r="E24">
            <v>83.25</v>
          </cell>
          <cell r="F24">
            <v>100</v>
          </cell>
          <cell r="G24">
            <v>50</v>
          </cell>
          <cell r="H24">
            <v>14.4</v>
          </cell>
          <cell r="I24" t="str">
            <v>*</v>
          </cell>
          <cell r="J24">
            <v>43.2</v>
          </cell>
          <cell r="K24">
            <v>0</v>
          </cell>
        </row>
        <row r="25">
          <cell r="B25">
            <v>22.429166666666664</v>
          </cell>
          <cell r="C25">
            <v>32</v>
          </cell>
          <cell r="D25">
            <v>16.3</v>
          </cell>
          <cell r="E25">
            <v>74.458333333333329</v>
          </cell>
          <cell r="F25">
            <v>94</v>
          </cell>
          <cell r="G25">
            <v>46</v>
          </cell>
          <cell r="H25">
            <v>10.44</v>
          </cell>
          <cell r="I25" t="str">
            <v>*</v>
          </cell>
          <cell r="J25">
            <v>27</v>
          </cell>
          <cell r="K25">
            <v>0.2</v>
          </cell>
        </row>
        <row r="26">
          <cell r="B26">
            <v>26.433333333333334</v>
          </cell>
          <cell r="C26">
            <v>35.299999999999997</v>
          </cell>
          <cell r="D26">
            <v>19.8</v>
          </cell>
          <cell r="E26">
            <v>61.708333333333336</v>
          </cell>
          <cell r="F26">
            <v>89</v>
          </cell>
          <cell r="G26">
            <v>33</v>
          </cell>
          <cell r="H26">
            <v>18.36</v>
          </cell>
          <cell r="I26" t="str">
            <v>*</v>
          </cell>
          <cell r="J26">
            <v>38.519999999999996</v>
          </cell>
          <cell r="K26">
            <v>0</v>
          </cell>
        </row>
        <row r="27">
          <cell r="B27">
            <v>28</v>
          </cell>
          <cell r="C27">
            <v>36.5</v>
          </cell>
          <cell r="D27">
            <v>20.6</v>
          </cell>
          <cell r="E27">
            <v>52.625</v>
          </cell>
          <cell r="F27">
            <v>81</v>
          </cell>
          <cell r="G27">
            <v>26</v>
          </cell>
          <cell r="H27">
            <v>25.92</v>
          </cell>
          <cell r="I27" t="str">
            <v>*</v>
          </cell>
          <cell r="J27">
            <v>48.24</v>
          </cell>
          <cell r="K27">
            <v>0</v>
          </cell>
        </row>
        <row r="28">
          <cell r="B28">
            <v>28.345833333333321</v>
          </cell>
          <cell r="C28">
            <v>36.5</v>
          </cell>
          <cell r="D28">
            <v>21.7</v>
          </cell>
          <cell r="E28">
            <v>51.208333333333336</v>
          </cell>
          <cell r="F28">
            <v>79</v>
          </cell>
          <cell r="G28">
            <v>23</v>
          </cell>
          <cell r="H28">
            <v>24.840000000000003</v>
          </cell>
          <cell r="I28" t="str">
            <v>*</v>
          </cell>
          <cell r="J28">
            <v>46.440000000000005</v>
          </cell>
          <cell r="K28">
            <v>0</v>
          </cell>
        </row>
        <row r="29">
          <cell r="B29">
            <v>26.925000000000001</v>
          </cell>
          <cell r="C29">
            <v>34.6</v>
          </cell>
          <cell r="D29">
            <v>20.8</v>
          </cell>
          <cell r="E29">
            <v>61.125</v>
          </cell>
          <cell r="F29">
            <v>88</v>
          </cell>
          <cell r="G29">
            <v>35</v>
          </cell>
          <cell r="H29">
            <v>16.920000000000002</v>
          </cell>
          <cell r="I29" t="str">
            <v>*</v>
          </cell>
          <cell r="J29">
            <v>45.36</v>
          </cell>
          <cell r="K29">
            <v>0.4</v>
          </cell>
        </row>
        <row r="30">
          <cell r="B30">
            <v>19.595833333333335</v>
          </cell>
          <cell r="C30">
            <v>24</v>
          </cell>
          <cell r="D30">
            <v>18.100000000000001</v>
          </cell>
          <cell r="E30">
            <v>89.333333333333329</v>
          </cell>
          <cell r="F30">
            <v>97</v>
          </cell>
          <cell r="G30">
            <v>82</v>
          </cell>
          <cell r="H30">
            <v>15.120000000000001</v>
          </cell>
          <cell r="I30" t="str">
            <v>*</v>
          </cell>
          <cell r="J30">
            <v>31.680000000000003</v>
          </cell>
          <cell r="K30">
            <v>0.4</v>
          </cell>
        </row>
        <row r="31">
          <cell r="B31">
            <v>18.737499999999997</v>
          </cell>
          <cell r="C31">
            <v>21.8</v>
          </cell>
          <cell r="D31">
            <v>16.100000000000001</v>
          </cell>
          <cell r="E31">
            <v>74.875</v>
          </cell>
          <cell r="F31">
            <v>93</v>
          </cell>
          <cell r="G31">
            <v>55</v>
          </cell>
          <cell r="H31">
            <v>18.36</v>
          </cell>
          <cell r="I31" t="str">
            <v>*</v>
          </cell>
          <cell r="J31">
            <v>30.96</v>
          </cell>
          <cell r="K31">
            <v>0</v>
          </cell>
        </row>
        <row r="32">
          <cell r="B32">
            <v>19.087500000000002</v>
          </cell>
          <cell r="C32">
            <v>26.5</v>
          </cell>
          <cell r="D32">
            <v>13.4</v>
          </cell>
          <cell r="E32">
            <v>67.75</v>
          </cell>
          <cell r="F32">
            <v>90</v>
          </cell>
          <cell r="G32">
            <v>38</v>
          </cell>
          <cell r="H32">
            <v>19.8</v>
          </cell>
          <cell r="I32" t="str">
            <v>*</v>
          </cell>
          <cell r="J32">
            <v>32.76</v>
          </cell>
          <cell r="K32">
            <v>0</v>
          </cell>
        </row>
        <row r="33">
          <cell r="B33">
            <v>20.825000000000003</v>
          </cell>
          <cell r="C33">
            <v>27</v>
          </cell>
          <cell r="D33">
            <v>16.5</v>
          </cell>
          <cell r="E33">
            <v>64.291666666666671</v>
          </cell>
          <cell r="F33">
            <v>80</v>
          </cell>
          <cell r="G33">
            <v>49</v>
          </cell>
          <cell r="H33">
            <v>16.920000000000002</v>
          </cell>
          <cell r="I33" t="str">
            <v>*</v>
          </cell>
          <cell r="J33">
            <v>32.4</v>
          </cell>
          <cell r="K33">
            <v>0</v>
          </cell>
        </row>
        <row r="34">
          <cell r="B34">
            <v>23.787500000000009</v>
          </cell>
          <cell r="C34">
            <v>31.1</v>
          </cell>
          <cell r="D34">
            <v>18.2</v>
          </cell>
          <cell r="E34">
            <v>68.875</v>
          </cell>
          <cell r="F34">
            <v>91</v>
          </cell>
          <cell r="G34">
            <v>44</v>
          </cell>
          <cell r="H34">
            <v>18</v>
          </cell>
          <cell r="I34" t="str">
            <v>*</v>
          </cell>
          <cell r="J34">
            <v>29.16</v>
          </cell>
          <cell r="K34">
            <v>0.2</v>
          </cell>
        </row>
        <row r="35">
          <cell r="B35">
            <v>22.125</v>
          </cell>
          <cell r="C35">
            <v>25.8</v>
          </cell>
          <cell r="D35">
            <v>19.3</v>
          </cell>
          <cell r="E35">
            <v>83.708333333333329</v>
          </cell>
          <cell r="F35">
            <v>94</v>
          </cell>
          <cell r="G35">
            <v>64</v>
          </cell>
          <cell r="H35">
            <v>18.36</v>
          </cell>
          <cell r="I35" t="str">
            <v>*</v>
          </cell>
          <cell r="J35">
            <v>33.840000000000003</v>
          </cell>
          <cell r="K35">
            <v>2.4000000000000004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24.474999999999998</v>
          </cell>
          <cell r="C5">
            <v>35.299999999999997</v>
          </cell>
          <cell r="D5">
            <v>15.1</v>
          </cell>
          <cell r="E5">
            <v>64.458333333333329</v>
          </cell>
          <cell r="F5">
            <v>95</v>
          </cell>
          <cell r="G5">
            <v>25</v>
          </cell>
          <cell r="H5">
            <v>18</v>
          </cell>
          <cell r="I5" t="str">
            <v>*</v>
          </cell>
          <cell r="J5">
            <v>32.4</v>
          </cell>
          <cell r="K5">
            <v>0</v>
          </cell>
        </row>
        <row r="6">
          <cell r="B6">
            <v>24.645833333333329</v>
          </cell>
          <cell r="C6">
            <v>36.5</v>
          </cell>
          <cell r="D6">
            <v>15.9</v>
          </cell>
          <cell r="E6">
            <v>62.75</v>
          </cell>
          <cell r="F6">
            <v>94</v>
          </cell>
          <cell r="G6">
            <v>20</v>
          </cell>
          <cell r="H6">
            <v>17.64</v>
          </cell>
          <cell r="I6" t="str">
            <v>*</v>
          </cell>
          <cell r="J6">
            <v>29.880000000000003</v>
          </cell>
          <cell r="K6">
            <v>0</v>
          </cell>
        </row>
        <row r="7">
          <cell r="B7">
            <v>24.374999999999996</v>
          </cell>
          <cell r="C7">
            <v>36.1</v>
          </cell>
          <cell r="D7">
            <v>14.6</v>
          </cell>
          <cell r="E7">
            <v>61.75</v>
          </cell>
          <cell r="F7">
            <v>93</v>
          </cell>
          <cell r="G7">
            <v>20</v>
          </cell>
          <cell r="H7">
            <v>9</v>
          </cell>
          <cell r="I7" t="str">
            <v>*</v>
          </cell>
          <cell r="J7">
            <v>20.88</v>
          </cell>
          <cell r="K7">
            <v>0</v>
          </cell>
        </row>
        <row r="8">
          <cell r="B8">
            <v>24.729166666666668</v>
          </cell>
          <cell r="C8">
            <v>36.299999999999997</v>
          </cell>
          <cell r="D8">
            <v>15.4</v>
          </cell>
          <cell r="E8">
            <v>60.083333333333336</v>
          </cell>
          <cell r="F8">
            <v>92</v>
          </cell>
          <cell r="G8">
            <v>20</v>
          </cell>
          <cell r="H8">
            <v>19.8</v>
          </cell>
          <cell r="I8" t="str">
            <v>*</v>
          </cell>
          <cell r="J8">
            <v>33.840000000000003</v>
          </cell>
          <cell r="K8">
            <v>0</v>
          </cell>
        </row>
        <row r="9">
          <cell r="B9">
            <v>24.549999999999997</v>
          </cell>
          <cell r="C9">
            <v>36.299999999999997</v>
          </cell>
          <cell r="D9">
            <v>15.3</v>
          </cell>
          <cell r="E9">
            <v>63.333333333333336</v>
          </cell>
          <cell r="F9">
            <v>94</v>
          </cell>
          <cell r="G9">
            <v>20</v>
          </cell>
          <cell r="H9">
            <v>16.2</v>
          </cell>
          <cell r="I9" t="str">
            <v>*</v>
          </cell>
          <cell r="J9">
            <v>25.92</v>
          </cell>
          <cell r="K9">
            <v>0</v>
          </cell>
        </row>
        <row r="10">
          <cell r="B10">
            <v>24.729166666666668</v>
          </cell>
          <cell r="C10">
            <v>36.4</v>
          </cell>
          <cell r="D10">
            <v>16.3</v>
          </cell>
          <cell r="E10">
            <v>63.541666666666664</v>
          </cell>
          <cell r="F10">
            <v>93</v>
          </cell>
          <cell r="G10">
            <v>23</v>
          </cell>
          <cell r="H10">
            <v>19.8</v>
          </cell>
          <cell r="I10" t="str">
            <v>*</v>
          </cell>
          <cell r="J10">
            <v>39.6</v>
          </cell>
          <cell r="K10">
            <v>0</v>
          </cell>
        </row>
        <row r="11">
          <cell r="B11">
            <v>26.074999999999999</v>
          </cell>
          <cell r="C11">
            <v>37.200000000000003</v>
          </cell>
          <cell r="D11">
            <v>17.2</v>
          </cell>
          <cell r="E11">
            <v>64.166666666666671</v>
          </cell>
          <cell r="F11">
            <v>92</v>
          </cell>
          <cell r="G11">
            <v>28</v>
          </cell>
          <cell r="H11">
            <v>13.68</v>
          </cell>
          <cell r="I11" t="str">
            <v>*</v>
          </cell>
          <cell r="J11">
            <v>27</v>
          </cell>
          <cell r="K11">
            <v>0</v>
          </cell>
        </row>
        <row r="12">
          <cell r="B12">
            <v>26.395833333333339</v>
          </cell>
          <cell r="C12">
            <v>33.200000000000003</v>
          </cell>
          <cell r="D12">
            <v>21.9</v>
          </cell>
          <cell r="E12">
            <v>67.458333333333329</v>
          </cell>
          <cell r="F12">
            <v>87</v>
          </cell>
          <cell r="G12">
            <v>43</v>
          </cell>
          <cell r="H12">
            <v>14.04</v>
          </cell>
          <cell r="I12" t="str">
            <v>*</v>
          </cell>
          <cell r="J12">
            <v>26.28</v>
          </cell>
          <cell r="K12">
            <v>0</v>
          </cell>
        </row>
        <row r="13">
          <cell r="B13">
            <v>26.062499999999996</v>
          </cell>
          <cell r="C13">
            <v>34.9</v>
          </cell>
          <cell r="D13">
            <v>18.899999999999999</v>
          </cell>
          <cell r="E13">
            <v>73.583333333333329</v>
          </cell>
          <cell r="F13">
            <v>96</v>
          </cell>
          <cell r="G13">
            <v>36</v>
          </cell>
          <cell r="H13">
            <v>12.24</v>
          </cell>
          <cell r="I13" t="str">
            <v>*</v>
          </cell>
          <cell r="J13">
            <v>68.039999999999992</v>
          </cell>
          <cell r="K13">
            <v>0</v>
          </cell>
        </row>
        <row r="14">
          <cell r="B14">
            <v>27.537499999999994</v>
          </cell>
          <cell r="C14">
            <v>37.9</v>
          </cell>
          <cell r="D14">
            <v>19.8</v>
          </cell>
          <cell r="E14">
            <v>65.041666666666671</v>
          </cell>
          <cell r="F14">
            <v>94</v>
          </cell>
          <cell r="G14">
            <v>24</v>
          </cell>
          <cell r="H14">
            <v>24.840000000000003</v>
          </cell>
          <cell r="I14" t="str">
            <v>*</v>
          </cell>
          <cell r="J14">
            <v>41.4</v>
          </cell>
          <cell r="K14">
            <v>0</v>
          </cell>
        </row>
        <row r="15">
          <cell r="B15">
            <v>26.770833333333332</v>
          </cell>
          <cell r="C15">
            <v>37</v>
          </cell>
          <cell r="D15">
            <v>19</v>
          </cell>
          <cell r="E15">
            <v>64.5</v>
          </cell>
          <cell r="F15">
            <v>92</v>
          </cell>
          <cell r="G15">
            <v>29</v>
          </cell>
          <cell r="H15">
            <v>21.6</v>
          </cell>
          <cell r="I15" t="str">
            <v>*</v>
          </cell>
          <cell r="J15">
            <v>40.32</v>
          </cell>
          <cell r="K15">
            <v>0</v>
          </cell>
        </row>
        <row r="16">
          <cell r="B16">
            <v>27.070833333333336</v>
          </cell>
          <cell r="C16">
            <v>36.1</v>
          </cell>
          <cell r="D16">
            <v>20.5</v>
          </cell>
          <cell r="E16">
            <v>68.291666666666671</v>
          </cell>
          <cell r="F16">
            <v>92</v>
          </cell>
          <cell r="G16">
            <v>36</v>
          </cell>
          <cell r="H16">
            <v>18.720000000000002</v>
          </cell>
          <cell r="I16" t="str">
            <v>*</v>
          </cell>
          <cell r="J16">
            <v>36.36</v>
          </cell>
          <cell r="K16">
            <v>0</v>
          </cell>
        </row>
        <row r="17">
          <cell r="B17">
            <v>21.566666666666663</v>
          </cell>
          <cell r="C17">
            <v>28.7</v>
          </cell>
          <cell r="D17">
            <v>19</v>
          </cell>
          <cell r="E17">
            <v>73.75</v>
          </cell>
          <cell r="F17">
            <v>88</v>
          </cell>
          <cell r="G17">
            <v>57</v>
          </cell>
          <cell r="H17">
            <v>21.6</v>
          </cell>
          <cell r="I17" t="str">
            <v>*</v>
          </cell>
          <cell r="J17">
            <v>41.4</v>
          </cell>
          <cell r="K17">
            <v>0</v>
          </cell>
        </row>
        <row r="18">
          <cell r="B18">
            <v>20.429166666666667</v>
          </cell>
          <cell r="C18">
            <v>26</v>
          </cell>
          <cell r="D18">
            <v>17</v>
          </cell>
          <cell r="E18">
            <v>67.75</v>
          </cell>
          <cell r="F18">
            <v>81</v>
          </cell>
          <cell r="G18">
            <v>55</v>
          </cell>
          <cell r="H18">
            <v>15.48</v>
          </cell>
          <cell r="I18" t="str">
            <v>*</v>
          </cell>
          <cell r="J18">
            <v>30.240000000000002</v>
          </cell>
          <cell r="K18">
            <v>0</v>
          </cell>
        </row>
        <row r="19">
          <cell r="B19">
            <v>24.054166666666664</v>
          </cell>
          <cell r="C19">
            <v>34.299999999999997</v>
          </cell>
          <cell r="D19">
            <v>17.3</v>
          </cell>
          <cell r="E19">
            <v>70.291666666666671</v>
          </cell>
          <cell r="F19">
            <v>93</v>
          </cell>
          <cell r="G19">
            <v>32</v>
          </cell>
          <cell r="H19">
            <v>16.920000000000002</v>
          </cell>
          <cell r="I19" t="str">
            <v>*</v>
          </cell>
          <cell r="J19">
            <v>30.6</v>
          </cell>
          <cell r="K19">
            <v>0</v>
          </cell>
        </row>
        <row r="20">
          <cell r="B20">
            <v>26.691666666666666</v>
          </cell>
          <cell r="C20">
            <v>35.299999999999997</v>
          </cell>
          <cell r="D20">
            <v>20.5</v>
          </cell>
          <cell r="E20">
            <v>56.083333333333336</v>
          </cell>
          <cell r="F20">
            <v>88</v>
          </cell>
          <cell r="G20">
            <v>23</v>
          </cell>
          <cell r="H20">
            <v>24.12</v>
          </cell>
          <cell r="I20" t="str">
            <v>*</v>
          </cell>
          <cell r="J20">
            <v>38.880000000000003</v>
          </cell>
          <cell r="K20">
            <v>0</v>
          </cell>
        </row>
        <row r="21">
          <cell r="B21">
            <v>25.849999999999998</v>
          </cell>
          <cell r="C21">
            <v>36.1</v>
          </cell>
          <cell r="D21">
            <v>17.3</v>
          </cell>
          <cell r="E21">
            <v>54.083333333333336</v>
          </cell>
          <cell r="F21">
            <v>86</v>
          </cell>
          <cell r="G21">
            <v>23</v>
          </cell>
          <cell r="H21">
            <v>24.840000000000003</v>
          </cell>
          <cell r="I21" t="str">
            <v>*</v>
          </cell>
          <cell r="J21">
            <v>41.4</v>
          </cell>
          <cell r="K21">
            <v>0</v>
          </cell>
        </row>
        <row r="22">
          <cell r="B22">
            <v>26.295833333333331</v>
          </cell>
          <cell r="C22">
            <v>36.299999999999997</v>
          </cell>
          <cell r="D22">
            <v>17.899999999999999</v>
          </cell>
          <cell r="E22">
            <v>59.791666666666664</v>
          </cell>
          <cell r="F22">
            <v>90</v>
          </cell>
          <cell r="G22">
            <v>29</v>
          </cell>
          <cell r="H22">
            <v>27.36</v>
          </cell>
          <cell r="I22" t="str">
            <v>*</v>
          </cell>
          <cell r="J22">
            <v>51.480000000000004</v>
          </cell>
          <cell r="K22">
            <v>0</v>
          </cell>
        </row>
        <row r="23">
          <cell r="B23">
            <v>21.987499999999997</v>
          </cell>
          <cell r="C23">
            <v>29.8</v>
          </cell>
          <cell r="D23">
            <v>19.100000000000001</v>
          </cell>
          <cell r="E23">
            <v>79.833333333333329</v>
          </cell>
          <cell r="F23">
            <v>94</v>
          </cell>
          <cell r="G23">
            <v>48</v>
          </cell>
          <cell r="H23">
            <v>40.680000000000007</v>
          </cell>
          <cell r="I23" t="str">
            <v>*</v>
          </cell>
          <cell r="J23">
            <v>63</v>
          </cell>
          <cell r="K23">
            <v>17.599999999999998</v>
          </cell>
        </row>
        <row r="24">
          <cell r="B24">
            <v>22.874999999999996</v>
          </cell>
          <cell r="C24">
            <v>29.9</v>
          </cell>
          <cell r="D24">
            <v>18.399999999999999</v>
          </cell>
          <cell r="E24">
            <v>76.25</v>
          </cell>
          <cell r="F24">
            <v>94</v>
          </cell>
          <cell r="G24">
            <v>43</v>
          </cell>
          <cell r="H24">
            <v>19.079999999999998</v>
          </cell>
          <cell r="I24" t="str">
            <v>*</v>
          </cell>
          <cell r="J24">
            <v>37.080000000000005</v>
          </cell>
          <cell r="K24">
            <v>25.4</v>
          </cell>
        </row>
        <row r="25">
          <cell r="B25">
            <v>25.224999999999998</v>
          </cell>
          <cell r="C25">
            <v>33.6</v>
          </cell>
          <cell r="D25">
            <v>18.7</v>
          </cell>
          <cell r="E25">
            <v>67.75</v>
          </cell>
          <cell r="F25">
            <v>89</v>
          </cell>
          <cell r="G25">
            <v>39</v>
          </cell>
          <cell r="H25">
            <v>18</v>
          </cell>
          <cell r="I25" t="str">
            <v>*</v>
          </cell>
          <cell r="J25">
            <v>34.56</v>
          </cell>
          <cell r="K25">
            <v>0</v>
          </cell>
        </row>
        <row r="26">
          <cell r="B26">
            <v>26.895833333333332</v>
          </cell>
          <cell r="C26">
            <v>36.200000000000003</v>
          </cell>
          <cell r="D26">
            <v>19.3</v>
          </cell>
          <cell r="E26">
            <v>67.416666666666671</v>
          </cell>
          <cell r="F26">
            <v>95</v>
          </cell>
          <cell r="G26">
            <v>31</v>
          </cell>
          <cell r="H26">
            <v>20.88</v>
          </cell>
          <cell r="I26" t="str">
            <v>*</v>
          </cell>
          <cell r="J26">
            <v>35.64</v>
          </cell>
          <cell r="K26">
            <v>0</v>
          </cell>
        </row>
        <row r="27">
          <cell r="B27">
            <v>28.083333333333329</v>
          </cell>
          <cell r="C27">
            <v>36.700000000000003</v>
          </cell>
          <cell r="D27">
            <v>21.1</v>
          </cell>
          <cell r="E27">
            <v>63.333333333333336</v>
          </cell>
          <cell r="F27">
            <v>92</v>
          </cell>
          <cell r="G27">
            <v>30</v>
          </cell>
          <cell r="H27">
            <v>27.36</v>
          </cell>
          <cell r="I27" t="str">
            <v>*</v>
          </cell>
          <cell r="J27">
            <v>46.440000000000005</v>
          </cell>
          <cell r="K27">
            <v>0</v>
          </cell>
        </row>
        <row r="28">
          <cell r="B28">
            <v>28.795833333333331</v>
          </cell>
          <cell r="C28">
            <v>37.700000000000003</v>
          </cell>
          <cell r="D28">
            <v>20.100000000000001</v>
          </cell>
          <cell r="E28">
            <v>59.916666666666664</v>
          </cell>
          <cell r="F28">
            <v>93</v>
          </cell>
          <cell r="G28">
            <v>22</v>
          </cell>
          <cell r="H28">
            <v>28.44</v>
          </cell>
          <cell r="I28" t="str">
            <v>*</v>
          </cell>
          <cell r="J28">
            <v>47.16</v>
          </cell>
          <cell r="K28">
            <v>0</v>
          </cell>
        </row>
        <row r="29">
          <cell r="B29">
            <v>27.162499999999998</v>
          </cell>
          <cell r="C29">
            <v>35.5</v>
          </cell>
          <cell r="D29">
            <v>18.399999999999999</v>
          </cell>
          <cell r="E29">
            <v>62</v>
          </cell>
          <cell r="F29">
            <v>92</v>
          </cell>
          <cell r="G29">
            <v>33</v>
          </cell>
          <cell r="H29">
            <v>17.28</v>
          </cell>
          <cell r="I29" t="str">
            <v>*</v>
          </cell>
          <cell r="J29">
            <v>35.28</v>
          </cell>
          <cell r="K29">
            <v>0</v>
          </cell>
        </row>
        <row r="30">
          <cell r="B30">
            <v>23.100000000000005</v>
          </cell>
          <cell r="C30">
            <v>28.3</v>
          </cell>
          <cell r="D30">
            <v>19.3</v>
          </cell>
          <cell r="E30">
            <v>71.541666666666671</v>
          </cell>
          <cell r="F30">
            <v>91</v>
          </cell>
          <cell r="G30">
            <v>58</v>
          </cell>
          <cell r="H30">
            <v>15.120000000000001</v>
          </cell>
          <cell r="I30" t="str">
            <v>*</v>
          </cell>
          <cell r="J30">
            <v>27.720000000000002</v>
          </cell>
          <cell r="K30">
            <v>0.8</v>
          </cell>
        </row>
        <row r="31">
          <cell r="B31">
            <v>23.145833333333339</v>
          </cell>
          <cell r="C31">
            <v>28.4</v>
          </cell>
          <cell r="D31">
            <v>19.2</v>
          </cell>
          <cell r="E31">
            <v>66.291666666666671</v>
          </cell>
          <cell r="F31">
            <v>78</v>
          </cell>
          <cell r="G31">
            <v>50</v>
          </cell>
          <cell r="H31">
            <v>16.920000000000002</v>
          </cell>
          <cell r="I31" t="str">
            <v>*</v>
          </cell>
          <cell r="J31">
            <v>27</v>
          </cell>
          <cell r="K31">
            <v>0</v>
          </cell>
        </row>
        <row r="32">
          <cell r="B32">
            <v>24.074999999999999</v>
          </cell>
          <cell r="C32">
            <v>31</v>
          </cell>
          <cell r="D32">
            <v>19.2</v>
          </cell>
          <cell r="E32">
            <v>65.625</v>
          </cell>
          <cell r="F32">
            <v>89</v>
          </cell>
          <cell r="G32">
            <v>42</v>
          </cell>
          <cell r="H32">
            <v>10.8</v>
          </cell>
          <cell r="I32" t="str">
            <v>*</v>
          </cell>
          <cell r="J32">
            <v>18.36</v>
          </cell>
          <cell r="K32">
            <v>0</v>
          </cell>
        </row>
        <row r="33">
          <cell r="B33">
            <v>26.399999999999995</v>
          </cell>
          <cell r="C33">
            <v>35.200000000000003</v>
          </cell>
          <cell r="D33">
            <v>19.8</v>
          </cell>
          <cell r="E33">
            <v>68.416666666666671</v>
          </cell>
          <cell r="F33">
            <v>92</v>
          </cell>
          <cell r="G33">
            <v>37</v>
          </cell>
          <cell r="H33">
            <v>12.24</v>
          </cell>
          <cell r="I33" t="str">
            <v>*</v>
          </cell>
          <cell r="J33">
            <v>25.92</v>
          </cell>
          <cell r="K33">
            <v>0</v>
          </cell>
        </row>
        <row r="34">
          <cell r="B34">
            <v>27.791666666666661</v>
          </cell>
          <cell r="C34">
            <v>36.200000000000003</v>
          </cell>
          <cell r="D34">
            <v>21</v>
          </cell>
          <cell r="E34">
            <v>67.833333333333329</v>
          </cell>
          <cell r="F34">
            <v>91</v>
          </cell>
          <cell r="G34">
            <v>34</v>
          </cell>
          <cell r="H34">
            <v>15.840000000000002</v>
          </cell>
          <cell r="I34" t="str">
            <v>*</v>
          </cell>
          <cell r="J34">
            <v>28.8</v>
          </cell>
          <cell r="K34">
            <v>0</v>
          </cell>
        </row>
        <row r="35">
          <cell r="B35">
            <v>29.349999999999994</v>
          </cell>
          <cell r="C35">
            <v>37.5</v>
          </cell>
          <cell r="D35">
            <v>23.2</v>
          </cell>
          <cell r="E35">
            <v>64.291666666666671</v>
          </cell>
          <cell r="F35">
            <v>90</v>
          </cell>
          <cell r="G35">
            <v>34</v>
          </cell>
          <cell r="H35">
            <v>16.920000000000002</v>
          </cell>
          <cell r="I35" t="str">
            <v>*</v>
          </cell>
          <cell r="J35">
            <v>32.04</v>
          </cell>
          <cell r="K35">
            <v>0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22.708333333333332</v>
          </cell>
          <cell r="C5">
            <v>31.4</v>
          </cell>
          <cell r="D5">
            <v>16.600000000000001</v>
          </cell>
          <cell r="E5">
            <v>55.875</v>
          </cell>
          <cell r="F5">
            <v>79</v>
          </cell>
          <cell r="G5">
            <v>31</v>
          </cell>
          <cell r="H5">
            <v>15.48</v>
          </cell>
          <cell r="I5" t="str">
            <v>*</v>
          </cell>
          <cell r="J5">
            <v>32.4</v>
          </cell>
          <cell r="K5">
            <v>0</v>
          </cell>
        </row>
        <row r="6">
          <cell r="B6">
            <v>23.845833333333342</v>
          </cell>
          <cell r="C6">
            <v>33.799999999999997</v>
          </cell>
          <cell r="D6">
            <v>16.399999999999999</v>
          </cell>
          <cell r="E6">
            <v>49.458333333333336</v>
          </cell>
          <cell r="F6">
            <v>68</v>
          </cell>
          <cell r="G6">
            <v>25</v>
          </cell>
          <cell r="H6">
            <v>16.2</v>
          </cell>
          <cell r="I6" t="str">
            <v>*</v>
          </cell>
          <cell r="J6">
            <v>30.96</v>
          </cell>
          <cell r="K6">
            <v>0</v>
          </cell>
        </row>
        <row r="7">
          <cell r="B7">
            <v>24.125</v>
          </cell>
          <cell r="C7">
            <v>33.9</v>
          </cell>
          <cell r="D7">
            <v>16.2</v>
          </cell>
          <cell r="E7">
            <v>49.875</v>
          </cell>
          <cell r="F7">
            <v>73</v>
          </cell>
          <cell r="G7">
            <v>24</v>
          </cell>
          <cell r="H7">
            <v>9.3600000000000012</v>
          </cell>
          <cell r="I7" t="str">
            <v>*</v>
          </cell>
          <cell r="J7">
            <v>20.16</v>
          </cell>
          <cell r="K7">
            <v>0</v>
          </cell>
        </row>
        <row r="8">
          <cell r="B8">
            <v>24.058333333333337</v>
          </cell>
          <cell r="C8">
            <v>33.6</v>
          </cell>
          <cell r="D8">
            <v>12.6</v>
          </cell>
          <cell r="E8">
            <v>48.958333333333336</v>
          </cell>
          <cell r="F8">
            <v>92</v>
          </cell>
          <cell r="G8">
            <v>23</v>
          </cell>
          <cell r="H8">
            <v>11.879999999999999</v>
          </cell>
          <cell r="I8" t="str">
            <v>*</v>
          </cell>
          <cell r="J8">
            <v>22.32</v>
          </cell>
          <cell r="K8">
            <v>0</v>
          </cell>
        </row>
        <row r="9">
          <cell r="B9">
            <v>23.412500000000005</v>
          </cell>
          <cell r="C9">
            <v>33</v>
          </cell>
          <cell r="D9">
            <v>12.4</v>
          </cell>
          <cell r="E9">
            <v>51.041666666666664</v>
          </cell>
          <cell r="F9">
            <v>89</v>
          </cell>
          <cell r="G9">
            <v>26</v>
          </cell>
          <cell r="H9">
            <v>14.04</v>
          </cell>
          <cell r="I9" t="str">
            <v>*</v>
          </cell>
          <cell r="J9">
            <v>28.8</v>
          </cell>
          <cell r="K9">
            <v>0</v>
          </cell>
        </row>
        <row r="10">
          <cell r="B10">
            <v>25.045833333333331</v>
          </cell>
          <cell r="C10">
            <v>35.299999999999997</v>
          </cell>
          <cell r="D10">
            <v>18</v>
          </cell>
          <cell r="E10">
            <v>47.166666666666664</v>
          </cell>
          <cell r="F10">
            <v>68</v>
          </cell>
          <cell r="G10">
            <v>23</v>
          </cell>
          <cell r="H10">
            <v>17.28</v>
          </cell>
          <cell r="I10" t="str">
            <v>*</v>
          </cell>
          <cell r="J10">
            <v>34.92</v>
          </cell>
          <cell r="K10">
            <v>0</v>
          </cell>
        </row>
        <row r="11">
          <cell r="B11">
            <v>26.270833333333332</v>
          </cell>
          <cell r="C11">
            <v>36.700000000000003</v>
          </cell>
          <cell r="D11">
            <v>16</v>
          </cell>
          <cell r="E11">
            <v>44.666666666666664</v>
          </cell>
          <cell r="F11">
            <v>78</v>
          </cell>
          <cell r="G11">
            <v>24</v>
          </cell>
          <cell r="H11">
            <v>14.04</v>
          </cell>
          <cell r="I11" t="str">
            <v>*</v>
          </cell>
          <cell r="J11">
            <v>34.56</v>
          </cell>
          <cell r="K11">
            <v>0</v>
          </cell>
        </row>
        <row r="12">
          <cell r="B12">
            <v>24.575000000000003</v>
          </cell>
          <cell r="C12">
            <v>33</v>
          </cell>
          <cell r="D12">
            <v>18.3</v>
          </cell>
          <cell r="E12">
            <v>61.458333333333336</v>
          </cell>
          <cell r="F12">
            <v>88</v>
          </cell>
          <cell r="G12">
            <v>38</v>
          </cell>
          <cell r="H12">
            <v>17.28</v>
          </cell>
          <cell r="I12" t="str">
            <v>*</v>
          </cell>
          <cell r="J12">
            <v>32.4</v>
          </cell>
          <cell r="K12">
            <v>0</v>
          </cell>
        </row>
        <row r="13">
          <cell r="B13">
            <v>22.866666666666671</v>
          </cell>
          <cell r="C13">
            <v>32.200000000000003</v>
          </cell>
          <cell r="D13">
            <v>15.1</v>
          </cell>
          <cell r="E13">
            <v>66.041666666666671</v>
          </cell>
          <cell r="F13">
            <v>94</v>
          </cell>
          <cell r="G13">
            <v>38</v>
          </cell>
          <cell r="H13">
            <v>16.559999999999999</v>
          </cell>
          <cell r="I13" t="str">
            <v>*</v>
          </cell>
          <cell r="J13">
            <v>32.04</v>
          </cell>
          <cell r="K13">
            <v>0</v>
          </cell>
        </row>
        <row r="14">
          <cell r="B14">
            <v>26.625</v>
          </cell>
          <cell r="C14">
            <v>37.200000000000003</v>
          </cell>
          <cell r="D14">
            <v>18.7</v>
          </cell>
          <cell r="E14">
            <v>54.041666666666664</v>
          </cell>
          <cell r="F14">
            <v>84</v>
          </cell>
          <cell r="G14">
            <v>22</v>
          </cell>
          <cell r="H14">
            <v>17.64</v>
          </cell>
          <cell r="I14" t="str">
            <v>*</v>
          </cell>
          <cell r="J14">
            <v>39.96</v>
          </cell>
          <cell r="K14">
            <v>0</v>
          </cell>
        </row>
        <row r="15">
          <cell r="B15">
            <v>27.658333333333335</v>
          </cell>
          <cell r="C15">
            <v>36.799999999999997</v>
          </cell>
          <cell r="D15">
            <v>19.899999999999999</v>
          </cell>
          <cell r="E15">
            <v>42.041666666666664</v>
          </cell>
          <cell r="F15">
            <v>62</v>
          </cell>
          <cell r="G15">
            <v>24</v>
          </cell>
          <cell r="H15">
            <v>20.16</v>
          </cell>
          <cell r="I15" t="str">
            <v>*</v>
          </cell>
          <cell r="J15">
            <v>47.16</v>
          </cell>
          <cell r="K15">
            <v>0</v>
          </cell>
        </row>
        <row r="16">
          <cell r="B16">
            <v>24.620833333333337</v>
          </cell>
          <cell r="C16">
            <v>34.299999999999997</v>
          </cell>
          <cell r="D16">
            <v>19.100000000000001</v>
          </cell>
          <cell r="E16">
            <v>64.125</v>
          </cell>
          <cell r="F16">
            <v>97</v>
          </cell>
          <cell r="G16">
            <v>37</v>
          </cell>
          <cell r="H16">
            <v>27</v>
          </cell>
          <cell r="I16" t="str">
            <v>*</v>
          </cell>
          <cell r="J16">
            <v>50.4</v>
          </cell>
          <cell r="K16">
            <v>20.400000000000002</v>
          </cell>
        </row>
        <row r="17">
          <cell r="B17">
            <v>19.612500000000001</v>
          </cell>
          <cell r="C17">
            <v>24.4</v>
          </cell>
          <cell r="D17">
            <v>17.3</v>
          </cell>
          <cell r="E17">
            <v>87.5</v>
          </cell>
          <cell r="F17">
            <v>97</v>
          </cell>
          <cell r="G17">
            <v>66</v>
          </cell>
          <cell r="H17">
            <v>12.96</v>
          </cell>
          <cell r="I17" t="str">
            <v>*</v>
          </cell>
          <cell r="J17">
            <v>34.92</v>
          </cell>
          <cell r="K17">
            <v>1</v>
          </cell>
        </row>
        <row r="18">
          <cell r="B18">
            <v>18.425000000000001</v>
          </cell>
          <cell r="C18">
            <v>24.7</v>
          </cell>
          <cell r="D18">
            <v>14.8</v>
          </cell>
          <cell r="E18">
            <v>86.208333333333329</v>
          </cell>
          <cell r="F18">
            <v>98</v>
          </cell>
          <cell r="G18">
            <v>63</v>
          </cell>
          <cell r="H18">
            <v>7.5600000000000005</v>
          </cell>
          <cell r="I18" t="str">
            <v>*</v>
          </cell>
          <cell r="J18">
            <v>14.4</v>
          </cell>
          <cell r="K18">
            <v>0</v>
          </cell>
        </row>
        <row r="19">
          <cell r="B19">
            <v>22.466666666666669</v>
          </cell>
          <cell r="C19">
            <v>30.9</v>
          </cell>
          <cell r="D19">
            <v>18</v>
          </cell>
          <cell r="E19">
            <v>71.583333333333329</v>
          </cell>
          <cell r="F19">
            <v>93</v>
          </cell>
          <cell r="G19">
            <v>42</v>
          </cell>
          <cell r="H19">
            <v>11.520000000000001</v>
          </cell>
          <cell r="I19" t="str">
            <v>*</v>
          </cell>
          <cell r="J19">
            <v>29.16</v>
          </cell>
          <cell r="K19">
            <v>0</v>
          </cell>
        </row>
        <row r="20">
          <cell r="B20">
            <v>25.254166666666663</v>
          </cell>
          <cell r="C20">
            <v>34.1</v>
          </cell>
          <cell r="D20">
            <v>19.3</v>
          </cell>
          <cell r="E20">
            <v>60.125</v>
          </cell>
          <cell r="F20">
            <v>85</v>
          </cell>
          <cell r="G20">
            <v>27</v>
          </cell>
          <cell r="H20">
            <v>15.840000000000002</v>
          </cell>
          <cell r="I20" t="str">
            <v>*</v>
          </cell>
          <cell r="J20">
            <v>39.96</v>
          </cell>
          <cell r="K20">
            <v>0</v>
          </cell>
        </row>
        <row r="21">
          <cell r="B21">
            <v>24.900000000000002</v>
          </cell>
          <cell r="C21">
            <v>35.200000000000003</v>
          </cell>
          <cell r="D21">
            <v>17</v>
          </cell>
          <cell r="E21">
            <v>50.208333333333336</v>
          </cell>
          <cell r="F21">
            <v>77</v>
          </cell>
          <cell r="G21">
            <v>22</v>
          </cell>
          <cell r="H21">
            <v>18.36</v>
          </cell>
          <cell r="I21" t="str">
            <v>*</v>
          </cell>
          <cell r="J21">
            <v>39.24</v>
          </cell>
          <cell r="K21">
            <v>0</v>
          </cell>
        </row>
        <row r="22">
          <cell r="B22">
            <v>25.345833333333335</v>
          </cell>
          <cell r="C22">
            <v>35.1</v>
          </cell>
          <cell r="D22">
            <v>17.8</v>
          </cell>
          <cell r="E22">
            <v>47.916666666666664</v>
          </cell>
          <cell r="F22">
            <v>70</v>
          </cell>
          <cell r="G22">
            <v>25</v>
          </cell>
          <cell r="H22">
            <v>28.8</v>
          </cell>
          <cell r="I22" t="str">
            <v>*</v>
          </cell>
          <cell r="J22">
            <v>62.28</v>
          </cell>
          <cell r="K22">
            <v>0</v>
          </cell>
        </row>
        <row r="23">
          <cell r="B23">
            <v>17.570833333333336</v>
          </cell>
          <cell r="C23">
            <v>21.1</v>
          </cell>
          <cell r="D23">
            <v>15.9</v>
          </cell>
          <cell r="E23">
            <v>90.958333333333329</v>
          </cell>
          <cell r="F23">
            <v>98</v>
          </cell>
          <cell r="G23">
            <v>69</v>
          </cell>
          <cell r="H23">
            <v>24.12</v>
          </cell>
          <cell r="I23" t="str">
            <v>*</v>
          </cell>
          <cell r="J23">
            <v>47.519999999999996</v>
          </cell>
          <cell r="K23">
            <v>27.4</v>
          </cell>
        </row>
        <row r="24">
          <cell r="B24">
            <v>19.083333333333336</v>
          </cell>
          <cell r="C24">
            <v>29.9</v>
          </cell>
          <cell r="D24">
            <v>14.4</v>
          </cell>
          <cell r="E24">
            <v>87.375</v>
          </cell>
          <cell r="F24">
            <v>98</v>
          </cell>
          <cell r="G24">
            <v>50</v>
          </cell>
          <cell r="H24">
            <v>17.64</v>
          </cell>
          <cell r="I24" t="str">
            <v>*</v>
          </cell>
          <cell r="J24">
            <v>54.36</v>
          </cell>
          <cell r="K24">
            <v>19.999999999999996</v>
          </cell>
        </row>
        <row r="25">
          <cell r="B25">
            <v>23.087499999999995</v>
          </cell>
          <cell r="C25">
            <v>32.9</v>
          </cell>
          <cell r="D25">
            <v>16.600000000000001</v>
          </cell>
          <cell r="E25">
            <v>73.833333333333329</v>
          </cell>
          <cell r="F25">
            <v>94</v>
          </cell>
          <cell r="G25">
            <v>44</v>
          </cell>
          <cell r="H25">
            <v>14.04</v>
          </cell>
          <cell r="I25" t="str">
            <v>*</v>
          </cell>
          <cell r="J25">
            <v>29.880000000000003</v>
          </cell>
          <cell r="K25">
            <v>0.2</v>
          </cell>
        </row>
        <row r="26">
          <cell r="B26">
            <v>26.183333333333326</v>
          </cell>
          <cell r="C26">
            <v>36</v>
          </cell>
          <cell r="D26">
            <v>19.600000000000001</v>
          </cell>
          <cell r="E26">
            <v>64.458333333333329</v>
          </cell>
          <cell r="F26">
            <v>90</v>
          </cell>
          <cell r="G26">
            <v>30</v>
          </cell>
          <cell r="H26">
            <v>22.32</v>
          </cell>
          <cell r="I26" t="str">
            <v>*</v>
          </cell>
          <cell r="J26">
            <v>43.92</v>
          </cell>
          <cell r="K26">
            <v>0</v>
          </cell>
        </row>
        <row r="27">
          <cell r="B27">
            <v>27.387500000000003</v>
          </cell>
          <cell r="C27">
            <v>36.299999999999997</v>
          </cell>
          <cell r="D27">
            <v>19.5</v>
          </cell>
          <cell r="E27">
            <v>52.458333333333336</v>
          </cell>
          <cell r="F27">
            <v>80</v>
          </cell>
          <cell r="G27">
            <v>27</v>
          </cell>
          <cell r="H27">
            <v>26.64</v>
          </cell>
          <cell r="I27" t="str">
            <v>*</v>
          </cell>
          <cell r="J27">
            <v>46.800000000000004</v>
          </cell>
          <cell r="K27">
            <v>0</v>
          </cell>
        </row>
        <row r="28">
          <cell r="B28">
            <v>27.916666666666668</v>
          </cell>
          <cell r="C28">
            <v>36.4</v>
          </cell>
          <cell r="D28">
            <v>21.8</v>
          </cell>
          <cell r="E28">
            <v>52.541666666666664</v>
          </cell>
          <cell r="F28">
            <v>78</v>
          </cell>
          <cell r="G28">
            <v>21</v>
          </cell>
          <cell r="H28">
            <v>20.52</v>
          </cell>
          <cell r="I28" t="str">
            <v>*</v>
          </cell>
          <cell r="J28">
            <v>45.72</v>
          </cell>
          <cell r="K28">
            <v>0</v>
          </cell>
        </row>
        <row r="29">
          <cell r="B29">
            <v>26.358333333333334</v>
          </cell>
          <cell r="C29">
            <v>36</v>
          </cell>
          <cell r="D29">
            <v>17.399999999999999</v>
          </cell>
          <cell r="E29">
            <v>56.916666666666664</v>
          </cell>
          <cell r="F29">
            <v>91</v>
          </cell>
          <cell r="G29">
            <v>26</v>
          </cell>
          <cell r="H29">
            <v>15.840000000000002</v>
          </cell>
          <cell r="I29" t="str">
            <v>*</v>
          </cell>
          <cell r="J29">
            <v>41.76</v>
          </cell>
          <cell r="K29">
            <v>0</v>
          </cell>
        </row>
        <row r="30">
          <cell r="B30">
            <v>20.679166666666667</v>
          </cell>
          <cell r="C30">
            <v>26.3</v>
          </cell>
          <cell r="D30">
            <v>18.7</v>
          </cell>
          <cell r="E30">
            <v>81.5</v>
          </cell>
          <cell r="F30">
            <v>91</v>
          </cell>
          <cell r="G30">
            <v>65</v>
          </cell>
          <cell r="H30">
            <v>11.16</v>
          </cell>
          <cell r="I30" t="str">
            <v>*</v>
          </cell>
          <cell r="J30">
            <v>23.400000000000002</v>
          </cell>
          <cell r="K30">
            <v>0</v>
          </cell>
        </row>
        <row r="31">
          <cell r="B31">
            <v>18.587499999999999</v>
          </cell>
          <cell r="C31">
            <v>21.6</v>
          </cell>
          <cell r="D31">
            <v>17.3</v>
          </cell>
          <cell r="E31">
            <v>81.75</v>
          </cell>
          <cell r="F31">
            <v>93</v>
          </cell>
          <cell r="G31">
            <v>64</v>
          </cell>
          <cell r="H31">
            <v>13.68</v>
          </cell>
          <cell r="I31" t="str">
            <v>*</v>
          </cell>
          <cell r="J31">
            <v>25.92</v>
          </cell>
          <cell r="K31">
            <v>0</v>
          </cell>
        </row>
        <row r="32">
          <cell r="B32">
            <v>19.366666666666671</v>
          </cell>
          <cell r="C32">
            <v>26.8</v>
          </cell>
          <cell r="D32">
            <v>13.9</v>
          </cell>
          <cell r="E32">
            <v>70.5</v>
          </cell>
          <cell r="F32">
            <v>93</v>
          </cell>
          <cell r="G32">
            <v>40</v>
          </cell>
          <cell r="H32">
            <v>16.2</v>
          </cell>
          <cell r="I32" t="str">
            <v>*</v>
          </cell>
          <cell r="J32">
            <v>29.880000000000003</v>
          </cell>
          <cell r="K32">
            <v>0</v>
          </cell>
        </row>
        <row r="33">
          <cell r="B33">
            <v>21.316666666666666</v>
          </cell>
          <cell r="C33">
            <v>27.2</v>
          </cell>
          <cell r="D33">
            <v>17.5</v>
          </cell>
          <cell r="E33">
            <v>64</v>
          </cell>
          <cell r="F33">
            <v>75</v>
          </cell>
          <cell r="G33">
            <v>52</v>
          </cell>
          <cell r="H33">
            <v>13.68</v>
          </cell>
          <cell r="I33" t="str">
            <v>*</v>
          </cell>
          <cell r="J33">
            <v>28.08</v>
          </cell>
          <cell r="K33">
            <v>0</v>
          </cell>
        </row>
        <row r="34">
          <cell r="B34">
            <v>23.283333333333335</v>
          </cell>
          <cell r="C34">
            <v>32.4</v>
          </cell>
          <cell r="D34">
            <v>16.8</v>
          </cell>
          <cell r="E34">
            <v>72.833333333333329</v>
          </cell>
          <cell r="F34">
            <v>95</v>
          </cell>
          <cell r="G34">
            <v>45</v>
          </cell>
          <cell r="H34">
            <v>16.2</v>
          </cell>
          <cell r="I34" t="str">
            <v>*</v>
          </cell>
          <cell r="J34">
            <v>31.680000000000003</v>
          </cell>
          <cell r="K34">
            <v>0.2</v>
          </cell>
        </row>
        <row r="35">
          <cell r="B35">
            <v>21.912500000000005</v>
          </cell>
          <cell r="C35">
            <v>25.4</v>
          </cell>
          <cell r="D35">
            <v>19.2</v>
          </cell>
          <cell r="E35">
            <v>85.791666666666671</v>
          </cell>
          <cell r="F35">
            <v>97</v>
          </cell>
          <cell r="G35">
            <v>67</v>
          </cell>
          <cell r="H35">
            <v>15.120000000000001</v>
          </cell>
          <cell r="I35" t="str">
            <v>*</v>
          </cell>
          <cell r="J35">
            <v>38.880000000000003</v>
          </cell>
          <cell r="K35">
            <v>22.799999999999997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22.879166666666666</v>
          </cell>
          <cell r="C5">
            <v>30.8</v>
          </cell>
          <cell r="D5">
            <v>15</v>
          </cell>
          <cell r="E5">
            <v>59.041666666666664</v>
          </cell>
          <cell r="F5">
            <v>88</v>
          </cell>
          <cell r="G5">
            <v>32</v>
          </cell>
          <cell r="H5">
            <v>14.4</v>
          </cell>
          <cell r="I5" t="str">
            <v>*</v>
          </cell>
          <cell r="J5">
            <v>31.680000000000003</v>
          </cell>
          <cell r="K5">
            <v>0</v>
          </cell>
        </row>
        <row r="6">
          <cell r="B6">
            <v>23.745833333333334</v>
          </cell>
          <cell r="C6">
            <v>32.799999999999997</v>
          </cell>
          <cell r="D6">
            <v>15.9</v>
          </cell>
          <cell r="E6">
            <v>48.333333333333336</v>
          </cell>
          <cell r="F6">
            <v>71</v>
          </cell>
          <cell r="G6">
            <v>25</v>
          </cell>
          <cell r="H6">
            <v>14.4</v>
          </cell>
          <cell r="I6" t="str">
            <v>*</v>
          </cell>
          <cell r="J6">
            <v>27.36</v>
          </cell>
          <cell r="K6">
            <v>0</v>
          </cell>
        </row>
        <row r="7">
          <cell r="B7">
            <v>24.354166666666668</v>
          </cell>
          <cell r="C7">
            <v>33.4</v>
          </cell>
          <cell r="D7">
            <v>13.4</v>
          </cell>
          <cell r="E7">
            <v>45.583333333333336</v>
          </cell>
          <cell r="F7">
            <v>86</v>
          </cell>
          <cell r="G7">
            <v>25</v>
          </cell>
          <cell r="H7">
            <v>12.96</v>
          </cell>
          <cell r="I7" t="str">
            <v>*</v>
          </cell>
          <cell r="J7">
            <v>23.040000000000003</v>
          </cell>
          <cell r="K7">
            <v>0</v>
          </cell>
        </row>
        <row r="8">
          <cell r="B8">
            <v>24.637500000000003</v>
          </cell>
          <cell r="C8">
            <v>32.799999999999997</v>
          </cell>
          <cell r="D8">
            <v>19.100000000000001</v>
          </cell>
          <cell r="E8">
            <v>48.041666666666664</v>
          </cell>
          <cell r="F8">
            <v>65</v>
          </cell>
          <cell r="G8">
            <v>26</v>
          </cell>
          <cell r="H8">
            <v>12.24</v>
          </cell>
          <cell r="I8" t="str">
            <v>*</v>
          </cell>
          <cell r="J8">
            <v>24.840000000000003</v>
          </cell>
          <cell r="K8">
            <v>0</v>
          </cell>
        </row>
        <row r="9">
          <cell r="B9">
            <v>24.166666666666671</v>
          </cell>
          <cell r="C9">
            <v>32.4</v>
          </cell>
          <cell r="D9">
            <v>18.2</v>
          </cell>
          <cell r="E9">
            <v>50.125</v>
          </cell>
          <cell r="F9">
            <v>72</v>
          </cell>
          <cell r="G9">
            <v>27</v>
          </cell>
          <cell r="H9">
            <v>11.879999999999999</v>
          </cell>
          <cell r="I9" t="str">
            <v>*</v>
          </cell>
          <cell r="J9">
            <v>25.2</v>
          </cell>
          <cell r="K9">
            <v>0</v>
          </cell>
        </row>
        <row r="10">
          <cell r="B10">
            <v>25.820833333333329</v>
          </cell>
          <cell r="C10">
            <v>34.5</v>
          </cell>
          <cell r="D10">
            <v>19.8</v>
          </cell>
          <cell r="E10">
            <v>42.375</v>
          </cell>
          <cell r="F10">
            <v>58</v>
          </cell>
          <cell r="G10">
            <v>23</v>
          </cell>
          <cell r="H10">
            <v>17.64</v>
          </cell>
          <cell r="I10" t="str">
            <v>*</v>
          </cell>
          <cell r="J10">
            <v>41.76</v>
          </cell>
          <cell r="K10">
            <v>0</v>
          </cell>
        </row>
        <row r="11">
          <cell r="B11">
            <v>26.691666666666674</v>
          </cell>
          <cell r="C11">
            <v>35.700000000000003</v>
          </cell>
          <cell r="D11">
            <v>15.8</v>
          </cell>
          <cell r="E11">
            <v>43.791666666666664</v>
          </cell>
          <cell r="F11">
            <v>81</v>
          </cell>
          <cell r="G11">
            <v>23</v>
          </cell>
          <cell r="H11">
            <v>15.120000000000001</v>
          </cell>
          <cell r="I11" t="str">
            <v>*</v>
          </cell>
          <cell r="J11">
            <v>28.44</v>
          </cell>
          <cell r="K11">
            <v>0</v>
          </cell>
        </row>
        <row r="12">
          <cell r="B12">
            <v>23.74166666666666</v>
          </cell>
          <cell r="C12">
            <v>30.6</v>
          </cell>
          <cell r="D12">
            <v>19.2</v>
          </cell>
          <cell r="E12">
            <v>63.25</v>
          </cell>
          <cell r="F12">
            <v>86</v>
          </cell>
          <cell r="G12">
            <v>40</v>
          </cell>
          <cell r="H12">
            <v>23.040000000000003</v>
          </cell>
          <cell r="I12" t="str">
            <v>*</v>
          </cell>
          <cell r="J12">
            <v>51.12</v>
          </cell>
          <cell r="K12">
            <v>0</v>
          </cell>
        </row>
        <row r="13">
          <cell r="B13">
            <v>21.541666666666668</v>
          </cell>
          <cell r="C13">
            <v>28.6</v>
          </cell>
          <cell r="D13">
            <v>16.899999999999999</v>
          </cell>
          <cell r="E13">
            <v>69.25</v>
          </cell>
          <cell r="F13">
            <v>85</v>
          </cell>
          <cell r="G13">
            <v>45</v>
          </cell>
          <cell r="H13">
            <v>20.52</v>
          </cell>
          <cell r="I13" t="str">
            <v>*</v>
          </cell>
          <cell r="J13">
            <v>46.440000000000005</v>
          </cell>
          <cell r="K13">
            <v>0</v>
          </cell>
        </row>
        <row r="14">
          <cell r="B14">
            <v>26.05</v>
          </cell>
          <cell r="C14">
            <v>36.5</v>
          </cell>
          <cell r="D14">
            <v>17.8</v>
          </cell>
          <cell r="E14">
            <v>56.083333333333336</v>
          </cell>
          <cell r="F14">
            <v>89</v>
          </cell>
          <cell r="G14">
            <v>24</v>
          </cell>
          <cell r="H14">
            <v>16.2</v>
          </cell>
          <cell r="I14" t="str">
            <v>*</v>
          </cell>
          <cell r="J14">
            <v>37.080000000000005</v>
          </cell>
          <cell r="K14">
            <v>0</v>
          </cell>
        </row>
        <row r="15">
          <cell r="B15">
            <v>27.4375</v>
          </cell>
          <cell r="C15">
            <v>37.1</v>
          </cell>
          <cell r="D15">
            <v>18.3</v>
          </cell>
          <cell r="E15">
            <v>42</v>
          </cell>
          <cell r="F15">
            <v>73</v>
          </cell>
          <cell r="G15">
            <v>23</v>
          </cell>
          <cell r="H15">
            <v>24.840000000000003</v>
          </cell>
          <cell r="I15" t="str">
            <v>*</v>
          </cell>
          <cell r="J15">
            <v>42.84</v>
          </cell>
          <cell r="K15">
            <v>0</v>
          </cell>
        </row>
        <row r="16">
          <cell r="B16">
            <v>23.524999999999995</v>
          </cell>
          <cell r="C16">
            <v>31.5</v>
          </cell>
          <cell r="D16">
            <v>19.899999999999999</v>
          </cell>
          <cell r="E16">
            <v>62.666666666666664</v>
          </cell>
          <cell r="F16">
            <v>77</v>
          </cell>
          <cell r="G16">
            <v>41</v>
          </cell>
          <cell r="H16">
            <v>24.48</v>
          </cell>
          <cell r="I16" t="str">
            <v>*</v>
          </cell>
          <cell r="J16">
            <v>59.4</v>
          </cell>
          <cell r="K16">
            <v>0</v>
          </cell>
        </row>
        <row r="17">
          <cell r="B17">
            <v>20.387499999999999</v>
          </cell>
          <cell r="C17">
            <v>27.4</v>
          </cell>
          <cell r="D17">
            <v>17.3</v>
          </cell>
          <cell r="E17">
            <v>83.291666666666671</v>
          </cell>
          <cell r="F17">
            <v>99</v>
          </cell>
          <cell r="G17">
            <v>54</v>
          </cell>
          <cell r="H17">
            <v>13.68</v>
          </cell>
          <cell r="I17" t="str">
            <v>*</v>
          </cell>
          <cell r="J17">
            <v>38.880000000000003</v>
          </cell>
          <cell r="K17">
            <v>0</v>
          </cell>
        </row>
        <row r="18">
          <cell r="B18">
            <v>19.545833333333334</v>
          </cell>
          <cell r="C18">
            <v>26</v>
          </cell>
          <cell r="D18">
            <v>14</v>
          </cell>
          <cell r="E18">
            <v>77.833333333333329</v>
          </cell>
          <cell r="F18">
            <v>97</v>
          </cell>
          <cell r="G18">
            <v>52</v>
          </cell>
          <cell r="H18">
            <v>6.84</v>
          </cell>
          <cell r="I18" t="str">
            <v>*</v>
          </cell>
          <cell r="J18">
            <v>16.920000000000002</v>
          </cell>
          <cell r="K18">
            <v>0</v>
          </cell>
        </row>
        <row r="19">
          <cell r="B19">
            <v>22.612500000000001</v>
          </cell>
          <cell r="C19">
            <v>30.7</v>
          </cell>
          <cell r="D19">
            <v>17.899999999999999</v>
          </cell>
          <cell r="E19">
            <v>66.125</v>
          </cell>
          <cell r="F19">
            <v>84</v>
          </cell>
          <cell r="G19">
            <v>42</v>
          </cell>
          <cell r="H19">
            <v>13.32</v>
          </cell>
          <cell r="I19" t="str">
            <v>*</v>
          </cell>
          <cell r="J19">
            <v>24.12</v>
          </cell>
          <cell r="K19">
            <v>0</v>
          </cell>
        </row>
        <row r="20">
          <cell r="B20">
            <v>24.762500000000003</v>
          </cell>
          <cell r="C20">
            <v>33.4</v>
          </cell>
          <cell r="D20">
            <v>19.399999999999999</v>
          </cell>
          <cell r="E20">
            <v>62.25</v>
          </cell>
          <cell r="F20">
            <v>82</v>
          </cell>
          <cell r="G20">
            <v>33</v>
          </cell>
          <cell r="H20">
            <v>16.920000000000002</v>
          </cell>
          <cell r="I20" t="str">
            <v>*</v>
          </cell>
          <cell r="J20">
            <v>36.36</v>
          </cell>
          <cell r="K20">
            <v>0</v>
          </cell>
        </row>
        <row r="21">
          <cell r="B21">
            <v>25.762500000000003</v>
          </cell>
          <cell r="C21">
            <v>34.299999999999997</v>
          </cell>
          <cell r="D21">
            <v>20.2</v>
          </cell>
          <cell r="E21">
            <v>48.916666666666664</v>
          </cell>
          <cell r="F21">
            <v>69</v>
          </cell>
          <cell r="G21">
            <v>26</v>
          </cell>
          <cell r="H21">
            <v>22.68</v>
          </cell>
          <cell r="I21" t="str">
            <v>*</v>
          </cell>
          <cell r="J21">
            <v>38.519999999999996</v>
          </cell>
          <cell r="K21">
            <v>0</v>
          </cell>
        </row>
        <row r="22">
          <cell r="B22">
            <v>26.700000000000003</v>
          </cell>
          <cell r="C22">
            <v>36</v>
          </cell>
          <cell r="D22">
            <v>17.7</v>
          </cell>
          <cell r="E22">
            <v>44.208333333333336</v>
          </cell>
          <cell r="F22">
            <v>75</v>
          </cell>
          <cell r="G22">
            <v>23</v>
          </cell>
          <cell r="H22">
            <v>27.36</v>
          </cell>
          <cell r="I22" t="str">
            <v>*</v>
          </cell>
          <cell r="J22">
            <v>75.239999999999995</v>
          </cell>
          <cell r="K22">
            <v>0</v>
          </cell>
        </row>
        <row r="23">
          <cell r="B23">
            <v>17.720833333333331</v>
          </cell>
          <cell r="C23">
            <v>21.7</v>
          </cell>
          <cell r="D23">
            <v>15.6</v>
          </cell>
          <cell r="E23">
            <v>89.333333333333329</v>
          </cell>
          <cell r="F23">
            <v>99</v>
          </cell>
          <cell r="G23">
            <v>69</v>
          </cell>
          <cell r="H23">
            <v>30.6</v>
          </cell>
          <cell r="I23" t="str">
            <v>*</v>
          </cell>
          <cell r="J23">
            <v>51.480000000000004</v>
          </cell>
          <cell r="K23">
            <v>12.8</v>
          </cell>
        </row>
        <row r="24">
          <cell r="B24">
            <v>20.291666666666664</v>
          </cell>
          <cell r="C24">
            <v>29.7</v>
          </cell>
          <cell r="D24">
            <v>15</v>
          </cell>
          <cell r="E24">
            <v>81.625</v>
          </cell>
          <cell r="F24">
            <v>99</v>
          </cell>
          <cell r="G24">
            <v>46</v>
          </cell>
          <cell r="H24">
            <v>15.120000000000001</v>
          </cell>
          <cell r="I24" t="str">
            <v>*</v>
          </cell>
          <cell r="J24">
            <v>42.480000000000004</v>
          </cell>
          <cell r="K24">
            <v>6.6</v>
          </cell>
        </row>
        <row r="25">
          <cell r="B25">
            <v>22.150000000000002</v>
          </cell>
          <cell r="C25">
            <v>31.8</v>
          </cell>
          <cell r="D25">
            <v>14.5</v>
          </cell>
          <cell r="E25">
            <v>74.041666666666671</v>
          </cell>
          <cell r="F25">
            <v>98</v>
          </cell>
          <cell r="G25">
            <v>40</v>
          </cell>
          <cell r="H25">
            <v>9.7200000000000006</v>
          </cell>
          <cell r="I25" t="str">
            <v>*</v>
          </cell>
          <cell r="J25">
            <v>20.16</v>
          </cell>
          <cell r="K25">
            <v>1.4</v>
          </cell>
        </row>
        <row r="26">
          <cell r="B26">
            <v>27.004166666666666</v>
          </cell>
          <cell r="C26">
            <v>35.200000000000003</v>
          </cell>
          <cell r="D26">
            <v>21.9</v>
          </cell>
          <cell r="E26">
            <v>56.208333333333336</v>
          </cell>
          <cell r="F26">
            <v>75</v>
          </cell>
          <cell r="G26">
            <v>33</v>
          </cell>
          <cell r="H26">
            <v>0</v>
          </cell>
          <cell r="I26" t="str">
            <v>*</v>
          </cell>
          <cell r="J26">
            <v>0</v>
          </cell>
          <cell r="K26">
            <v>0</v>
          </cell>
        </row>
        <row r="27">
          <cell r="B27">
            <v>28.049999999999994</v>
          </cell>
          <cell r="C27">
            <v>36.700000000000003</v>
          </cell>
          <cell r="D27">
            <v>21.7</v>
          </cell>
          <cell r="E27">
            <v>50.75</v>
          </cell>
          <cell r="F27">
            <v>72</v>
          </cell>
          <cell r="G27">
            <v>27</v>
          </cell>
          <cell r="H27">
            <v>0</v>
          </cell>
          <cell r="I27" t="str">
            <v>*</v>
          </cell>
          <cell r="J27">
            <v>0</v>
          </cell>
          <cell r="K27">
            <v>0</v>
          </cell>
        </row>
        <row r="28">
          <cell r="B28">
            <v>28.162499999999998</v>
          </cell>
          <cell r="C28">
            <v>36</v>
          </cell>
          <cell r="D28">
            <v>22.5</v>
          </cell>
          <cell r="E28">
            <v>50.833333333333336</v>
          </cell>
          <cell r="F28">
            <v>73</v>
          </cell>
          <cell r="G28">
            <v>24</v>
          </cell>
          <cell r="H28">
            <v>0</v>
          </cell>
          <cell r="I28" t="str">
            <v>*</v>
          </cell>
          <cell r="J28">
            <v>0</v>
          </cell>
          <cell r="K28">
            <v>0</v>
          </cell>
        </row>
        <row r="29">
          <cell r="B29">
            <v>25.804166666666664</v>
          </cell>
          <cell r="C29">
            <v>34.700000000000003</v>
          </cell>
          <cell r="D29">
            <v>18.2</v>
          </cell>
          <cell r="E29">
            <v>59.125</v>
          </cell>
          <cell r="F29">
            <v>92</v>
          </cell>
          <cell r="G29">
            <v>34</v>
          </cell>
          <cell r="H29">
            <v>0</v>
          </cell>
          <cell r="I29" t="str">
            <v>*</v>
          </cell>
          <cell r="J29">
            <v>0</v>
          </cell>
          <cell r="K29">
            <v>0.4</v>
          </cell>
        </row>
        <row r="30">
          <cell r="B30">
            <v>19.104166666666668</v>
          </cell>
          <cell r="C30">
            <v>22.9</v>
          </cell>
          <cell r="D30">
            <v>17.8</v>
          </cell>
          <cell r="E30">
            <v>93.583333333333329</v>
          </cell>
          <cell r="F30">
            <v>99</v>
          </cell>
          <cell r="G30">
            <v>88</v>
          </cell>
          <cell r="H30">
            <v>0</v>
          </cell>
          <cell r="I30" t="str">
            <v>*</v>
          </cell>
          <cell r="J30">
            <v>0</v>
          </cell>
          <cell r="K30">
            <v>2.8</v>
          </cell>
        </row>
        <row r="31">
          <cell r="B31">
            <v>18.220833333333331</v>
          </cell>
          <cell r="C31">
            <v>21.4</v>
          </cell>
          <cell r="D31">
            <v>15.8</v>
          </cell>
          <cell r="E31">
            <v>75.541666666666671</v>
          </cell>
          <cell r="F31">
            <v>90</v>
          </cell>
          <cell r="G31">
            <v>55</v>
          </cell>
          <cell r="H31">
            <v>0</v>
          </cell>
          <cell r="I31" t="str">
            <v>*</v>
          </cell>
          <cell r="J31">
            <v>0</v>
          </cell>
          <cell r="K31">
            <v>0</v>
          </cell>
        </row>
        <row r="32">
          <cell r="B32">
            <v>18.5</v>
          </cell>
          <cell r="C32">
            <v>26.3</v>
          </cell>
          <cell r="D32">
            <v>12.8</v>
          </cell>
          <cell r="E32">
            <v>69.75</v>
          </cell>
          <cell r="F32">
            <v>94</v>
          </cell>
          <cell r="G32">
            <v>39</v>
          </cell>
          <cell r="H32">
            <v>0</v>
          </cell>
          <cell r="I32" t="str">
            <v>*</v>
          </cell>
          <cell r="J32">
            <v>0</v>
          </cell>
          <cell r="K32">
            <v>0</v>
          </cell>
        </row>
        <row r="33">
          <cell r="B33">
            <v>20.662499999999998</v>
          </cell>
          <cell r="C33">
            <v>27.8</v>
          </cell>
          <cell r="D33">
            <v>16</v>
          </cell>
          <cell r="E33">
            <v>64.666666666666671</v>
          </cell>
          <cell r="F33">
            <v>77</v>
          </cell>
          <cell r="G33">
            <v>48</v>
          </cell>
          <cell r="H33">
            <v>0</v>
          </cell>
          <cell r="I33" t="str">
            <v>*</v>
          </cell>
          <cell r="J33">
            <v>0</v>
          </cell>
          <cell r="K33">
            <v>0</v>
          </cell>
        </row>
        <row r="34">
          <cell r="B34">
            <v>23.791666666666668</v>
          </cell>
          <cell r="C34">
            <v>31.5</v>
          </cell>
          <cell r="D34">
            <v>16.7</v>
          </cell>
          <cell r="E34">
            <v>67.833333333333329</v>
          </cell>
          <cell r="F34">
            <v>95</v>
          </cell>
          <cell r="G34">
            <v>43</v>
          </cell>
          <cell r="H34">
            <v>0</v>
          </cell>
          <cell r="I34" t="str">
            <v>*</v>
          </cell>
          <cell r="J34">
            <v>0</v>
          </cell>
          <cell r="K34">
            <v>0</v>
          </cell>
        </row>
        <row r="35">
          <cell r="B35">
            <v>22.629166666666666</v>
          </cell>
          <cell r="C35">
            <v>26.7</v>
          </cell>
          <cell r="D35">
            <v>19.5</v>
          </cell>
          <cell r="E35">
            <v>77.333333333333329</v>
          </cell>
          <cell r="F35">
            <v>92</v>
          </cell>
          <cell r="G35">
            <v>62</v>
          </cell>
          <cell r="H35">
            <v>0</v>
          </cell>
          <cell r="I35" t="str">
            <v>*</v>
          </cell>
          <cell r="J35">
            <v>0</v>
          </cell>
          <cell r="K35">
            <v>0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22.183333333333334</v>
          </cell>
          <cell r="C5">
            <v>31.7</v>
          </cell>
          <cell r="D5">
            <v>13</v>
          </cell>
          <cell r="E5">
            <v>53.041666666666664</v>
          </cell>
          <cell r="F5">
            <v>87</v>
          </cell>
          <cell r="G5">
            <v>24</v>
          </cell>
          <cell r="H5">
            <v>1.08</v>
          </cell>
          <cell r="I5" t="str">
            <v>*</v>
          </cell>
          <cell r="J5">
            <v>25.92</v>
          </cell>
          <cell r="K5">
            <v>0</v>
          </cell>
        </row>
        <row r="6">
          <cell r="B6">
            <v>21.775000000000002</v>
          </cell>
          <cell r="C6">
            <v>33.9</v>
          </cell>
          <cell r="D6">
            <v>11.3</v>
          </cell>
          <cell r="E6">
            <v>52</v>
          </cell>
          <cell r="F6">
            <v>89</v>
          </cell>
          <cell r="G6">
            <v>19</v>
          </cell>
          <cell r="H6">
            <v>0</v>
          </cell>
          <cell r="I6" t="str">
            <v>*</v>
          </cell>
          <cell r="J6">
            <v>13.32</v>
          </cell>
          <cell r="K6">
            <v>0</v>
          </cell>
        </row>
        <row r="7">
          <cell r="B7">
            <v>22.829166666666666</v>
          </cell>
          <cell r="C7">
            <v>33.700000000000003</v>
          </cell>
          <cell r="D7">
            <v>12.9</v>
          </cell>
          <cell r="E7">
            <v>52.125</v>
          </cell>
          <cell r="F7">
            <v>87</v>
          </cell>
          <cell r="G7">
            <v>20</v>
          </cell>
          <cell r="H7">
            <v>0</v>
          </cell>
          <cell r="I7" t="str">
            <v>*</v>
          </cell>
          <cell r="J7">
            <v>16.2</v>
          </cell>
          <cell r="K7">
            <v>0</v>
          </cell>
        </row>
        <row r="8">
          <cell r="B8">
            <v>23.029166666666665</v>
          </cell>
          <cell r="C8">
            <v>33.5</v>
          </cell>
          <cell r="D8">
            <v>13</v>
          </cell>
          <cell r="E8">
            <v>51.708333333333336</v>
          </cell>
          <cell r="F8">
            <v>87</v>
          </cell>
          <cell r="G8">
            <v>20</v>
          </cell>
          <cell r="H8">
            <v>0</v>
          </cell>
          <cell r="I8" t="str">
            <v>*</v>
          </cell>
          <cell r="J8">
            <v>11.879999999999999</v>
          </cell>
          <cell r="K8">
            <v>0</v>
          </cell>
        </row>
        <row r="9">
          <cell r="B9">
            <v>23.266666666666669</v>
          </cell>
          <cell r="C9">
            <v>34</v>
          </cell>
          <cell r="D9">
            <v>13.6</v>
          </cell>
          <cell r="E9">
            <v>50.583333333333336</v>
          </cell>
          <cell r="F9">
            <v>86</v>
          </cell>
          <cell r="G9">
            <v>18</v>
          </cell>
          <cell r="H9">
            <v>0</v>
          </cell>
          <cell r="I9" t="str">
            <v>*</v>
          </cell>
          <cell r="J9">
            <v>17.64</v>
          </cell>
          <cell r="K9">
            <v>0</v>
          </cell>
        </row>
        <row r="10">
          <cell r="B10">
            <v>24.283333333333331</v>
          </cell>
          <cell r="C10">
            <v>35.700000000000003</v>
          </cell>
          <cell r="D10">
            <v>14.1</v>
          </cell>
          <cell r="E10">
            <v>47.416666666666664</v>
          </cell>
          <cell r="F10">
            <v>85</v>
          </cell>
          <cell r="G10">
            <v>17</v>
          </cell>
          <cell r="H10">
            <v>0.36000000000000004</v>
          </cell>
          <cell r="I10" t="str">
            <v>*</v>
          </cell>
          <cell r="J10">
            <v>28.44</v>
          </cell>
          <cell r="K10">
            <v>0</v>
          </cell>
        </row>
        <row r="11">
          <cell r="B11">
            <v>25.729166666666668</v>
          </cell>
          <cell r="C11">
            <v>36.200000000000003</v>
          </cell>
          <cell r="D11">
            <v>14.5</v>
          </cell>
          <cell r="E11">
            <v>39.875</v>
          </cell>
          <cell r="F11">
            <v>75</v>
          </cell>
          <cell r="G11">
            <v>18</v>
          </cell>
          <cell r="H11">
            <v>0.72000000000000008</v>
          </cell>
          <cell r="I11" t="str">
            <v>*</v>
          </cell>
          <cell r="J11">
            <v>41.4</v>
          </cell>
          <cell r="K11">
            <v>0</v>
          </cell>
        </row>
        <row r="12">
          <cell r="B12">
            <v>25.954166666666662</v>
          </cell>
          <cell r="C12">
            <v>35.5</v>
          </cell>
          <cell r="D12">
            <v>16.3</v>
          </cell>
          <cell r="E12">
            <v>46.75</v>
          </cell>
          <cell r="F12">
            <v>84</v>
          </cell>
          <cell r="G12">
            <v>18</v>
          </cell>
          <cell r="H12">
            <v>0.36000000000000004</v>
          </cell>
          <cell r="I12" t="str">
            <v>*</v>
          </cell>
          <cell r="J12">
            <v>23.759999999999998</v>
          </cell>
          <cell r="K12">
            <v>0</v>
          </cell>
        </row>
        <row r="13">
          <cell r="B13">
            <v>26.037499999999998</v>
          </cell>
          <cell r="C13">
            <v>35.9</v>
          </cell>
          <cell r="D13">
            <v>15.8</v>
          </cell>
          <cell r="E13">
            <v>48.125</v>
          </cell>
          <cell r="F13">
            <v>87</v>
          </cell>
          <cell r="G13">
            <v>17</v>
          </cell>
          <cell r="H13">
            <v>15.840000000000002</v>
          </cell>
          <cell r="I13" t="str">
            <v>*</v>
          </cell>
          <cell r="J13">
            <v>37.800000000000004</v>
          </cell>
          <cell r="K13">
            <v>0</v>
          </cell>
        </row>
        <row r="14">
          <cell r="B14">
            <v>28.033333333333328</v>
          </cell>
          <cell r="C14">
            <v>36.700000000000003</v>
          </cell>
          <cell r="D14">
            <v>20.6</v>
          </cell>
          <cell r="E14">
            <v>35.166666666666664</v>
          </cell>
          <cell r="F14">
            <v>56</v>
          </cell>
          <cell r="G14">
            <v>15</v>
          </cell>
          <cell r="H14">
            <v>0.36000000000000004</v>
          </cell>
          <cell r="I14" t="str">
            <v>*</v>
          </cell>
          <cell r="J14">
            <v>30.240000000000002</v>
          </cell>
          <cell r="K14">
            <v>0</v>
          </cell>
        </row>
        <row r="15">
          <cell r="B15">
            <v>28.287500000000005</v>
          </cell>
          <cell r="C15">
            <v>37.5</v>
          </cell>
          <cell r="D15">
            <v>20.6</v>
          </cell>
          <cell r="E15">
            <v>35.333333333333336</v>
          </cell>
          <cell r="F15">
            <v>61</v>
          </cell>
          <cell r="G15">
            <v>14</v>
          </cell>
          <cell r="H15">
            <v>4.6800000000000006</v>
          </cell>
          <cell r="I15" t="str">
            <v>*</v>
          </cell>
          <cell r="J15">
            <v>28.8</v>
          </cell>
          <cell r="K15">
            <v>0</v>
          </cell>
        </row>
        <row r="16">
          <cell r="B16">
            <v>27.020833333333329</v>
          </cell>
          <cell r="C16">
            <v>37.9</v>
          </cell>
          <cell r="D16">
            <v>17.2</v>
          </cell>
          <cell r="E16">
            <v>44.25</v>
          </cell>
          <cell r="F16">
            <v>79</v>
          </cell>
          <cell r="G16">
            <v>16</v>
          </cell>
          <cell r="H16">
            <v>12.96</v>
          </cell>
          <cell r="I16" t="str">
            <v>*</v>
          </cell>
          <cell r="J16">
            <v>75.600000000000009</v>
          </cell>
          <cell r="K16">
            <v>0</v>
          </cell>
        </row>
        <row r="17">
          <cell r="B17">
            <v>23.641666666666676</v>
          </cell>
          <cell r="C17">
            <v>28.6</v>
          </cell>
          <cell r="D17">
            <v>18.8</v>
          </cell>
          <cell r="E17">
            <v>59.666666666666664</v>
          </cell>
          <cell r="F17">
            <v>83</v>
          </cell>
          <cell r="G17">
            <v>38</v>
          </cell>
          <cell r="H17">
            <v>9.7200000000000006</v>
          </cell>
          <cell r="I17" t="str">
            <v>*</v>
          </cell>
          <cell r="J17">
            <v>39.24</v>
          </cell>
          <cell r="K17">
            <v>0</v>
          </cell>
        </row>
        <row r="18">
          <cell r="B18">
            <v>23.813043478260866</v>
          </cell>
          <cell r="C18">
            <v>30</v>
          </cell>
          <cell r="D18">
            <v>18.899999999999999</v>
          </cell>
          <cell r="E18">
            <v>60.956521739130437</v>
          </cell>
          <cell r="F18">
            <v>80</v>
          </cell>
          <cell r="G18">
            <v>36</v>
          </cell>
          <cell r="H18">
            <v>0</v>
          </cell>
          <cell r="I18" t="str">
            <v>*</v>
          </cell>
          <cell r="J18">
            <v>0</v>
          </cell>
          <cell r="K18">
            <v>0</v>
          </cell>
        </row>
        <row r="19">
          <cell r="B19">
            <v>24.350000000000005</v>
          </cell>
          <cell r="C19">
            <v>33.200000000000003</v>
          </cell>
          <cell r="D19">
            <v>17.100000000000001</v>
          </cell>
          <cell r="E19">
            <v>60.625</v>
          </cell>
          <cell r="F19">
            <v>88</v>
          </cell>
          <cell r="G19">
            <v>28</v>
          </cell>
          <cell r="H19">
            <v>10.08</v>
          </cell>
          <cell r="I19" t="str">
            <v>*</v>
          </cell>
          <cell r="J19">
            <v>43.56</v>
          </cell>
          <cell r="K19">
            <v>0.2</v>
          </cell>
        </row>
        <row r="20">
          <cell r="B20">
            <v>25.379166666666663</v>
          </cell>
          <cell r="C20">
            <v>32.4</v>
          </cell>
          <cell r="D20">
            <v>17.5</v>
          </cell>
          <cell r="E20">
            <v>51.916666666666664</v>
          </cell>
          <cell r="F20">
            <v>84</v>
          </cell>
          <cell r="G20">
            <v>24</v>
          </cell>
          <cell r="H20">
            <v>10.8</v>
          </cell>
          <cell r="I20" t="str">
            <v>*</v>
          </cell>
          <cell r="J20">
            <v>39.24</v>
          </cell>
          <cell r="K20">
            <v>0</v>
          </cell>
        </row>
        <row r="21">
          <cell r="B21">
            <v>25.229166666666668</v>
          </cell>
          <cell r="C21">
            <v>34.200000000000003</v>
          </cell>
          <cell r="D21">
            <v>15.9</v>
          </cell>
          <cell r="E21">
            <v>44.541666666666664</v>
          </cell>
          <cell r="F21">
            <v>78</v>
          </cell>
          <cell r="G21">
            <v>21</v>
          </cell>
          <cell r="H21">
            <v>12.96</v>
          </cell>
          <cell r="I21" t="str">
            <v>*</v>
          </cell>
          <cell r="J21">
            <v>38.159999999999997</v>
          </cell>
          <cell r="K21">
            <v>0</v>
          </cell>
        </row>
        <row r="22">
          <cell r="B22">
            <v>26.712499999999995</v>
          </cell>
          <cell r="C22">
            <v>35.9</v>
          </cell>
          <cell r="D22">
            <v>18.3</v>
          </cell>
          <cell r="E22">
            <v>41.833333333333336</v>
          </cell>
          <cell r="F22">
            <v>71</v>
          </cell>
          <cell r="G22">
            <v>18</v>
          </cell>
          <cell r="H22">
            <v>11.879999999999999</v>
          </cell>
          <cell r="I22" t="str">
            <v>*</v>
          </cell>
          <cell r="J22">
            <v>39.24</v>
          </cell>
          <cell r="K22">
            <v>0</v>
          </cell>
        </row>
        <row r="23">
          <cell r="B23">
            <v>20.766666666666666</v>
          </cell>
          <cell r="C23">
            <v>27.4</v>
          </cell>
          <cell r="D23">
            <v>16.8</v>
          </cell>
          <cell r="E23">
            <v>67.291666666666671</v>
          </cell>
          <cell r="F23">
            <v>88</v>
          </cell>
          <cell r="G23">
            <v>32</v>
          </cell>
          <cell r="H23">
            <v>31.680000000000003</v>
          </cell>
          <cell r="I23" t="str">
            <v>*</v>
          </cell>
          <cell r="J23">
            <v>59.760000000000005</v>
          </cell>
          <cell r="K23">
            <v>1.2</v>
          </cell>
        </row>
        <row r="24">
          <cell r="B24">
            <v>20.195833333333333</v>
          </cell>
          <cell r="C24">
            <v>25</v>
          </cell>
          <cell r="D24">
            <v>14.8</v>
          </cell>
          <cell r="E24">
            <v>75</v>
          </cell>
          <cell r="F24">
            <v>93</v>
          </cell>
          <cell r="G24">
            <v>50</v>
          </cell>
          <cell r="H24">
            <v>9</v>
          </cell>
          <cell r="I24" t="str">
            <v>*</v>
          </cell>
          <cell r="J24">
            <v>50.76</v>
          </cell>
          <cell r="K24">
            <v>0.60000000000000009</v>
          </cell>
        </row>
        <row r="25">
          <cell r="B25">
            <v>23.079166666666666</v>
          </cell>
          <cell r="C25">
            <v>33.299999999999997</v>
          </cell>
          <cell r="D25">
            <v>17.100000000000001</v>
          </cell>
          <cell r="E25">
            <v>63.916666666666664</v>
          </cell>
          <cell r="F25">
            <v>87</v>
          </cell>
          <cell r="G25">
            <v>27</v>
          </cell>
          <cell r="H25">
            <v>0</v>
          </cell>
          <cell r="I25" t="str">
            <v>*</v>
          </cell>
          <cell r="J25">
            <v>50.76</v>
          </cell>
          <cell r="K25">
            <v>2</v>
          </cell>
        </row>
        <row r="26">
          <cell r="B26">
            <v>26.204166666666666</v>
          </cell>
          <cell r="C26">
            <v>36.9</v>
          </cell>
          <cell r="D26">
            <v>17.8</v>
          </cell>
          <cell r="E26">
            <v>52.041666666666664</v>
          </cell>
          <cell r="F26">
            <v>84</v>
          </cell>
          <cell r="G26">
            <v>21</v>
          </cell>
          <cell r="H26">
            <v>0</v>
          </cell>
          <cell r="I26" t="str">
            <v>*</v>
          </cell>
          <cell r="J26">
            <v>19.8</v>
          </cell>
          <cell r="K26">
            <v>0</v>
          </cell>
        </row>
        <row r="27">
          <cell r="B27">
            <v>29.045833333333334</v>
          </cell>
          <cell r="C27">
            <v>38.5</v>
          </cell>
          <cell r="D27">
            <v>18.600000000000001</v>
          </cell>
          <cell r="E27">
            <v>38.208333333333336</v>
          </cell>
          <cell r="F27">
            <v>72</v>
          </cell>
          <cell r="G27">
            <v>14</v>
          </cell>
          <cell r="H27">
            <v>7.5600000000000005</v>
          </cell>
          <cell r="I27" t="str">
            <v>*</v>
          </cell>
          <cell r="J27">
            <v>50.04</v>
          </cell>
          <cell r="K27">
            <v>0</v>
          </cell>
        </row>
        <row r="28">
          <cell r="B28">
            <v>27.69583333333334</v>
          </cell>
          <cell r="C28">
            <v>38</v>
          </cell>
          <cell r="D28">
            <v>19.8</v>
          </cell>
          <cell r="E28">
            <v>47.708333333333336</v>
          </cell>
          <cell r="F28">
            <v>77</v>
          </cell>
          <cell r="G28">
            <v>22</v>
          </cell>
          <cell r="H28">
            <v>18.36</v>
          </cell>
          <cell r="I28" t="str">
            <v>*</v>
          </cell>
          <cell r="J28">
            <v>37.800000000000004</v>
          </cell>
          <cell r="K28">
            <v>0.60000000000000009</v>
          </cell>
        </row>
        <row r="29">
          <cell r="B29">
            <v>27.574999999999999</v>
          </cell>
          <cell r="C29">
            <v>37.700000000000003</v>
          </cell>
          <cell r="D29">
            <v>19.899999999999999</v>
          </cell>
          <cell r="E29">
            <v>50.583333333333336</v>
          </cell>
          <cell r="F29">
            <v>82</v>
          </cell>
          <cell r="G29">
            <v>18</v>
          </cell>
          <cell r="H29">
            <v>17.28</v>
          </cell>
          <cell r="I29" t="str">
            <v>*</v>
          </cell>
          <cell r="J29">
            <v>35.28</v>
          </cell>
          <cell r="K29">
            <v>0</v>
          </cell>
        </row>
        <row r="30">
          <cell r="B30">
            <v>24.579166666666666</v>
          </cell>
          <cell r="C30">
            <v>31.6</v>
          </cell>
          <cell r="D30">
            <v>18.600000000000001</v>
          </cell>
          <cell r="E30">
            <v>61.916666666666664</v>
          </cell>
          <cell r="F30">
            <v>79</v>
          </cell>
          <cell r="G30">
            <v>40</v>
          </cell>
          <cell r="H30">
            <v>16.920000000000002</v>
          </cell>
          <cell r="I30" t="str">
            <v>*</v>
          </cell>
          <cell r="J30">
            <v>37.080000000000005</v>
          </cell>
          <cell r="K30">
            <v>0</v>
          </cell>
        </row>
        <row r="31">
          <cell r="B31">
            <v>20.037500000000001</v>
          </cell>
          <cell r="C31">
            <v>23</v>
          </cell>
          <cell r="D31">
            <v>18.100000000000001</v>
          </cell>
          <cell r="E31">
            <v>77.125</v>
          </cell>
          <cell r="F31">
            <v>87</v>
          </cell>
          <cell r="G31">
            <v>64</v>
          </cell>
          <cell r="H31">
            <v>0.36000000000000004</v>
          </cell>
          <cell r="I31" t="str">
            <v>*</v>
          </cell>
          <cell r="J31">
            <v>24.48</v>
          </cell>
          <cell r="K31">
            <v>0</v>
          </cell>
        </row>
        <row r="32">
          <cell r="B32">
            <v>19.458333333333332</v>
          </cell>
          <cell r="C32">
            <v>26.9</v>
          </cell>
          <cell r="D32">
            <v>16</v>
          </cell>
          <cell r="E32">
            <v>70.583333333333329</v>
          </cell>
          <cell r="F32">
            <v>84</v>
          </cell>
          <cell r="G32">
            <v>44</v>
          </cell>
          <cell r="H32">
            <v>0</v>
          </cell>
          <cell r="I32" t="str">
            <v>*</v>
          </cell>
          <cell r="J32">
            <v>27.36</v>
          </cell>
          <cell r="K32">
            <v>0</v>
          </cell>
        </row>
        <row r="33">
          <cell r="B33">
            <v>21.404166666666669</v>
          </cell>
          <cell r="C33">
            <v>29.4</v>
          </cell>
          <cell r="D33">
            <v>16.399999999999999</v>
          </cell>
          <cell r="E33">
            <v>73</v>
          </cell>
          <cell r="F33">
            <v>89</v>
          </cell>
          <cell r="G33">
            <v>43</v>
          </cell>
          <cell r="H33">
            <v>0.36000000000000004</v>
          </cell>
          <cell r="I33" t="str">
            <v>*</v>
          </cell>
          <cell r="J33">
            <v>27</v>
          </cell>
          <cell r="K33">
            <v>0.4</v>
          </cell>
        </row>
        <row r="34">
          <cell r="B34">
            <v>22.433333333333334</v>
          </cell>
          <cell r="C34">
            <v>34.700000000000003</v>
          </cell>
          <cell r="D34">
            <v>16.3</v>
          </cell>
          <cell r="E34">
            <v>77.583333333333329</v>
          </cell>
          <cell r="F34">
            <v>94</v>
          </cell>
          <cell r="G34">
            <v>32</v>
          </cell>
          <cell r="H34">
            <v>24.48</v>
          </cell>
          <cell r="I34" t="str">
            <v>*</v>
          </cell>
          <cell r="J34">
            <v>68.400000000000006</v>
          </cell>
          <cell r="K34">
            <v>0.4</v>
          </cell>
        </row>
        <row r="35">
          <cell r="B35">
            <v>22.191666666666674</v>
          </cell>
          <cell r="C35">
            <v>26.6</v>
          </cell>
          <cell r="D35">
            <v>18.7</v>
          </cell>
          <cell r="E35">
            <v>80.625</v>
          </cell>
          <cell r="F35">
            <v>92</v>
          </cell>
          <cell r="G35">
            <v>52</v>
          </cell>
          <cell r="H35">
            <v>32.04</v>
          </cell>
          <cell r="I35" t="str">
            <v>*</v>
          </cell>
          <cell r="J35">
            <v>68.400000000000006</v>
          </cell>
          <cell r="K35">
            <v>6.6000000000000005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 xml:space="preserve"> 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>
            <v>25.587500000000002</v>
          </cell>
          <cell r="C15">
            <v>38.299999999999997</v>
          </cell>
          <cell r="D15">
            <v>15.2</v>
          </cell>
          <cell r="E15">
            <v>66.761904761904759</v>
          </cell>
          <cell r="F15">
            <v>96</v>
          </cell>
          <cell r="G15">
            <v>22</v>
          </cell>
          <cell r="H15">
            <v>18.720000000000002</v>
          </cell>
          <cell r="I15" t="str">
            <v>*</v>
          </cell>
          <cell r="J15">
            <v>40.680000000000007</v>
          </cell>
          <cell r="K15">
            <v>0</v>
          </cell>
        </row>
        <row r="16">
          <cell r="B16">
            <v>26.829166666666669</v>
          </cell>
          <cell r="C16">
            <v>38.1</v>
          </cell>
          <cell r="D16">
            <v>17.600000000000001</v>
          </cell>
          <cell r="E16">
            <v>66.454545454545453</v>
          </cell>
          <cell r="F16">
            <v>96</v>
          </cell>
          <cell r="G16">
            <v>24</v>
          </cell>
          <cell r="H16">
            <v>17.64</v>
          </cell>
          <cell r="I16" t="str">
            <v>*</v>
          </cell>
          <cell r="J16">
            <v>36.36</v>
          </cell>
          <cell r="K16">
            <v>0</v>
          </cell>
        </row>
        <row r="17">
          <cell r="B17">
            <v>24.395833333333339</v>
          </cell>
          <cell r="C17">
            <v>30.4</v>
          </cell>
          <cell r="D17">
            <v>20.9</v>
          </cell>
          <cell r="E17">
            <v>71.208333333333329</v>
          </cell>
          <cell r="F17">
            <v>91</v>
          </cell>
          <cell r="G17">
            <v>42</v>
          </cell>
          <cell r="H17">
            <v>23.400000000000002</v>
          </cell>
          <cell r="I17" t="str">
            <v>*</v>
          </cell>
          <cell r="J17">
            <v>51.84</v>
          </cell>
          <cell r="K17">
            <v>8.9999999999999982</v>
          </cell>
        </row>
        <row r="18">
          <cell r="B18">
            <v>24.808333333333334</v>
          </cell>
          <cell r="C18">
            <v>34.1</v>
          </cell>
          <cell r="D18">
            <v>19.899999999999999</v>
          </cell>
          <cell r="E18">
            <v>70.083333333333329</v>
          </cell>
          <cell r="F18">
            <v>95</v>
          </cell>
          <cell r="G18">
            <v>38</v>
          </cell>
          <cell r="H18">
            <v>18</v>
          </cell>
          <cell r="I18" t="str">
            <v>*</v>
          </cell>
          <cell r="J18">
            <v>34.56</v>
          </cell>
          <cell r="K18">
            <v>0</v>
          </cell>
        </row>
        <row r="19">
          <cell r="B19">
            <v>26.479166666666668</v>
          </cell>
          <cell r="C19">
            <v>34.799999999999997</v>
          </cell>
          <cell r="D19">
            <v>20.3</v>
          </cell>
          <cell r="E19">
            <v>66.409090909090907</v>
          </cell>
          <cell r="F19">
            <v>90</v>
          </cell>
          <cell r="G19">
            <v>30</v>
          </cell>
          <cell r="H19">
            <v>11.16</v>
          </cell>
          <cell r="I19" t="str">
            <v>*</v>
          </cell>
          <cell r="J19">
            <v>28.8</v>
          </cell>
          <cell r="K19">
            <v>0</v>
          </cell>
        </row>
        <row r="20">
          <cell r="B20">
            <v>26.091666666666665</v>
          </cell>
          <cell r="C20">
            <v>36.200000000000003</v>
          </cell>
          <cell r="D20">
            <v>15.9</v>
          </cell>
          <cell r="E20">
            <v>57.956521739130437</v>
          </cell>
          <cell r="F20">
            <v>97</v>
          </cell>
          <cell r="G20">
            <v>21</v>
          </cell>
          <cell r="H20">
            <v>16.559999999999999</v>
          </cell>
          <cell r="I20" t="str">
            <v>*</v>
          </cell>
          <cell r="J20">
            <v>32.76</v>
          </cell>
          <cell r="K20">
            <v>0</v>
          </cell>
        </row>
        <row r="21">
          <cell r="B21">
            <v>24.291666666666668</v>
          </cell>
          <cell r="C21">
            <v>36.6</v>
          </cell>
          <cell r="D21">
            <v>14.4</v>
          </cell>
          <cell r="E21">
            <v>63.521739130434781</v>
          </cell>
          <cell r="F21">
            <v>96</v>
          </cell>
          <cell r="G21">
            <v>23</v>
          </cell>
          <cell r="H21">
            <v>17.28</v>
          </cell>
          <cell r="I21" t="str">
            <v>*</v>
          </cell>
          <cell r="J21">
            <v>31.319999999999997</v>
          </cell>
          <cell r="K21">
            <v>0</v>
          </cell>
        </row>
        <row r="22">
          <cell r="B22">
            <v>24.966666666666669</v>
          </cell>
          <cell r="C22">
            <v>37.299999999999997</v>
          </cell>
          <cell r="D22">
            <v>14.9</v>
          </cell>
          <cell r="E22">
            <v>63.782608695652172</v>
          </cell>
          <cell r="F22">
            <v>95</v>
          </cell>
          <cell r="G22">
            <v>22</v>
          </cell>
          <cell r="H22">
            <v>21.96</v>
          </cell>
          <cell r="I22" t="str">
            <v>*</v>
          </cell>
          <cell r="J22">
            <v>41.76</v>
          </cell>
          <cell r="K22">
            <v>0</v>
          </cell>
        </row>
        <row r="23">
          <cell r="B23">
            <v>21.108333333333331</v>
          </cell>
          <cell r="C23">
            <v>24.6</v>
          </cell>
          <cell r="D23">
            <v>17.899999999999999</v>
          </cell>
          <cell r="E23">
            <v>78.333333333333329</v>
          </cell>
          <cell r="F23">
            <v>93</v>
          </cell>
          <cell r="G23">
            <v>61</v>
          </cell>
          <cell r="H23">
            <v>23.400000000000002</v>
          </cell>
          <cell r="I23" t="str">
            <v>*</v>
          </cell>
          <cell r="J23">
            <v>48.96</v>
          </cell>
          <cell r="K23">
            <v>3.1999999999999997</v>
          </cell>
        </row>
        <row r="24">
          <cell r="B24">
            <v>22.829166666666669</v>
          </cell>
          <cell r="C24">
            <v>33.1</v>
          </cell>
          <cell r="D24">
            <v>18.100000000000001</v>
          </cell>
          <cell r="E24">
            <v>78.63636363636364</v>
          </cell>
          <cell r="F24">
            <v>97</v>
          </cell>
          <cell r="G24">
            <v>34</v>
          </cell>
          <cell r="H24">
            <v>18</v>
          </cell>
          <cell r="I24" t="str">
            <v>*</v>
          </cell>
          <cell r="J24">
            <v>61.560000000000009</v>
          </cell>
          <cell r="K24">
            <v>2.6000000000000005</v>
          </cell>
        </row>
        <row r="25">
          <cell r="B25">
            <v>24.662499999999998</v>
          </cell>
          <cell r="C25">
            <v>35.799999999999997</v>
          </cell>
          <cell r="D25">
            <v>18.399999999999999</v>
          </cell>
          <cell r="E25">
            <v>70.304347826086953</v>
          </cell>
          <cell r="F25">
            <v>94</v>
          </cell>
          <cell r="G25">
            <v>32</v>
          </cell>
          <cell r="H25">
            <v>18</v>
          </cell>
          <cell r="I25" t="str">
            <v>*</v>
          </cell>
          <cell r="J25">
            <v>34.200000000000003</v>
          </cell>
          <cell r="K25">
            <v>3</v>
          </cell>
        </row>
        <row r="26">
          <cell r="B26">
            <v>26.504166666666663</v>
          </cell>
          <cell r="C26">
            <v>39.200000000000003</v>
          </cell>
          <cell r="D26">
            <v>17.8</v>
          </cell>
          <cell r="E26">
            <v>69.695652173913047</v>
          </cell>
          <cell r="F26">
            <v>98</v>
          </cell>
          <cell r="G26">
            <v>21</v>
          </cell>
          <cell r="H26">
            <v>15.48</v>
          </cell>
          <cell r="I26" t="str">
            <v>*</v>
          </cell>
          <cell r="J26">
            <v>32.4</v>
          </cell>
          <cell r="K26">
            <v>0</v>
          </cell>
        </row>
        <row r="27">
          <cell r="B27">
            <v>26.891666666666669</v>
          </cell>
          <cell r="C27">
            <v>38.1</v>
          </cell>
          <cell r="D27">
            <v>17.8</v>
          </cell>
          <cell r="E27">
            <v>66.291666666666671</v>
          </cell>
          <cell r="F27">
            <v>96</v>
          </cell>
          <cell r="G27">
            <v>28</v>
          </cell>
          <cell r="H27">
            <v>22.32</v>
          </cell>
          <cell r="I27" t="str">
            <v>*</v>
          </cell>
          <cell r="J27">
            <v>39.24</v>
          </cell>
          <cell r="K27">
            <v>0</v>
          </cell>
        </row>
        <row r="28">
          <cell r="B28">
            <v>25.012499999999999</v>
          </cell>
          <cell r="C28">
            <v>34.799999999999997</v>
          </cell>
          <cell r="D28">
            <v>19.600000000000001</v>
          </cell>
          <cell r="E28">
            <v>79.782608695652172</v>
          </cell>
          <cell r="F28">
            <v>97</v>
          </cell>
          <cell r="G28">
            <v>37</v>
          </cell>
          <cell r="H28">
            <v>11.520000000000001</v>
          </cell>
          <cell r="I28" t="str">
            <v>*</v>
          </cell>
          <cell r="J28">
            <v>36</v>
          </cell>
          <cell r="K28">
            <v>0</v>
          </cell>
        </row>
        <row r="29">
          <cell r="B29">
            <v>26.287499999999998</v>
          </cell>
          <cell r="C29">
            <v>37</v>
          </cell>
          <cell r="D29">
            <v>18.399999999999999</v>
          </cell>
          <cell r="E29">
            <v>71.173913043478265</v>
          </cell>
          <cell r="F29">
            <v>97</v>
          </cell>
          <cell r="G29">
            <v>26</v>
          </cell>
          <cell r="H29">
            <v>19.079999999999998</v>
          </cell>
          <cell r="I29" t="str">
            <v>*</v>
          </cell>
          <cell r="J29">
            <v>37.080000000000005</v>
          </cell>
          <cell r="K29">
            <v>0</v>
          </cell>
        </row>
        <row r="30">
          <cell r="B30">
            <v>24.870833333333326</v>
          </cell>
          <cell r="C30">
            <v>31.8</v>
          </cell>
          <cell r="D30">
            <v>18.8</v>
          </cell>
          <cell r="E30">
            <v>76.333333333333329</v>
          </cell>
          <cell r="F30">
            <v>97</v>
          </cell>
          <cell r="G30">
            <v>52</v>
          </cell>
          <cell r="H30">
            <v>12.24</v>
          </cell>
          <cell r="I30" t="str">
            <v>*</v>
          </cell>
          <cell r="J30">
            <v>32.4</v>
          </cell>
          <cell r="K30">
            <v>0</v>
          </cell>
        </row>
        <row r="31">
          <cell r="B31">
            <v>25.1875</v>
          </cell>
          <cell r="C31">
            <v>32.6</v>
          </cell>
          <cell r="D31">
            <v>19.5</v>
          </cell>
          <cell r="E31">
            <v>73.166666666666671</v>
          </cell>
          <cell r="F31">
            <v>97</v>
          </cell>
          <cell r="G31">
            <v>46</v>
          </cell>
          <cell r="H31">
            <v>11.879999999999999</v>
          </cell>
          <cell r="I31" t="str">
            <v>*</v>
          </cell>
          <cell r="J31">
            <v>28.08</v>
          </cell>
          <cell r="K31">
            <v>0</v>
          </cell>
        </row>
        <row r="32">
          <cell r="B32">
            <v>24.987499999999997</v>
          </cell>
          <cell r="C32">
            <v>32.299999999999997</v>
          </cell>
          <cell r="D32">
            <v>18.899999999999999</v>
          </cell>
          <cell r="E32">
            <v>68.583333333333329</v>
          </cell>
          <cell r="F32">
            <v>89</v>
          </cell>
          <cell r="G32">
            <v>43</v>
          </cell>
          <cell r="H32">
            <v>11.879999999999999</v>
          </cell>
          <cell r="I32" t="str">
            <v>*</v>
          </cell>
          <cell r="J32">
            <v>23.400000000000002</v>
          </cell>
          <cell r="K32">
            <v>0</v>
          </cell>
        </row>
        <row r="33">
          <cell r="B33">
            <v>26.629166666666663</v>
          </cell>
          <cell r="C33">
            <v>36.200000000000003</v>
          </cell>
          <cell r="D33">
            <v>19.7</v>
          </cell>
          <cell r="E33">
            <v>70.75</v>
          </cell>
          <cell r="F33">
            <v>92</v>
          </cell>
          <cell r="G33">
            <v>36</v>
          </cell>
          <cell r="H33">
            <v>12.24</v>
          </cell>
          <cell r="I33" t="str">
            <v>*</v>
          </cell>
          <cell r="J33">
            <v>22.68</v>
          </cell>
          <cell r="K33">
            <v>0</v>
          </cell>
        </row>
        <row r="34">
          <cell r="B34">
            <v>28.062500000000004</v>
          </cell>
          <cell r="C34">
            <v>37.700000000000003</v>
          </cell>
          <cell r="D34">
            <v>20</v>
          </cell>
          <cell r="E34">
            <v>67.227272727272734</v>
          </cell>
          <cell r="F34">
            <v>95</v>
          </cell>
          <cell r="G34">
            <v>33</v>
          </cell>
          <cell r="H34">
            <v>12.6</v>
          </cell>
          <cell r="I34" t="str">
            <v>*</v>
          </cell>
          <cell r="J34">
            <v>30.6</v>
          </cell>
          <cell r="K34">
            <v>0</v>
          </cell>
        </row>
        <row r="35">
          <cell r="B35">
            <v>27.8</v>
          </cell>
          <cell r="C35">
            <v>37.700000000000003</v>
          </cell>
          <cell r="D35">
            <v>20.6</v>
          </cell>
          <cell r="E35">
            <v>69.782608695652172</v>
          </cell>
          <cell r="F35">
            <v>95</v>
          </cell>
          <cell r="G35">
            <v>36</v>
          </cell>
          <cell r="H35">
            <v>23.040000000000003</v>
          </cell>
          <cell r="I35" t="str">
            <v>*</v>
          </cell>
          <cell r="J35">
            <v>59.04</v>
          </cell>
          <cell r="K35">
            <v>0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22.062500000000004</v>
          </cell>
          <cell r="C5">
            <v>29.3</v>
          </cell>
          <cell r="D5">
            <v>16.3</v>
          </cell>
          <cell r="E5">
            <v>54.083333333333336</v>
          </cell>
          <cell r="F5">
            <v>75</v>
          </cell>
          <cell r="G5">
            <v>30</v>
          </cell>
          <cell r="H5">
            <v>16.2</v>
          </cell>
          <cell r="I5" t="str">
            <v>*</v>
          </cell>
          <cell r="J5">
            <v>31.680000000000003</v>
          </cell>
          <cell r="K5">
            <v>0</v>
          </cell>
        </row>
        <row r="6">
          <cell r="B6">
            <v>21.895833333333332</v>
          </cell>
          <cell r="C6">
            <v>30.5</v>
          </cell>
          <cell r="D6">
            <v>14.9</v>
          </cell>
          <cell r="E6">
            <v>53.458333333333336</v>
          </cell>
          <cell r="F6">
            <v>76</v>
          </cell>
          <cell r="G6">
            <v>27</v>
          </cell>
          <cell r="H6">
            <v>14.04</v>
          </cell>
          <cell r="I6" t="str">
            <v>*</v>
          </cell>
          <cell r="J6">
            <v>24.12</v>
          </cell>
          <cell r="K6">
            <v>0</v>
          </cell>
        </row>
        <row r="7">
          <cell r="B7">
            <v>23.712499999999995</v>
          </cell>
          <cell r="C7">
            <v>32</v>
          </cell>
          <cell r="D7">
            <v>17.100000000000001</v>
          </cell>
          <cell r="E7">
            <v>46.375</v>
          </cell>
          <cell r="F7">
            <v>65</v>
          </cell>
          <cell r="G7">
            <v>22</v>
          </cell>
          <cell r="H7">
            <v>10.08</v>
          </cell>
          <cell r="I7" t="str">
            <v>*</v>
          </cell>
          <cell r="J7">
            <v>19.079999999999998</v>
          </cell>
          <cell r="K7">
            <v>0</v>
          </cell>
        </row>
        <row r="8">
          <cell r="B8">
            <v>24.220833333333331</v>
          </cell>
          <cell r="C8">
            <v>31.1</v>
          </cell>
          <cell r="D8">
            <v>18.5</v>
          </cell>
          <cell r="E8">
            <v>41.791666666666664</v>
          </cell>
          <cell r="F8">
            <v>59</v>
          </cell>
          <cell r="G8">
            <v>21</v>
          </cell>
          <cell r="H8">
            <v>14.4</v>
          </cell>
          <cell r="I8" t="str">
            <v>*</v>
          </cell>
          <cell r="J8">
            <v>26.64</v>
          </cell>
          <cell r="K8">
            <v>0</v>
          </cell>
        </row>
        <row r="9">
          <cell r="B9">
            <v>22.820833333333336</v>
          </cell>
          <cell r="C9">
            <v>30.4</v>
          </cell>
          <cell r="D9">
            <v>17.2</v>
          </cell>
          <cell r="E9">
            <v>47.458333333333336</v>
          </cell>
          <cell r="F9">
            <v>65</v>
          </cell>
          <cell r="G9">
            <v>24</v>
          </cell>
          <cell r="H9">
            <v>16.2</v>
          </cell>
          <cell r="I9" t="str">
            <v>*</v>
          </cell>
          <cell r="J9">
            <v>32.4</v>
          </cell>
          <cell r="K9">
            <v>0</v>
          </cell>
        </row>
        <row r="10">
          <cell r="B10">
            <v>23.170833333333334</v>
          </cell>
          <cell r="C10">
            <v>32</v>
          </cell>
          <cell r="D10">
            <v>15.1</v>
          </cell>
          <cell r="E10">
            <v>47.625</v>
          </cell>
          <cell r="F10">
            <v>74</v>
          </cell>
          <cell r="G10">
            <v>25</v>
          </cell>
          <cell r="H10">
            <v>17.64</v>
          </cell>
          <cell r="I10" t="str">
            <v>*</v>
          </cell>
          <cell r="J10">
            <v>38.880000000000003</v>
          </cell>
          <cell r="K10">
            <v>0</v>
          </cell>
        </row>
        <row r="11">
          <cell r="B11">
            <v>27.337500000000002</v>
          </cell>
          <cell r="C11">
            <v>32.700000000000003</v>
          </cell>
          <cell r="D11">
            <v>22.2</v>
          </cell>
          <cell r="E11">
            <v>39.5</v>
          </cell>
          <cell r="F11">
            <v>65</v>
          </cell>
          <cell r="G11">
            <v>29</v>
          </cell>
          <cell r="H11">
            <v>15.48</v>
          </cell>
          <cell r="I11" t="str">
            <v>*</v>
          </cell>
          <cell r="J11">
            <v>35.64</v>
          </cell>
          <cell r="K11">
            <v>0</v>
          </cell>
        </row>
        <row r="12">
          <cell r="B12">
            <v>21.387499999999999</v>
          </cell>
          <cell r="C12">
            <v>26.4</v>
          </cell>
          <cell r="D12">
            <v>16.899999999999999</v>
          </cell>
          <cell r="E12">
            <v>75.291666666666671</v>
          </cell>
          <cell r="F12">
            <v>94</v>
          </cell>
          <cell r="G12">
            <v>53</v>
          </cell>
          <cell r="H12">
            <v>19.440000000000001</v>
          </cell>
          <cell r="I12" t="str">
            <v>*</v>
          </cell>
          <cell r="J12">
            <v>38.880000000000003</v>
          </cell>
          <cell r="K12">
            <v>3.5999999999999996</v>
          </cell>
        </row>
        <row r="13">
          <cell r="B13">
            <v>20.662500000000001</v>
          </cell>
          <cell r="C13">
            <v>28.4</v>
          </cell>
          <cell r="D13">
            <v>15.8</v>
          </cell>
          <cell r="E13">
            <v>73.625</v>
          </cell>
          <cell r="F13">
            <v>89</v>
          </cell>
          <cell r="G13">
            <v>48</v>
          </cell>
          <cell r="H13">
            <v>19.440000000000001</v>
          </cell>
          <cell r="I13" t="str">
            <v>*</v>
          </cell>
          <cell r="J13">
            <v>33.840000000000003</v>
          </cell>
          <cell r="K13">
            <v>0</v>
          </cell>
        </row>
        <row r="14">
          <cell r="B14">
            <v>23.820833333333336</v>
          </cell>
          <cell r="C14">
            <v>32.799999999999997</v>
          </cell>
          <cell r="D14">
            <v>16.8</v>
          </cell>
          <cell r="E14">
            <v>61.5</v>
          </cell>
          <cell r="F14">
            <v>86</v>
          </cell>
          <cell r="G14">
            <v>28</v>
          </cell>
          <cell r="H14">
            <v>15.48</v>
          </cell>
          <cell r="I14" t="str">
            <v>*</v>
          </cell>
          <cell r="J14">
            <v>45</v>
          </cell>
          <cell r="K14">
            <v>0</v>
          </cell>
        </row>
        <row r="15">
          <cell r="B15">
            <v>28.158333333333331</v>
          </cell>
          <cell r="C15">
            <v>33.200000000000003</v>
          </cell>
          <cell r="D15">
            <v>24.7</v>
          </cell>
          <cell r="E15">
            <v>41.291666666666664</v>
          </cell>
          <cell r="F15">
            <v>52</v>
          </cell>
          <cell r="G15">
            <v>29</v>
          </cell>
          <cell r="H15">
            <v>21.6</v>
          </cell>
          <cell r="I15" t="str">
            <v>*</v>
          </cell>
          <cell r="J15">
            <v>45</v>
          </cell>
          <cell r="K15">
            <v>0</v>
          </cell>
        </row>
        <row r="16">
          <cell r="B16">
            <v>23.758333333333336</v>
          </cell>
          <cell r="C16">
            <v>27.6</v>
          </cell>
          <cell r="D16">
            <v>17.600000000000001</v>
          </cell>
          <cell r="E16">
            <v>65.916666666666671</v>
          </cell>
          <cell r="F16">
            <v>95</v>
          </cell>
          <cell r="G16">
            <v>44</v>
          </cell>
          <cell r="H16">
            <v>15.48</v>
          </cell>
          <cell r="I16" t="str">
            <v>*</v>
          </cell>
          <cell r="J16">
            <v>34.200000000000003</v>
          </cell>
          <cell r="K16">
            <v>8.6</v>
          </cell>
        </row>
        <row r="17">
          <cell r="B17">
            <v>15.612499999999997</v>
          </cell>
          <cell r="C17">
            <v>19</v>
          </cell>
          <cell r="D17">
            <v>11.3</v>
          </cell>
          <cell r="E17">
            <v>82.541666666666671</v>
          </cell>
          <cell r="F17">
            <v>96</v>
          </cell>
          <cell r="G17">
            <v>61</v>
          </cell>
          <cell r="H17">
            <v>12.96</v>
          </cell>
          <cell r="I17" t="str">
            <v>*</v>
          </cell>
          <cell r="J17">
            <v>29.16</v>
          </cell>
          <cell r="K17">
            <v>0.4</v>
          </cell>
        </row>
        <row r="18">
          <cell r="B18">
            <v>17.2</v>
          </cell>
          <cell r="C18">
            <v>23.6</v>
          </cell>
          <cell r="D18">
            <v>12.8</v>
          </cell>
          <cell r="E18">
            <v>68.458333333333329</v>
          </cell>
          <cell r="F18">
            <v>79</v>
          </cell>
          <cell r="G18">
            <v>58</v>
          </cell>
          <cell r="H18">
            <v>15.120000000000001</v>
          </cell>
          <cell r="I18" t="str">
            <v>*</v>
          </cell>
          <cell r="J18">
            <v>25.2</v>
          </cell>
          <cell r="K18">
            <v>0</v>
          </cell>
        </row>
        <row r="19">
          <cell r="B19">
            <v>20.824999999999999</v>
          </cell>
          <cell r="C19">
            <v>29.3</v>
          </cell>
          <cell r="D19">
            <v>15.4</v>
          </cell>
          <cell r="E19">
            <v>69.958333333333329</v>
          </cell>
          <cell r="F19">
            <v>93</v>
          </cell>
          <cell r="G19">
            <v>33</v>
          </cell>
          <cell r="H19">
            <v>17.64</v>
          </cell>
          <cell r="I19" t="str">
            <v>*</v>
          </cell>
          <cell r="J19">
            <v>35.28</v>
          </cell>
          <cell r="K19">
            <v>0</v>
          </cell>
        </row>
        <row r="20">
          <cell r="B20">
            <v>22.245833333333326</v>
          </cell>
          <cell r="C20">
            <v>30.8</v>
          </cell>
          <cell r="D20">
            <v>16.399999999999999</v>
          </cell>
          <cell r="E20">
            <v>65.375</v>
          </cell>
          <cell r="F20">
            <v>91</v>
          </cell>
          <cell r="G20">
            <v>32</v>
          </cell>
          <cell r="H20">
            <v>19.079999999999998</v>
          </cell>
          <cell r="I20" t="str">
            <v>*</v>
          </cell>
          <cell r="J20">
            <v>37.800000000000004</v>
          </cell>
          <cell r="K20">
            <v>0</v>
          </cell>
        </row>
        <row r="21">
          <cell r="B21">
            <v>23.491666666666664</v>
          </cell>
          <cell r="C21">
            <v>32</v>
          </cell>
          <cell r="D21">
            <v>16.399999999999999</v>
          </cell>
          <cell r="E21">
            <v>52.041666666666664</v>
          </cell>
          <cell r="F21">
            <v>78</v>
          </cell>
          <cell r="G21">
            <v>24</v>
          </cell>
          <cell r="H21">
            <v>15.120000000000001</v>
          </cell>
          <cell r="I21" t="str">
            <v>*</v>
          </cell>
          <cell r="J21">
            <v>34.200000000000003</v>
          </cell>
          <cell r="K21">
            <v>0</v>
          </cell>
        </row>
        <row r="22">
          <cell r="B22">
            <v>23.899999999999991</v>
          </cell>
          <cell r="C22">
            <v>31.7</v>
          </cell>
          <cell r="D22">
            <v>14.2</v>
          </cell>
          <cell r="E22">
            <v>49.916666666666664</v>
          </cell>
          <cell r="F22">
            <v>96</v>
          </cell>
          <cell r="G22">
            <v>28</v>
          </cell>
          <cell r="H22">
            <v>19.440000000000001</v>
          </cell>
          <cell r="I22" t="str">
            <v>*</v>
          </cell>
          <cell r="J22">
            <v>59.4</v>
          </cell>
          <cell r="K22">
            <v>17</v>
          </cell>
        </row>
        <row r="23">
          <cell r="B23">
            <v>15.370833333333332</v>
          </cell>
          <cell r="C23">
            <v>20.9</v>
          </cell>
          <cell r="D23">
            <v>11.9</v>
          </cell>
          <cell r="E23">
            <v>85.833333333333329</v>
          </cell>
          <cell r="F23">
            <v>97</v>
          </cell>
          <cell r="G23">
            <v>60</v>
          </cell>
          <cell r="H23">
            <v>14.04</v>
          </cell>
          <cell r="I23" t="str">
            <v>*</v>
          </cell>
          <cell r="J23">
            <v>32.76</v>
          </cell>
          <cell r="K23">
            <v>6.8</v>
          </cell>
        </row>
        <row r="24">
          <cell r="B24">
            <v>19.295833333333334</v>
          </cell>
          <cell r="C24">
            <v>25.3</v>
          </cell>
          <cell r="D24">
            <v>15.5</v>
          </cell>
          <cell r="E24">
            <v>81.666666666666671</v>
          </cell>
          <cell r="F24">
            <v>96</v>
          </cell>
          <cell r="G24">
            <v>60</v>
          </cell>
          <cell r="H24">
            <v>14.04</v>
          </cell>
          <cell r="I24" t="str">
            <v>*</v>
          </cell>
          <cell r="J24">
            <v>25.92</v>
          </cell>
          <cell r="K24">
            <v>0</v>
          </cell>
        </row>
        <row r="25">
          <cell r="B25">
            <v>22.404166666666669</v>
          </cell>
          <cell r="C25">
            <v>29.9</v>
          </cell>
          <cell r="D25">
            <v>16.600000000000001</v>
          </cell>
          <cell r="E25">
            <v>71.916666666666671</v>
          </cell>
          <cell r="F25">
            <v>96</v>
          </cell>
          <cell r="G25">
            <v>45</v>
          </cell>
          <cell r="H25">
            <v>12.24</v>
          </cell>
          <cell r="I25" t="str">
            <v>*</v>
          </cell>
          <cell r="J25">
            <v>28.08</v>
          </cell>
          <cell r="K25">
            <v>0</v>
          </cell>
        </row>
        <row r="26">
          <cell r="B26">
            <v>25.466666666666658</v>
          </cell>
          <cell r="C26">
            <v>32</v>
          </cell>
          <cell r="D26">
            <v>20.100000000000001</v>
          </cell>
          <cell r="E26">
            <v>59.583333333333336</v>
          </cell>
          <cell r="F26">
            <v>81</v>
          </cell>
          <cell r="G26">
            <v>33</v>
          </cell>
          <cell r="H26">
            <v>20.88</v>
          </cell>
          <cell r="I26" t="str">
            <v>*</v>
          </cell>
          <cell r="J26">
            <v>53.64</v>
          </cell>
          <cell r="K26">
            <v>0</v>
          </cell>
        </row>
        <row r="27">
          <cell r="B27">
            <v>27.804166666666674</v>
          </cell>
          <cell r="C27">
            <v>34.200000000000003</v>
          </cell>
          <cell r="D27">
            <v>23.2</v>
          </cell>
          <cell r="E27">
            <v>42.416666666666664</v>
          </cell>
          <cell r="F27">
            <v>62</v>
          </cell>
          <cell r="G27">
            <v>19</v>
          </cell>
          <cell r="H27">
            <v>20.16</v>
          </cell>
          <cell r="I27" t="str">
            <v>*</v>
          </cell>
          <cell r="J27">
            <v>50.76</v>
          </cell>
          <cell r="K27">
            <v>0</v>
          </cell>
        </row>
        <row r="28">
          <cell r="B28">
            <v>27.670833333333334</v>
          </cell>
          <cell r="C28">
            <v>32.1</v>
          </cell>
          <cell r="D28">
            <v>23.5</v>
          </cell>
          <cell r="E28">
            <v>47.291666666666664</v>
          </cell>
          <cell r="F28">
            <v>65</v>
          </cell>
          <cell r="G28">
            <v>32</v>
          </cell>
          <cell r="H28">
            <v>21.96</v>
          </cell>
          <cell r="I28" t="str">
            <v>*</v>
          </cell>
          <cell r="J28">
            <v>54.36</v>
          </cell>
          <cell r="K28">
            <v>0</v>
          </cell>
        </row>
        <row r="29">
          <cell r="B29">
            <v>22.016666666666669</v>
          </cell>
          <cell r="C29">
            <v>28.4</v>
          </cell>
          <cell r="D29">
            <v>17.899999999999999</v>
          </cell>
          <cell r="E29">
            <v>79.333333333333329</v>
          </cell>
          <cell r="F29">
            <v>96</v>
          </cell>
          <cell r="G29">
            <v>52</v>
          </cell>
          <cell r="H29">
            <v>15.48</v>
          </cell>
          <cell r="I29" t="str">
            <v>*</v>
          </cell>
          <cell r="J29">
            <v>33.480000000000004</v>
          </cell>
          <cell r="K29">
            <v>0</v>
          </cell>
        </row>
        <row r="30">
          <cell r="B30">
            <v>17.887499999999999</v>
          </cell>
          <cell r="C30">
            <v>24</v>
          </cell>
          <cell r="D30">
            <v>13</v>
          </cell>
          <cell r="E30">
            <v>71.375</v>
          </cell>
          <cell r="F30">
            <v>96</v>
          </cell>
          <cell r="G30">
            <v>36</v>
          </cell>
          <cell r="H30">
            <v>14.4</v>
          </cell>
          <cell r="I30" t="str">
            <v>*</v>
          </cell>
          <cell r="J30">
            <v>30.96</v>
          </cell>
          <cell r="K30">
            <v>0.2</v>
          </cell>
        </row>
        <row r="31">
          <cell r="B31">
            <v>16.583333333333332</v>
          </cell>
          <cell r="C31">
            <v>23</v>
          </cell>
          <cell r="D31">
            <v>12.1</v>
          </cell>
          <cell r="E31">
            <v>61.166666666666664</v>
          </cell>
          <cell r="F31">
            <v>87</v>
          </cell>
          <cell r="G31">
            <v>39</v>
          </cell>
          <cell r="H31">
            <v>15.840000000000002</v>
          </cell>
          <cell r="I31" t="str">
            <v>*</v>
          </cell>
          <cell r="J31">
            <v>34.92</v>
          </cell>
          <cell r="K31">
            <v>2.4000000000000004</v>
          </cell>
        </row>
        <row r="32">
          <cell r="B32">
            <v>18.183333333333334</v>
          </cell>
          <cell r="C32">
            <v>24.6</v>
          </cell>
          <cell r="D32">
            <v>13.9</v>
          </cell>
          <cell r="E32">
            <v>71.166666666666671</v>
          </cell>
          <cell r="F32">
            <v>92</v>
          </cell>
          <cell r="G32">
            <v>39</v>
          </cell>
          <cell r="H32">
            <v>21.96</v>
          </cell>
          <cell r="I32" t="str">
            <v>*</v>
          </cell>
          <cell r="J32">
            <v>40.680000000000007</v>
          </cell>
          <cell r="K32">
            <v>0.6</v>
          </cell>
        </row>
        <row r="33">
          <cell r="B33">
            <v>19.558333333333334</v>
          </cell>
          <cell r="C33">
            <v>24.9</v>
          </cell>
          <cell r="D33">
            <v>14.7</v>
          </cell>
          <cell r="E33">
            <v>64.25</v>
          </cell>
          <cell r="F33">
            <v>79</v>
          </cell>
          <cell r="G33">
            <v>51</v>
          </cell>
          <cell r="H33">
            <v>16.2</v>
          </cell>
          <cell r="I33" t="str">
            <v>*</v>
          </cell>
          <cell r="J33">
            <v>32.4</v>
          </cell>
          <cell r="K33">
            <v>0</v>
          </cell>
        </row>
        <row r="34">
          <cell r="B34">
            <v>21.175000000000001</v>
          </cell>
          <cell r="C34">
            <v>29.5</v>
          </cell>
          <cell r="D34">
            <v>15.4</v>
          </cell>
          <cell r="E34">
            <v>71.25</v>
          </cell>
          <cell r="F34">
            <v>90</v>
          </cell>
          <cell r="G34">
            <v>44</v>
          </cell>
          <cell r="H34">
            <v>19.079999999999998</v>
          </cell>
          <cell r="I34" t="str">
            <v>*</v>
          </cell>
          <cell r="J34">
            <v>35.64</v>
          </cell>
          <cell r="K34">
            <v>0</v>
          </cell>
        </row>
        <row r="35">
          <cell r="B35">
            <v>21.841666666666669</v>
          </cell>
          <cell r="C35">
            <v>28</v>
          </cell>
          <cell r="D35">
            <v>18.5</v>
          </cell>
          <cell r="E35">
            <v>79.5</v>
          </cell>
          <cell r="F35">
            <v>93</v>
          </cell>
          <cell r="G35">
            <v>52</v>
          </cell>
          <cell r="H35">
            <v>20.16</v>
          </cell>
          <cell r="I35" t="str">
            <v>*</v>
          </cell>
          <cell r="J35">
            <v>42.480000000000004</v>
          </cell>
          <cell r="K35">
            <v>0.4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25.287499999999998</v>
          </cell>
          <cell r="C5">
            <v>35.9</v>
          </cell>
          <cell r="D5">
            <v>15.1</v>
          </cell>
          <cell r="E5">
            <v>50.666666666666664</v>
          </cell>
          <cell r="F5">
            <v>86</v>
          </cell>
          <cell r="G5">
            <v>18</v>
          </cell>
          <cell r="H5">
            <v>11.520000000000001</v>
          </cell>
          <cell r="I5" t="str">
            <v>*</v>
          </cell>
          <cell r="J5">
            <v>25.56</v>
          </cell>
          <cell r="K5">
            <v>0</v>
          </cell>
        </row>
        <row r="6">
          <cell r="B6">
            <v>26.816666666666663</v>
          </cell>
          <cell r="C6">
            <v>37</v>
          </cell>
          <cell r="D6">
            <v>16.7</v>
          </cell>
          <cell r="E6">
            <v>44</v>
          </cell>
          <cell r="F6">
            <v>78</v>
          </cell>
          <cell r="G6">
            <v>18</v>
          </cell>
          <cell r="H6">
            <v>11.879999999999999</v>
          </cell>
          <cell r="I6" t="str">
            <v>*</v>
          </cell>
          <cell r="J6">
            <v>31.680000000000003</v>
          </cell>
          <cell r="K6">
            <v>0</v>
          </cell>
        </row>
        <row r="7">
          <cell r="B7">
            <v>27.241666666666671</v>
          </cell>
          <cell r="C7">
            <v>37.5</v>
          </cell>
          <cell r="D7">
            <v>16.2</v>
          </cell>
          <cell r="E7">
            <v>44.333333333333336</v>
          </cell>
          <cell r="F7">
            <v>81</v>
          </cell>
          <cell r="G7">
            <v>16</v>
          </cell>
          <cell r="H7">
            <v>6.12</v>
          </cell>
          <cell r="I7" t="str">
            <v>*</v>
          </cell>
          <cell r="J7">
            <v>20.52</v>
          </cell>
          <cell r="K7">
            <v>0</v>
          </cell>
        </row>
        <row r="8">
          <cell r="B8">
            <v>26.104166666666671</v>
          </cell>
          <cell r="C8">
            <v>36.6</v>
          </cell>
          <cell r="D8">
            <v>17.2</v>
          </cell>
          <cell r="E8">
            <v>45.541666666666664</v>
          </cell>
          <cell r="F8">
            <v>73</v>
          </cell>
          <cell r="G8">
            <v>16</v>
          </cell>
          <cell r="H8">
            <v>6.12</v>
          </cell>
          <cell r="I8" t="str">
            <v>*</v>
          </cell>
          <cell r="J8">
            <v>20.16</v>
          </cell>
          <cell r="K8">
            <v>0</v>
          </cell>
        </row>
        <row r="9">
          <cell r="B9">
            <v>26.616666666666664</v>
          </cell>
          <cell r="C9">
            <v>36.799999999999997</v>
          </cell>
          <cell r="D9">
            <v>17.3</v>
          </cell>
          <cell r="E9">
            <v>45.875</v>
          </cell>
          <cell r="F9">
            <v>80</v>
          </cell>
          <cell r="G9">
            <v>19</v>
          </cell>
          <cell r="H9">
            <v>10.8</v>
          </cell>
          <cell r="I9" t="str">
            <v>*</v>
          </cell>
          <cell r="J9">
            <v>24.840000000000003</v>
          </cell>
          <cell r="K9">
            <v>0</v>
          </cell>
        </row>
        <row r="10">
          <cell r="B10">
            <v>28.349999999999998</v>
          </cell>
          <cell r="C10">
            <v>37.4</v>
          </cell>
          <cell r="D10">
            <v>18.5</v>
          </cell>
          <cell r="E10">
            <v>41.333333333333336</v>
          </cell>
          <cell r="F10">
            <v>73</v>
          </cell>
          <cell r="G10">
            <v>20</v>
          </cell>
          <cell r="H10">
            <v>15.840000000000002</v>
          </cell>
          <cell r="I10" t="str">
            <v>*</v>
          </cell>
          <cell r="J10">
            <v>39.96</v>
          </cell>
          <cell r="K10">
            <v>0</v>
          </cell>
        </row>
        <row r="11">
          <cell r="B11">
            <v>29.479166666666668</v>
          </cell>
          <cell r="C11">
            <v>36.5</v>
          </cell>
          <cell r="D11">
            <v>22.7</v>
          </cell>
          <cell r="E11">
            <v>43.625</v>
          </cell>
          <cell r="F11">
            <v>62</v>
          </cell>
          <cell r="G11">
            <v>30</v>
          </cell>
          <cell r="H11">
            <v>14.04</v>
          </cell>
          <cell r="I11" t="str">
            <v>*</v>
          </cell>
          <cell r="J11">
            <v>37.800000000000004</v>
          </cell>
          <cell r="K11">
            <v>0</v>
          </cell>
        </row>
        <row r="12">
          <cell r="B12">
            <v>25.058333333333334</v>
          </cell>
          <cell r="C12">
            <v>30.5</v>
          </cell>
          <cell r="D12">
            <v>21.8</v>
          </cell>
          <cell r="E12">
            <v>66.5</v>
          </cell>
          <cell r="F12">
            <v>77</v>
          </cell>
          <cell r="G12">
            <v>47</v>
          </cell>
          <cell r="H12">
            <v>12.24</v>
          </cell>
          <cell r="I12" t="str">
            <v>*</v>
          </cell>
          <cell r="J12">
            <v>26.64</v>
          </cell>
          <cell r="K12">
            <v>0</v>
          </cell>
        </row>
        <row r="13">
          <cell r="B13">
            <v>24.145833333333332</v>
          </cell>
          <cell r="C13">
            <v>32.1</v>
          </cell>
          <cell r="D13">
            <v>18.3</v>
          </cell>
          <cell r="E13">
            <v>70.833333333333329</v>
          </cell>
          <cell r="F13">
            <v>89</v>
          </cell>
          <cell r="G13">
            <v>40</v>
          </cell>
          <cell r="H13">
            <v>10.08</v>
          </cell>
          <cell r="I13" t="str">
            <v>*</v>
          </cell>
          <cell r="J13">
            <v>21.96</v>
          </cell>
          <cell r="K13">
            <v>0</v>
          </cell>
        </row>
        <row r="14">
          <cell r="B14">
            <v>27.658333333333331</v>
          </cell>
          <cell r="C14">
            <v>36.799999999999997</v>
          </cell>
          <cell r="D14">
            <v>19.8</v>
          </cell>
          <cell r="E14">
            <v>59.583333333333336</v>
          </cell>
          <cell r="F14">
            <v>87</v>
          </cell>
          <cell r="G14">
            <v>28</v>
          </cell>
          <cell r="H14">
            <v>18</v>
          </cell>
          <cell r="I14" t="str">
            <v>*</v>
          </cell>
          <cell r="J14">
            <v>41.76</v>
          </cell>
          <cell r="K14">
            <v>0</v>
          </cell>
        </row>
        <row r="15">
          <cell r="B15">
            <v>31.620833333333337</v>
          </cell>
          <cell r="C15">
            <v>38.299999999999997</v>
          </cell>
          <cell r="D15">
            <v>26.1</v>
          </cell>
          <cell r="E15">
            <v>41.916666666666664</v>
          </cell>
          <cell r="F15">
            <v>60</v>
          </cell>
          <cell r="G15">
            <v>25</v>
          </cell>
          <cell r="H15">
            <v>18.36</v>
          </cell>
          <cell r="I15" t="str">
            <v>*</v>
          </cell>
          <cell r="J15">
            <v>43.92</v>
          </cell>
          <cell r="K15">
            <v>0</v>
          </cell>
        </row>
        <row r="16">
          <cell r="B16">
            <v>25.320833333333336</v>
          </cell>
          <cell r="C16">
            <v>32.4</v>
          </cell>
          <cell r="D16">
            <v>21.1</v>
          </cell>
          <cell r="E16">
            <v>63.25</v>
          </cell>
          <cell r="F16">
            <v>83</v>
          </cell>
          <cell r="G16">
            <v>39</v>
          </cell>
          <cell r="H16">
            <v>19.079999999999998</v>
          </cell>
          <cell r="I16" t="str">
            <v>*</v>
          </cell>
          <cell r="J16">
            <v>40.680000000000007</v>
          </cell>
          <cell r="K16">
            <v>0</v>
          </cell>
        </row>
        <row r="17">
          <cell r="B17">
            <v>19.645833333333336</v>
          </cell>
          <cell r="C17">
            <v>22.4</v>
          </cell>
          <cell r="D17">
            <v>17</v>
          </cell>
          <cell r="E17">
            <v>43.25</v>
          </cell>
          <cell r="F17">
            <v>72</v>
          </cell>
          <cell r="G17">
            <v>30</v>
          </cell>
          <cell r="H17">
            <v>17.64</v>
          </cell>
          <cell r="I17" t="str">
            <v>*</v>
          </cell>
          <cell r="J17">
            <v>42.12</v>
          </cell>
          <cell r="K17">
            <v>0</v>
          </cell>
        </row>
        <row r="18">
          <cell r="B18">
            <v>18.400000000000002</v>
          </cell>
          <cell r="C18">
            <v>23.2</v>
          </cell>
          <cell r="D18">
            <v>13.2</v>
          </cell>
          <cell r="E18">
            <v>50.708333333333336</v>
          </cell>
          <cell r="F18">
            <v>83</v>
          </cell>
          <cell r="G18">
            <v>37</v>
          </cell>
          <cell r="H18">
            <v>6.84</v>
          </cell>
          <cell r="I18" t="str">
            <v>*</v>
          </cell>
          <cell r="J18">
            <v>16.920000000000002</v>
          </cell>
          <cell r="K18">
            <v>1</v>
          </cell>
        </row>
        <row r="19">
          <cell r="B19">
            <v>23.829166666666666</v>
          </cell>
          <cell r="C19">
            <v>33.5</v>
          </cell>
          <cell r="D19">
            <v>16.7</v>
          </cell>
          <cell r="E19">
            <v>56.875</v>
          </cell>
          <cell r="F19">
            <v>82</v>
          </cell>
          <cell r="G19">
            <v>29</v>
          </cell>
          <cell r="H19">
            <v>3.9600000000000004</v>
          </cell>
          <cell r="I19" t="str">
            <v>*</v>
          </cell>
          <cell r="J19">
            <v>15.120000000000001</v>
          </cell>
          <cell r="K19">
            <v>0</v>
          </cell>
        </row>
        <row r="20">
          <cell r="B20">
            <v>28.370833333333337</v>
          </cell>
          <cell r="C20">
            <v>36.799999999999997</v>
          </cell>
          <cell r="D20">
            <v>21.8</v>
          </cell>
          <cell r="E20">
            <v>45.208333333333336</v>
          </cell>
          <cell r="F20">
            <v>68</v>
          </cell>
          <cell r="G20">
            <v>20</v>
          </cell>
          <cell r="H20">
            <v>15.120000000000001</v>
          </cell>
          <cell r="I20" t="str">
            <v>*</v>
          </cell>
          <cell r="J20">
            <v>38.880000000000003</v>
          </cell>
          <cell r="K20">
            <v>0</v>
          </cell>
        </row>
        <row r="21">
          <cell r="B21">
            <v>28.650000000000006</v>
          </cell>
          <cell r="C21">
            <v>37.200000000000003</v>
          </cell>
          <cell r="D21">
            <v>18.3</v>
          </cell>
          <cell r="E21">
            <v>38.5</v>
          </cell>
          <cell r="F21">
            <v>70</v>
          </cell>
          <cell r="G21">
            <v>17</v>
          </cell>
          <cell r="H21">
            <v>17.28</v>
          </cell>
          <cell r="I21" t="str">
            <v>*</v>
          </cell>
          <cell r="J21">
            <v>38.519999999999996</v>
          </cell>
          <cell r="K21">
            <v>0.2</v>
          </cell>
        </row>
        <row r="22">
          <cell r="B22">
            <v>28.079166666666666</v>
          </cell>
          <cell r="C22">
            <v>36.200000000000003</v>
          </cell>
          <cell r="D22">
            <v>19</v>
          </cell>
          <cell r="E22">
            <v>45.25</v>
          </cell>
          <cell r="F22">
            <v>94</v>
          </cell>
          <cell r="G22">
            <v>28</v>
          </cell>
          <cell r="H22">
            <v>26.28</v>
          </cell>
          <cell r="I22" t="str">
            <v>*</v>
          </cell>
          <cell r="J22">
            <v>63.72</v>
          </cell>
          <cell r="K22">
            <v>23</v>
          </cell>
        </row>
        <row r="23">
          <cell r="B23">
            <v>19.249999999999996</v>
          </cell>
          <cell r="C23">
            <v>25.5</v>
          </cell>
          <cell r="D23">
            <v>15.5</v>
          </cell>
          <cell r="E23">
            <v>74.625</v>
          </cell>
          <cell r="F23">
            <v>89</v>
          </cell>
          <cell r="G23">
            <v>46</v>
          </cell>
          <cell r="H23">
            <v>16.2</v>
          </cell>
          <cell r="I23" t="str">
            <v>*</v>
          </cell>
          <cell r="J23">
            <v>47.16</v>
          </cell>
          <cell r="K23">
            <v>0</v>
          </cell>
        </row>
        <row r="24">
          <cell r="B24">
            <v>22.387499999999999</v>
          </cell>
          <cell r="C24">
            <v>31</v>
          </cell>
          <cell r="D24">
            <v>17</v>
          </cell>
          <cell r="E24">
            <v>73.25</v>
          </cell>
          <cell r="F24">
            <v>93</v>
          </cell>
          <cell r="G24">
            <v>41</v>
          </cell>
          <cell r="H24">
            <v>10.8</v>
          </cell>
          <cell r="I24" t="str">
            <v>*</v>
          </cell>
          <cell r="J24">
            <v>23.759999999999998</v>
          </cell>
          <cell r="K24">
            <v>0</v>
          </cell>
        </row>
        <row r="25">
          <cell r="B25">
            <v>26.462499999999995</v>
          </cell>
          <cell r="C25">
            <v>34.5</v>
          </cell>
          <cell r="D25">
            <v>19.5</v>
          </cell>
          <cell r="E25">
            <v>59.166666666666664</v>
          </cell>
          <cell r="F25">
            <v>85</v>
          </cell>
          <cell r="G25">
            <v>38</v>
          </cell>
          <cell r="H25">
            <v>14.4</v>
          </cell>
          <cell r="I25" t="str">
            <v>*</v>
          </cell>
          <cell r="J25">
            <v>38.159999999999997</v>
          </cell>
          <cell r="K25">
            <v>0</v>
          </cell>
        </row>
        <row r="26">
          <cell r="B26">
            <v>30.466666666666669</v>
          </cell>
          <cell r="C26">
            <v>37.5</v>
          </cell>
          <cell r="D26">
            <v>25.8</v>
          </cell>
          <cell r="E26">
            <v>48.041666666666664</v>
          </cell>
          <cell r="F26">
            <v>65</v>
          </cell>
          <cell r="G26">
            <v>25</v>
          </cell>
          <cell r="H26">
            <v>20.16</v>
          </cell>
          <cell r="I26" t="str">
            <v>*</v>
          </cell>
          <cell r="J26">
            <v>41.4</v>
          </cell>
          <cell r="K26">
            <v>0</v>
          </cell>
        </row>
        <row r="27">
          <cell r="B27">
            <v>31.954166666666669</v>
          </cell>
          <cell r="C27">
            <v>38.299999999999997</v>
          </cell>
          <cell r="D27">
            <v>26.8</v>
          </cell>
          <cell r="E27">
            <v>38.833333333333336</v>
          </cell>
          <cell r="F27">
            <v>53</v>
          </cell>
          <cell r="G27">
            <v>24</v>
          </cell>
          <cell r="H27">
            <v>25.92</v>
          </cell>
          <cell r="I27" t="str">
            <v>*</v>
          </cell>
          <cell r="J27">
            <v>57.960000000000008</v>
          </cell>
          <cell r="K27">
            <v>0</v>
          </cell>
        </row>
        <row r="28">
          <cell r="B28">
            <v>30.299999999999994</v>
          </cell>
          <cell r="C28">
            <v>35.1</v>
          </cell>
          <cell r="D28">
            <v>27.1</v>
          </cell>
          <cell r="E28">
            <v>42.25</v>
          </cell>
          <cell r="F28">
            <v>56</v>
          </cell>
          <cell r="G28">
            <v>29</v>
          </cell>
          <cell r="H28">
            <v>23.040000000000003</v>
          </cell>
          <cell r="I28" t="str">
            <v>*</v>
          </cell>
          <cell r="J28">
            <v>47.16</v>
          </cell>
          <cell r="K28">
            <v>0</v>
          </cell>
        </row>
        <row r="29">
          <cell r="B29">
            <v>23.570833333333336</v>
          </cell>
          <cell r="C29">
            <v>28.6</v>
          </cell>
          <cell r="D29">
            <v>18.899999999999999</v>
          </cell>
          <cell r="E29">
            <v>64.666666666666671</v>
          </cell>
          <cell r="F29">
            <v>82</v>
          </cell>
          <cell r="G29">
            <v>41</v>
          </cell>
          <cell r="H29">
            <v>11.520000000000001</v>
          </cell>
          <cell r="I29" t="str">
            <v>*</v>
          </cell>
          <cell r="J29">
            <v>23.400000000000002</v>
          </cell>
          <cell r="K29">
            <v>0</v>
          </cell>
        </row>
        <row r="30">
          <cell r="B30">
            <v>21.645833333333332</v>
          </cell>
          <cell r="C30">
            <v>27</v>
          </cell>
          <cell r="D30">
            <v>17.899999999999999</v>
          </cell>
          <cell r="E30">
            <v>46.5</v>
          </cell>
          <cell r="F30">
            <v>73</v>
          </cell>
          <cell r="G30">
            <v>28</v>
          </cell>
          <cell r="H30">
            <v>15.48</v>
          </cell>
          <cell r="I30" t="str">
            <v>*</v>
          </cell>
          <cell r="J30">
            <v>32.04</v>
          </cell>
          <cell r="K30">
            <v>0</v>
          </cell>
        </row>
        <row r="31">
          <cell r="B31">
            <v>20.5</v>
          </cell>
          <cell r="C31">
            <v>27</v>
          </cell>
          <cell r="D31">
            <v>15.7</v>
          </cell>
          <cell r="E31">
            <v>35.083333333333336</v>
          </cell>
          <cell r="F31">
            <v>48</v>
          </cell>
          <cell r="G31">
            <v>21</v>
          </cell>
          <cell r="H31">
            <v>15.48</v>
          </cell>
          <cell r="I31" t="str">
            <v>*</v>
          </cell>
          <cell r="J31">
            <v>33.840000000000003</v>
          </cell>
          <cell r="K31">
            <v>0</v>
          </cell>
        </row>
        <row r="32">
          <cell r="B32">
            <v>21.483333333333331</v>
          </cell>
          <cell r="C32">
            <v>29.6</v>
          </cell>
          <cell r="D32">
            <v>13.9</v>
          </cell>
          <cell r="E32">
            <v>48.375</v>
          </cell>
          <cell r="F32">
            <v>72</v>
          </cell>
          <cell r="G32">
            <v>29</v>
          </cell>
          <cell r="H32">
            <v>9.7200000000000006</v>
          </cell>
          <cell r="I32" t="str">
            <v>*</v>
          </cell>
          <cell r="J32">
            <v>19.440000000000001</v>
          </cell>
          <cell r="K32">
            <v>0</v>
          </cell>
        </row>
        <row r="33">
          <cell r="B33">
            <v>22.887499999999999</v>
          </cell>
          <cell r="C33">
            <v>29.4</v>
          </cell>
          <cell r="D33">
            <v>17.7</v>
          </cell>
          <cell r="E33">
            <v>60.208333333333336</v>
          </cell>
          <cell r="F33">
            <v>73</v>
          </cell>
          <cell r="G33">
            <v>42</v>
          </cell>
          <cell r="H33">
            <v>2.8800000000000003</v>
          </cell>
          <cell r="I33" t="str">
            <v>*</v>
          </cell>
          <cell r="J33">
            <v>11.16</v>
          </cell>
          <cell r="K33">
            <v>0</v>
          </cell>
        </row>
        <row r="34">
          <cell r="B34">
            <v>26.429166666666664</v>
          </cell>
          <cell r="C34">
            <v>34.9</v>
          </cell>
          <cell r="D34">
            <v>19</v>
          </cell>
          <cell r="E34">
            <v>59.25</v>
          </cell>
          <cell r="F34">
            <v>83</v>
          </cell>
          <cell r="G34">
            <v>34</v>
          </cell>
          <cell r="H34">
            <v>11.520000000000001</v>
          </cell>
          <cell r="I34" t="str">
            <v>*</v>
          </cell>
          <cell r="J34">
            <v>24.840000000000003</v>
          </cell>
          <cell r="K34">
            <v>0</v>
          </cell>
        </row>
        <row r="35">
          <cell r="B35">
            <v>29.799999999999997</v>
          </cell>
          <cell r="C35">
            <v>38.4</v>
          </cell>
          <cell r="D35">
            <v>23.7</v>
          </cell>
          <cell r="E35">
            <v>52.583333333333336</v>
          </cell>
          <cell r="F35">
            <v>72</v>
          </cell>
          <cell r="G35">
            <v>27</v>
          </cell>
          <cell r="H35">
            <v>7.5600000000000005</v>
          </cell>
          <cell r="I35" t="str">
            <v>*</v>
          </cell>
          <cell r="J35">
            <v>18</v>
          </cell>
          <cell r="K35">
            <v>0.2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22.275000000000002</v>
          </cell>
          <cell r="C5">
            <v>31.8</v>
          </cell>
          <cell r="D5">
            <v>13.7</v>
          </cell>
          <cell r="E5">
            <v>61.083333333333336</v>
          </cell>
          <cell r="F5">
            <v>97</v>
          </cell>
          <cell r="G5">
            <v>29</v>
          </cell>
          <cell r="H5">
            <v>10.8</v>
          </cell>
          <cell r="I5" t="str">
            <v>*</v>
          </cell>
          <cell r="J5">
            <v>28.08</v>
          </cell>
          <cell r="K5">
            <v>0</v>
          </cell>
        </row>
        <row r="6">
          <cell r="B6">
            <v>22.483333333333334</v>
          </cell>
          <cell r="C6">
            <v>33.700000000000003</v>
          </cell>
          <cell r="D6">
            <v>12.9</v>
          </cell>
          <cell r="E6">
            <v>59.125</v>
          </cell>
          <cell r="F6">
            <v>97</v>
          </cell>
          <cell r="G6">
            <v>24</v>
          </cell>
          <cell r="H6">
            <v>11.16</v>
          </cell>
          <cell r="I6" t="str">
            <v>*</v>
          </cell>
          <cell r="J6">
            <v>23.400000000000002</v>
          </cell>
          <cell r="K6">
            <v>0</v>
          </cell>
        </row>
        <row r="7">
          <cell r="B7">
            <v>22.512500000000003</v>
          </cell>
          <cell r="C7">
            <v>33.9</v>
          </cell>
          <cell r="D7">
            <v>13.5</v>
          </cell>
          <cell r="E7">
            <v>58.541666666666664</v>
          </cell>
          <cell r="F7">
            <v>92</v>
          </cell>
          <cell r="G7">
            <v>23</v>
          </cell>
          <cell r="H7">
            <v>9.3600000000000012</v>
          </cell>
          <cell r="I7" t="str">
            <v>*</v>
          </cell>
          <cell r="J7">
            <v>21.96</v>
          </cell>
          <cell r="K7">
            <v>0</v>
          </cell>
        </row>
        <row r="8">
          <cell r="B8">
            <v>22.479166666666671</v>
          </cell>
          <cell r="C8">
            <v>33.4</v>
          </cell>
          <cell r="D8">
            <v>12.8</v>
          </cell>
          <cell r="E8">
            <v>57.333333333333336</v>
          </cell>
          <cell r="F8">
            <v>95</v>
          </cell>
          <cell r="G8">
            <v>25</v>
          </cell>
          <cell r="H8">
            <v>9.7200000000000006</v>
          </cell>
          <cell r="I8" t="str">
            <v>*</v>
          </cell>
          <cell r="J8">
            <v>37.440000000000005</v>
          </cell>
          <cell r="K8">
            <v>0</v>
          </cell>
        </row>
        <row r="9">
          <cell r="B9">
            <v>22.612500000000001</v>
          </cell>
          <cell r="C9">
            <v>33.299999999999997</v>
          </cell>
          <cell r="D9">
            <v>12.9</v>
          </cell>
          <cell r="E9">
            <v>57.583333333333336</v>
          </cell>
          <cell r="F9">
            <v>93</v>
          </cell>
          <cell r="G9">
            <v>25</v>
          </cell>
          <cell r="H9">
            <v>11.16</v>
          </cell>
          <cell r="I9" t="str">
            <v>*</v>
          </cell>
          <cell r="J9">
            <v>23.040000000000003</v>
          </cell>
          <cell r="K9">
            <v>0</v>
          </cell>
        </row>
        <row r="10">
          <cell r="B10">
            <v>23.462500000000002</v>
          </cell>
          <cell r="C10">
            <v>35.700000000000003</v>
          </cell>
          <cell r="D10">
            <v>14.1</v>
          </cell>
          <cell r="E10">
            <v>57</v>
          </cell>
          <cell r="F10">
            <v>93</v>
          </cell>
          <cell r="G10">
            <v>20</v>
          </cell>
          <cell r="H10">
            <v>16.2</v>
          </cell>
          <cell r="I10" t="str">
            <v>*</v>
          </cell>
          <cell r="J10">
            <v>35.64</v>
          </cell>
          <cell r="K10">
            <v>0</v>
          </cell>
        </row>
        <row r="11">
          <cell r="B11">
            <v>25.891666666666666</v>
          </cell>
          <cell r="C11">
            <v>37.1</v>
          </cell>
          <cell r="D11">
            <v>15.7</v>
          </cell>
          <cell r="E11">
            <v>48</v>
          </cell>
          <cell r="F11">
            <v>81</v>
          </cell>
          <cell r="G11">
            <v>22</v>
          </cell>
          <cell r="H11">
            <v>14.4</v>
          </cell>
          <cell r="I11" t="str">
            <v>*</v>
          </cell>
          <cell r="J11">
            <v>33.480000000000004</v>
          </cell>
          <cell r="K11">
            <v>0</v>
          </cell>
        </row>
        <row r="12">
          <cell r="B12">
            <v>24.612499999999997</v>
          </cell>
          <cell r="C12">
            <v>33.4</v>
          </cell>
          <cell r="D12">
            <v>16.8</v>
          </cell>
          <cell r="E12">
            <v>60.541666666666664</v>
          </cell>
          <cell r="F12">
            <v>91</v>
          </cell>
          <cell r="G12">
            <v>35</v>
          </cell>
          <cell r="H12">
            <v>11.879999999999999</v>
          </cell>
          <cell r="I12" t="str">
            <v>*</v>
          </cell>
          <cell r="J12">
            <v>21.96</v>
          </cell>
          <cell r="K12">
            <v>0</v>
          </cell>
        </row>
        <row r="13">
          <cell r="B13">
            <v>24.450000000000003</v>
          </cell>
          <cell r="C13">
            <v>34.700000000000003</v>
          </cell>
          <cell r="D13">
            <v>16.7</v>
          </cell>
          <cell r="E13">
            <v>61.833333333333336</v>
          </cell>
          <cell r="F13">
            <v>91</v>
          </cell>
          <cell r="G13">
            <v>30</v>
          </cell>
          <cell r="H13">
            <v>12.6</v>
          </cell>
          <cell r="I13" t="str">
            <v>*</v>
          </cell>
          <cell r="J13">
            <v>25.92</v>
          </cell>
          <cell r="K13">
            <v>0</v>
          </cell>
        </row>
        <row r="14">
          <cell r="B14">
            <v>25.900000000000002</v>
          </cell>
          <cell r="C14">
            <v>37.1</v>
          </cell>
          <cell r="D14">
            <v>16.5</v>
          </cell>
          <cell r="E14">
            <v>57.583333333333336</v>
          </cell>
          <cell r="F14">
            <v>96</v>
          </cell>
          <cell r="G14">
            <v>18</v>
          </cell>
          <cell r="H14">
            <v>24.840000000000003</v>
          </cell>
          <cell r="I14" t="str">
            <v>*</v>
          </cell>
          <cell r="J14">
            <v>47.16</v>
          </cell>
          <cell r="K14">
            <v>0</v>
          </cell>
        </row>
        <row r="15">
          <cell r="B15">
            <v>26.491666666666664</v>
          </cell>
          <cell r="C15">
            <v>36.799999999999997</v>
          </cell>
          <cell r="D15">
            <v>17.600000000000001</v>
          </cell>
          <cell r="E15">
            <v>47.25</v>
          </cell>
          <cell r="F15">
            <v>75</v>
          </cell>
          <cell r="G15">
            <v>22</v>
          </cell>
          <cell r="H15">
            <v>24.12</v>
          </cell>
          <cell r="I15" t="str">
            <v>*</v>
          </cell>
          <cell r="J15">
            <v>46.080000000000005</v>
          </cell>
          <cell r="K15">
            <v>0</v>
          </cell>
        </row>
        <row r="16">
          <cell r="B16">
            <v>25.279166666666672</v>
          </cell>
          <cell r="C16">
            <v>36.6</v>
          </cell>
          <cell r="D16">
            <v>18.100000000000001</v>
          </cell>
          <cell r="E16">
            <v>58</v>
          </cell>
          <cell r="F16">
            <v>85</v>
          </cell>
          <cell r="G16">
            <v>25</v>
          </cell>
          <cell r="H16">
            <v>37.440000000000005</v>
          </cell>
          <cell r="I16" t="str">
            <v>*</v>
          </cell>
          <cell r="J16">
            <v>61.2</v>
          </cell>
          <cell r="K16">
            <v>0</v>
          </cell>
        </row>
        <row r="17">
          <cell r="B17">
            <v>20.720833333333335</v>
          </cell>
          <cell r="C17">
            <v>24.7</v>
          </cell>
          <cell r="D17">
            <v>18</v>
          </cell>
          <cell r="E17">
            <v>81.541666666666671</v>
          </cell>
          <cell r="F17">
            <v>94</v>
          </cell>
          <cell r="G17">
            <v>61</v>
          </cell>
          <cell r="H17">
            <v>17.28</v>
          </cell>
          <cell r="I17" t="str">
            <v>*</v>
          </cell>
          <cell r="J17">
            <v>30.6</v>
          </cell>
          <cell r="K17">
            <v>0</v>
          </cell>
        </row>
        <row r="18">
          <cell r="B18">
            <v>21.741666666666671</v>
          </cell>
          <cell r="C18">
            <v>27.7</v>
          </cell>
          <cell r="D18">
            <v>17.600000000000001</v>
          </cell>
          <cell r="E18">
            <v>75.416666666666671</v>
          </cell>
          <cell r="F18">
            <v>92</v>
          </cell>
          <cell r="G18">
            <v>54</v>
          </cell>
          <cell r="H18">
            <v>14.04</v>
          </cell>
          <cell r="I18" t="str">
            <v>*</v>
          </cell>
          <cell r="J18">
            <v>24.12</v>
          </cell>
          <cell r="K18">
            <v>0</v>
          </cell>
        </row>
        <row r="19">
          <cell r="B19">
            <v>22.758333333333336</v>
          </cell>
          <cell r="C19">
            <v>29.2</v>
          </cell>
          <cell r="D19">
            <v>17.600000000000001</v>
          </cell>
          <cell r="E19">
            <v>71.583333333333329</v>
          </cell>
          <cell r="F19">
            <v>92</v>
          </cell>
          <cell r="H19">
            <v>9</v>
          </cell>
          <cell r="I19" t="str">
            <v>*</v>
          </cell>
          <cell r="J19">
            <v>19.440000000000001</v>
          </cell>
          <cell r="K19">
            <v>0</v>
          </cell>
        </row>
        <row r="20">
          <cell r="B20">
            <v>26.116666666666664</v>
          </cell>
          <cell r="C20">
            <v>34.1</v>
          </cell>
          <cell r="D20">
            <v>20</v>
          </cell>
          <cell r="E20">
            <v>56.25</v>
          </cell>
          <cell r="F20">
            <v>87</v>
          </cell>
          <cell r="G20">
            <v>23</v>
          </cell>
          <cell r="H20">
            <v>23.400000000000002</v>
          </cell>
          <cell r="I20" t="str">
            <v>*</v>
          </cell>
          <cell r="J20">
            <v>43.56</v>
          </cell>
          <cell r="K20">
            <v>0</v>
          </cell>
        </row>
        <row r="21">
          <cell r="B21">
            <v>25.887499999999999</v>
          </cell>
          <cell r="C21">
            <v>34.799999999999997</v>
          </cell>
          <cell r="D21">
            <v>16.399999999999999</v>
          </cell>
          <cell r="E21">
            <v>44.25</v>
          </cell>
          <cell r="F21">
            <v>78</v>
          </cell>
          <cell r="G21">
            <v>22</v>
          </cell>
          <cell r="H21">
            <v>19.440000000000001</v>
          </cell>
          <cell r="I21" t="str">
            <v>*</v>
          </cell>
          <cell r="J21">
            <v>33.840000000000003</v>
          </cell>
          <cell r="K21">
            <v>0</v>
          </cell>
        </row>
        <row r="22">
          <cell r="B22">
            <v>25.412499999999998</v>
          </cell>
          <cell r="C22">
            <v>35.299999999999997</v>
          </cell>
          <cell r="D22">
            <v>16.2</v>
          </cell>
          <cell r="E22">
            <v>49.166666666666664</v>
          </cell>
          <cell r="F22">
            <v>80</v>
          </cell>
          <cell r="G22">
            <v>24</v>
          </cell>
          <cell r="H22">
            <v>27.36</v>
          </cell>
          <cell r="I22" t="str">
            <v>*</v>
          </cell>
          <cell r="J22">
            <v>49.32</v>
          </cell>
          <cell r="K22">
            <v>0</v>
          </cell>
        </row>
        <row r="23">
          <cell r="B23">
            <v>20.787500000000001</v>
          </cell>
          <cell r="C23">
            <v>28.4</v>
          </cell>
          <cell r="D23">
            <v>16.7</v>
          </cell>
          <cell r="E23">
            <v>75.958333333333329</v>
          </cell>
          <cell r="F23">
            <v>100</v>
          </cell>
          <cell r="G23">
            <v>39</v>
          </cell>
          <cell r="H23">
            <v>27.36</v>
          </cell>
          <cell r="I23" t="str">
            <v>*</v>
          </cell>
          <cell r="J23">
            <v>56.519999999999996</v>
          </cell>
          <cell r="K23">
            <v>11.6</v>
          </cell>
        </row>
        <row r="24">
          <cell r="B24">
            <v>21.095833333333335</v>
          </cell>
          <cell r="C24">
            <v>31.4</v>
          </cell>
          <cell r="D24">
            <v>16</v>
          </cell>
          <cell r="E24">
            <v>79.25</v>
          </cell>
          <cell r="F24">
            <v>100</v>
          </cell>
          <cell r="G24">
            <v>43</v>
          </cell>
          <cell r="H24">
            <v>14.04</v>
          </cell>
          <cell r="I24" t="str">
            <v>*</v>
          </cell>
          <cell r="J24">
            <v>50.76</v>
          </cell>
          <cell r="K24">
            <v>14</v>
          </cell>
        </row>
        <row r="25">
          <cell r="B25">
            <v>22.375</v>
          </cell>
          <cell r="C25">
            <v>32.299999999999997</v>
          </cell>
          <cell r="D25">
            <v>16.100000000000001</v>
          </cell>
          <cell r="E25">
            <v>77.666666666666671</v>
          </cell>
          <cell r="F25">
            <v>100</v>
          </cell>
          <cell r="G25">
            <v>41</v>
          </cell>
          <cell r="H25">
            <v>16.2</v>
          </cell>
          <cell r="I25" t="str">
            <v>*</v>
          </cell>
          <cell r="J25">
            <v>32.76</v>
          </cell>
          <cell r="K25">
            <v>1.4</v>
          </cell>
        </row>
        <row r="26">
          <cell r="B26">
            <v>25.904166666666658</v>
          </cell>
          <cell r="C26">
            <v>35.799999999999997</v>
          </cell>
          <cell r="D26">
            <v>18.2</v>
          </cell>
          <cell r="E26">
            <v>68.25</v>
          </cell>
          <cell r="F26">
            <v>100</v>
          </cell>
          <cell r="G26">
            <v>29</v>
          </cell>
          <cell r="H26">
            <v>23.400000000000002</v>
          </cell>
          <cell r="I26" t="str">
            <v>*</v>
          </cell>
          <cell r="J26">
            <v>44.64</v>
          </cell>
          <cell r="K26">
            <v>0</v>
          </cell>
        </row>
        <row r="27">
          <cell r="B27">
            <v>27.058333333333337</v>
          </cell>
          <cell r="C27">
            <v>36.4</v>
          </cell>
          <cell r="D27">
            <v>19.3</v>
          </cell>
          <cell r="E27">
            <v>57.333333333333336</v>
          </cell>
          <cell r="F27">
            <v>88</v>
          </cell>
          <cell r="G27">
            <v>27</v>
          </cell>
          <cell r="H27">
            <v>23.040000000000003</v>
          </cell>
          <cell r="I27" t="str">
            <v>*</v>
          </cell>
          <cell r="J27">
            <v>50.4</v>
          </cell>
          <cell r="K27">
            <v>0</v>
          </cell>
        </row>
        <row r="28">
          <cell r="B28">
            <v>27.208333333333332</v>
          </cell>
          <cell r="C28">
            <v>35.299999999999997</v>
          </cell>
          <cell r="D28">
            <v>20.9</v>
          </cell>
          <cell r="E28">
            <v>56.458333333333336</v>
          </cell>
          <cell r="F28">
            <v>88</v>
          </cell>
          <cell r="G28">
            <v>22</v>
          </cell>
          <cell r="H28">
            <v>26.28</v>
          </cell>
          <cell r="I28" t="str">
            <v>*</v>
          </cell>
          <cell r="J28">
            <v>48.24</v>
          </cell>
          <cell r="K28">
            <v>0</v>
          </cell>
        </row>
        <row r="29">
          <cell r="B29">
            <v>27.033333333333328</v>
          </cell>
          <cell r="C29">
            <v>35.799999999999997</v>
          </cell>
          <cell r="D29">
            <v>19.5</v>
          </cell>
          <cell r="E29">
            <v>55.666666666666664</v>
          </cell>
          <cell r="F29">
            <v>84</v>
          </cell>
          <cell r="G29">
            <v>25</v>
          </cell>
          <cell r="H29">
            <v>21.96</v>
          </cell>
          <cell r="I29" t="str">
            <v>*</v>
          </cell>
          <cell r="J29">
            <v>41.76</v>
          </cell>
          <cell r="K29">
            <v>0</v>
          </cell>
        </row>
        <row r="30">
          <cell r="B30">
            <v>21.883333333333336</v>
          </cell>
          <cell r="C30">
            <v>28.4</v>
          </cell>
          <cell r="D30">
            <v>19.2</v>
          </cell>
          <cell r="E30">
            <v>86.208333333333329</v>
          </cell>
          <cell r="F30">
            <v>100</v>
          </cell>
          <cell r="G30">
            <v>50</v>
          </cell>
          <cell r="H30">
            <v>14.04</v>
          </cell>
          <cell r="I30" t="str">
            <v>*</v>
          </cell>
          <cell r="J30">
            <v>27.36</v>
          </cell>
          <cell r="K30">
            <v>13.2</v>
          </cell>
        </row>
        <row r="31">
          <cell r="B31">
            <v>18.275000000000002</v>
          </cell>
          <cell r="C31">
            <v>20.399999999999999</v>
          </cell>
          <cell r="D31">
            <v>16.399999999999999</v>
          </cell>
          <cell r="E31">
            <v>91.583333333333329</v>
          </cell>
          <cell r="F31">
            <v>100</v>
          </cell>
          <cell r="G31">
            <v>77</v>
          </cell>
          <cell r="H31">
            <v>13.32</v>
          </cell>
          <cell r="I31" t="str">
            <v>*</v>
          </cell>
          <cell r="J31">
            <v>27.720000000000002</v>
          </cell>
          <cell r="K31">
            <v>0.2</v>
          </cell>
        </row>
        <row r="32">
          <cell r="B32">
            <v>19.129166666666666</v>
          </cell>
          <cell r="C32">
            <v>26.6</v>
          </cell>
          <cell r="D32">
            <v>14.7</v>
          </cell>
          <cell r="E32">
            <v>78.25</v>
          </cell>
          <cell r="F32">
            <v>97</v>
          </cell>
          <cell r="G32">
            <v>50</v>
          </cell>
          <cell r="H32">
            <v>11.16</v>
          </cell>
          <cell r="I32" t="str">
            <v>*</v>
          </cell>
          <cell r="J32">
            <v>25.56</v>
          </cell>
          <cell r="K32">
            <v>0</v>
          </cell>
        </row>
        <row r="33">
          <cell r="B33">
            <v>22.545833333333331</v>
          </cell>
          <cell r="C33">
            <v>30.6</v>
          </cell>
          <cell r="D33">
            <v>16.8</v>
          </cell>
          <cell r="E33">
            <v>70.916666666666671</v>
          </cell>
          <cell r="F33">
            <v>91</v>
          </cell>
          <cell r="G33">
            <v>47</v>
          </cell>
          <cell r="H33">
            <v>11.16</v>
          </cell>
          <cell r="I33" t="str">
            <v>*</v>
          </cell>
          <cell r="J33">
            <v>24.12</v>
          </cell>
          <cell r="K33">
            <v>0</v>
          </cell>
        </row>
        <row r="34">
          <cell r="B34">
            <v>24.383333333333336</v>
          </cell>
          <cell r="C34">
            <v>32.700000000000003</v>
          </cell>
          <cell r="D34">
            <v>19.100000000000001</v>
          </cell>
          <cell r="E34">
            <v>74.125</v>
          </cell>
          <cell r="F34">
            <v>97</v>
          </cell>
          <cell r="G34">
            <v>46</v>
          </cell>
          <cell r="H34">
            <v>9</v>
          </cell>
          <cell r="I34" t="str">
            <v>*</v>
          </cell>
          <cell r="J34">
            <v>19.440000000000001</v>
          </cell>
          <cell r="K34">
            <v>3.8</v>
          </cell>
        </row>
        <row r="35">
          <cell r="B35">
            <v>22.658333333333331</v>
          </cell>
          <cell r="C35">
            <v>28.7</v>
          </cell>
          <cell r="D35">
            <v>19.8</v>
          </cell>
          <cell r="E35">
            <v>87.166666666666671</v>
          </cell>
          <cell r="F35">
            <v>100</v>
          </cell>
          <cell r="G35">
            <v>63</v>
          </cell>
          <cell r="H35">
            <v>32.4</v>
          </cell>
          <cell r="I35" t="str">
            <v>*</v>
          </cell>
          <cell r="J35">
            <v>52.92</v>
          </cell>
          <cell r="K35">
            <v>7.3999999999999995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21.795833333333331</v>
          </cell>
          <cell r="C5">
            <v>31.4</v>
          </cell>
          <cell r="D5">
            <v>12.6</v>
          </cell>
          <cell r="E5">
            <v>63.25</v>
          </cell>
          <cell r="F5">
            <v>98</v>
          </cell>
          <cell r="G5">
            <v>30</v>
          </cell>
          <cell r="H5">
            <v>9</v>
          </cell>
          <cell r="I5" t="str">
            <v>*</v>
          </cell>
          <cell r="J5">
            <v>25.2</v>
          </cell>
          <cell r="K5">
            <v>0</v>
          </cell>
        </row>
        <row r="6">
          <cell r="B6">
            <v>22.329166666666666</v>
          </cell>
          <cell r="C6">
            <v>33.9</v>
          </cell>
          <cell r="D6">
            <v>10.5</v>
          </cell>
          <cell r="E6">
            <v>60.333333333333336</v>
          </cell>
          <cell r="F6">
            <v>98</v>
          </cell>
          <cell r="G6">
            <v>24</v>
          </cell>
          <cell r="H6">
            <v>9</v>
          </cell>
          <cell r="I6" t="str">
            <v>*</v>
          </cell>
          <cell r="J6">
            <v>24.840000000000003</v>
          </cell>
          <cell r="K6">
            <v>0</v>
          </cell>
        </row>
        <row r="7">
          <cell r="B7">
            <v>21.995833333333337</v>
          </cell>
          <cell r="C7">
            <v>33.700000000000003</v>
          </cell>
          <cell r="D7">
            <v>10.7</v>
          </cell>
          <cell r="E7">
            <v>61.333333333333336</v>
          </cell>
          <cell r="F7">
            <v>98</v>
          </cell>
          <cell r="G7">
            <v>23</v>
          </cell>
          <cell r="H7">
            <v>8.2799999999999994</v>
          </cell>
          <cell r="I7" t="str">
            <v>*</v>
          </cell>
          <cell r="J7">
            <v>18.720000000000002</v>
          </cell>
          <cell r="K7">
            <v>0</v>
          </cell>
        </row>
        <row r="8">
          <cell r="B8">
            <v>22.062500000000004</v>
          </cell>
          <cell r="C8">
            <v>33.1</v>
          </cell>
          <cell r="D8">
            <v>11</v>
          </cell>
          <cell r="E8">
            <v>61.25</v>
          </cell>
          <cell r="F8">
            <v>98</v>
          </cell>
          <cell r="G8">
            <v>24</v>
          </cell>
          <cell r="H8">
            <v>5.04</v>
          </cell>
          <cell r="I8" t="str">
            <v>*</v>
          </cell>
          <cell r="J8">
            <v>16.920000000000002</v>
          </cell>
          <cell r="K8">
            <v>0</v>
          </cell>
        </row>
        <row r="9">
          <cell r="B9">
            <v>21.608333333333334</v>
          </cell>
          <cell r="C9">
            <v>33</v>
          </cell>
          <cell r="D9">
            <v>10.8</v>
          </cell>
          <cell r="E9">
            <v>62.416666666666664</v>
          </cell>
          <cell r="F9">
            <v>98</v>
          </cell>
          <cell r="G9">
            <v>24</v>
          </cell>
          <cell r="H9">
            <v>7.2</v>
          </cell>
          <cell r="I9" t="str">
            <v>*</v>
          </cell>
          <cell r="J9">
            <v>25.92</v>
          </cell>
          <cell r="K9">
            <v>0</v>
          </cell>
        </row>
        <row r="10">
          <cell r="B10">
            <v>24.429166666666664</v>
          </cell>
          <cell r="C10">
            <v>35.5</v>
          </cell>
          <cell r="D10">
            <v>13.3</v>
          </cell>
          <cell r="E10">
            <v>52.583333333333336</v>
          </cell>
          <cell r="F10">
            <v>92</v>
          </cell>
          <cell r="G10">
            <v>22</v>
          </cell>
          <cell r="H10">
            <v>17.28</v>
          </cell>
          <cell r="I10" t="str">
            <v>*</v>
          </cell>
          <cell r="J10">
            <v>34.92</v>
          </cell>
          <cell r="K10">
            <v>0</v>
          </cell>
        </row>
        <row r="11">
          <cell r="B11">
            <v>24.904166666666672</v>
          </cell>
          <cell r="C11">
            <v>36.299999999999997</v>
          </cell>
          <cell r="D11">
            <v>13</v>
          </cell>
          <cell r="E11">
            <v>54.5</v>
          </cell>
          <cell r="F11">
            <v>93</v>
          </cell>
          <cell r="G11">
            <v>25</v>
          </cell>
          <cell r="H11">
            <v>17.28</v>
          </cell>
          <cell r="I11" t="str">
            <v>*</v>
          </cell>
          <cell r="J11">
            <v>35.64</v>
          </cell>
          <cell r="K11">
            <v>0</v>
          </cell>
        </row>
        <row r="12">
          <cell r="B12">
            <v>24.166666666666668</v>
          </cell>
          <cell r="C12">
            <v>31.1</v>
          </cell>
          <cell r="D12">
            <v>18</v>
          </cell>
          <cell r="E12">
            <v>67.833333333333329</v>
          </cell>
          <cell r="F12">
            <v>96</v>
          </cell>
          <cell r="G12">
            <v>41</v>
          </cell>
          <cell r="H12">
            <v>11.879999999999999</v>
          </cell>
          <cell r="I12" t="str">
            <v>*</v>
          </cell>
          <cell r="J12">
            <v>31.680000000000003</v>
          </cell>
          <cell r="K12">
            <v>1</v>
          </cell>
        </row>
        <row r="13">
          <cell r="B13">
            <v>22.862500000000001</v>
          </cell>
          <cell r="C13">
            <v>30.2</v>
          </cell>
          <cell r="D13">
            <v>17.3</v>
          </cell>
          <cell r="E13">
            <v>68.083333333333329</v>
          </cell>
          <cell r="F13">
            <v>88</v>
          </cell>
          <cell r="G13">
            <v>44</v>
          </cell>
          <cell r="H13">
            <v>15.840000000000002</v>
          </cell>
          <cell r="I13" t="str">
            <v>*</v>
          </cell>
          <cell r="J13">
            <v>32.4</v>
          </cell>
          <cell r="K13">
            <v>0</v>
          </cell>
        </row>
        <row r="14">
          <cell r="B14">
            <v>25.287499999999998</v>
          </cell>
          <cell r="C14">
            <v>37.299999999999997</v>
          </cell>
          <cell r="D14">
            <v>16.5</v>
          </cell>
          <cell r="E14">
            <v>62</v>
          </cell>
          <cell r="F14">
            <v>94</v>
          </cell>
          <cell r="G14">
            <v>22</v>
          </cell>
          <cell r="H14">
            <v>18.720000000000002</v>
          </cell>
          <cell r="I14" t="str">
            <v>*</v>
          </cell>
          <cell r="J14">
            <v>45.72</v>
          </cell>
          <cell r="K14">
            <v>0</v>
          </cell>
        </row>
        <row r="15">
          <cell r="B15">
            <v>26.466666666666669</v>
          </cell>
          <cell r="C15">
            <v>37.299999999999997</v>
          </cell>
          <cell r="D15">
            <v>17.399999999999999</v>
          </cell>
          <cell r="E15">
            <v>49.833333333333336</v>
          </cell>
          <cell r="F15">
            <v>80</v>
          </cell>
          <cell r="G15">
            <v>24</v>
          </cell>
          <cell r="H15">
            <v>31.680000000000003</v>
          </cell>
          <cell r="I15" t="str">
            <v>*</v>
          </cell>
          <cell r="J15">
            <v>54.36</v>
          </cell>
          <cell r="K15">
            <v>0</v>
          </cell>
        </row>
        <row r="16">
          <cell r="B16">
            <v>23.529166666666669</v>
          </cell>
          <cell r="C16">
            <v>32.9</v>
          </cell>
          <cell r="D16">
            <v>18.600000000000001</v>
          </cell>
          <cell r="E16">
            <v>69.375</v>
          </cell>
          <cell r="F16">
            <v>94</v>
          </cell>
          <cell r="G16">
            <v>42</v>
          </cell>
          <cell r="H16">
            <v>21.240000000000002</v>
          </cell>
          <cell r="I16" t="str">
            <v>*</v>
          </cell>
          <cell r="J16">
            <v>66.239999999999995</v>
          </cell>
          <cell r="K16">
            <v>10.4</v>
          </cell>
        </row>
        <row r="17">
          <cell r="B17">
            <v>19.737500000000001</v>
          </cell>
          <cell r="C17">
            <v>26.2</v>
          </cell>
          <cell r="D17">
            <v>16.7</v>
          </cell>
          <cell r="E17">
            <v>86.833333333333329</v>
          </cell>
          <cell r="F17">
            <v>98</v>
          </cell>
          <cell r="G17">
            <v>59</v>
          </cell>
          <cell r="H17">
            <v>11.16</v>
          </cell>
          <cell r="I17" t="str">
            <v>*</v>
          </cell>
          <cell r="J17">
            <v>25.92</v>
          </cell>
          <cell r="K17">
            <v>2.2000000000000002</v>
          </cell>
        </row>
        <row r="18">
          <cell r="B18">
            <v>18.900000000000002</v>
          </cell>
          <cell r="C18">
            <v>24.1</v>
          </cell>
          <cell r="D18">
            <v>14.8</v>
          </cell>
          <cell r="E18">
            <v>78.708333333333329</v>
          </cell>
          <cell r="F18">
            <v>92</v>
          </cell>
          <cell r="G18">
            <v>63</v>
          </cell>
          <cell r="H18">
            <v>3.9600000000000004</v>
          </cell>
          <cell r="I18" t="str">
            <v>*</v>
          </cell>
          <cell r="J18">
            <v>15.120000000000001</v>
          </cell>
          <cell r="K18">
            <v>0</v>
          </cell>
        </row>
        <row r="19">
          <cell r="B19">
            <v>22.033333333333331</v>
          </cell>
          <cell r="C19">
            <v>28.3</v>
          </cell>
          <cell r="D19">
            <v>17.399999999999999</v>
          </cell>
          <cell r="E19">
            <v>75.208333333333329</v>
          </cell>
          <cell r="F19">
            <v>92</v>
          </cell>
          <cell r="G19">
            <v>50</v>
          </cell>
          <cell r="H19">
            <v>8.64</v>
          </cell>
          <cell r="I19" t="str">
            <v>*</v>
          </cell>
          <cell r="J19">
            <v>21.96</v>
          </cell>
          <cell r="K19">
            <v>0</v>
          </cell>
        </row>
        <row r="20">
          <cell r="B20">
            <v>25.183333333333334</v>
          </cell>
          <cell r="C20">
            <v>33.1</v>
          </cell>
          <cell r="D20">
            <v>18.600000000000001</v>
          </cell>
          <cell r="E20">
            <v>61.708333333333336</v>
          </cell>
          <cell r="F20">
            <v>90</v>
          </cell>
          <cell r="G20">
            <v>28</v>
          </cell>
          <cell r="H20">
            <v>15.48</v>
          </cell>
          <cell r="I20" t="str">
            <v>*</v>
          </cell>
          <cell r="J20">
            <v>35.28</v>
          </cell>
          <cell r="K20">
            <v>0</v>
          </cell>
        </row>
        <row r="21">
          <cell r="B21">
            <v>25.704166666666662</v>
          </cell>
          <cell r="C21">
            <v>35.1</v>
          </cell>
          <cell r="D21">
            <v>17.3</v>
          </cell>
          <cell r="E21">
            <v>48.666666666666664</v>
          </cell>
          <cell r="F21">
            <v>75</v>
          </cell>
          <cell r="G21">
            <v>21</v>
          </cell>
          <cell r="H21">
            <v>18.36</v>
          </cell>
          <cell r="I21" t="str">
            <v>*</v>
          </cell>
          <cell r="J21">
            <v>36</v>
          </cell>
          <cell r="K21">
            <v>0</v>
          </cell>
        </row>
        <row r="22">
          <cell r="B22">
            <v>24.962499999999991</v>
          </cell>
          <cell r="C22">
            <v>35.299999999999997</v>
          </cell>
          <cell r="D22">
            <v>15.4</v>
          </cell>
          <cell r="E22">
            <v>52.5</v>
          </cell>
          <cell r="F22">
            <v>90</v>
          </cell>
          <cell r="G22">
            <v>24</v>
          </cell>
          <cell r="H22">
            <v>34.92</v>
          </cell>
          <cell r="I22" t="str">
            <v>*</v>
          </cell>
          <cell r="J22">
            <v>61.92</v>
          </cell>
          <cell r="K22">
            <v>1.2</v>
          </cell>
        </row>
        <row r="23">
          <cell r="B23">
            <v>17.995833333333337</v>
          </cell>
          <cell r="C23">
            <v>21.6</v>
          </cell>
          <cell r="D23">
            <v>15.7</v>
          </cell>
          <cell r="E23">
            <v>88.708333333333329</v>
          </cell>
          <cell r="F23">
            <v>99</v>
          </cell>
          <cell r="G23">
            <v>71</v>
          </cell>
          <cell r="H23">
            <v>25.2</v>
          </cell>
          <cell r="I23" t="str">
            <v>*</v>
          </cell>
          <cell r="J23">
            <v>59.760000000000005</v>
          </cell>
          <cell r="K23">
            <v>22.599999999999998</v>
          </cell>
        </row>
        <row r="24">
          <cell r="B24">
            <v>19.05833333333333</v>
          </cell>
          <cell r="C24">
            <v>28.7</v>
          </cell>
          <cell r="D24">
            <v>12.6</v>
          </cell>
          <cell r="E24">
            <v>87.875</v>
          </cell>
          <cell r="F24">
            <v>100</v>
          </cell>
          <cell r="G24">
            <v>55</v>
          </cell>
          <cell r="H24">
            <v>14.04</v>
          </cell>
          <cell r="I24" t="str">
            <v>*</v>
          </cell>
          <cell r="J24">
            <v>36</v>
          </cell>
          <cell r="K24">
            <v>1</v>
          </cell>
        </row>
        <row r="25">
          <cell r="B25">
            <v>22.6875</v>
          </cell>
          <cell r="C25">
            <v>32.799999999999997</v>
          </cell>
          <cell r="D25">
            <v>15</v>
          </cell>
          <cell r="E25">
            <v>76.375</v>
          </cell>
          <cell r="F25">
            <v>98</v>
          </cell>
          <cell r="G25">
            <v>43</v>
          </cell>
          <cell r="H25">
            <v>15.48</v>
          </cell>
          <cell r="I25" t="str">
            <v>*</v>
          </cell>
          <cell r="J25">
            <v>30.96</v>
          </cell>
          <cell r="K25">
            <v>0.2</v>
          </cell>
        </row>
        <row r="26">
          <cell r="B26">
            <v>26.300000000000008</v>
          </cell>
          <cell r="C26">
            <v>35.799999999999997</v>
          </cell>
          <cell r="D26">
            <v>18.7</v>
          </cell>
          <cell r="E26">
            <v>65.583333333333329</v>
          </cell>
          <cell r="F26">
            <v>95</v>
          </cell>
          <cell r="G26">
            <v>30</v>
          </cell>
          <cell r="H26">
            <v>28.8</v>
          </cell>
          <cell r="I26" t="str">
            <v>*</v>
          </cell>
          <cell r="J26">
            <v>48.96</v>
          </cell>
          <cell r="K26">
            <v>0</v>
          </cell>
        </row>
        <row r="27">
          <cell r="B27">
            <v>26.599999999999998</v>
          </cell>
          <cell r="C27">
            <v>36.700000000000003</v>
          </cell>
          <cell r="D27">
            <v>18.100000000000001</v>
          </cell>
          <cell r="E27">
            <v>57.875</v>
          </cell>
          <cell r="F27">
            <v>89</v>
          </cell>
          <cell r="G27">
            <v>24</v>
          </cell>
          <cell r="H27">
            <v>30.96</v>
          </cell>
          <cell r="I27" t="str">
            <v>*</v>
          </cell>
          <cell r="J27">
            <v>59.4</v>
          </cell>
          <cell r="K27">
            <v>0</v>
          </cell>
        </row>
        <row r="28">
          <cell r="B28">
            <v>26.799999999999997</v>
          </cell>
          <cell r="C28">
            <v>36.700000000000003</v>
          </cell>
          <cell r="D28">
            <v>18.8</v>
          </cell>
          <cell r="E28">
            <v>59.791666666666664</v>
          </cell>
          <cell r="F28">
            <v>90</v>
          </cell>
          <cell r="G28">
            <v>25</v>
          </cell>
          <cell r="H28">
            <v>30.6</v>
          </cell>
          <cell r="I28" t="str">
            <v>*</v>
          </cell>
          <cell r="J28">
            <v>55.080000000000005</v>
          </cell>
          <cell r="K28">
            <v>0</v>
          </cell>
        </row>
        <row r="29">
          <cell r="B29">
            <v>26.291666666666661</v>
          </cell>
          <cell r="C29">
            <v>35.9</v>
          </cell>
          <cell r="D29">
            <v>17.600000000000001</v>
          </cell>
          <cell r="E29">
            <v>62.583333333333336</v>
          </cell>
          <cell r="F29">
            <v>92</v>
          </cell>
          <cell r="G29">
            <v>28</v>
          </cell>
          <cell r="H29">
            <v>29.52</v>
          </cell>
          <cell r="I29" t="str">
            <v>*</v>
          </cell>
          <cell r="J29">
            <v>76.680000000000007</v>
          </cell>
          <cell r="K29">
            <v>1</v>
          </cell>
        </row>
        <row r="30">
          <cell r="B30">
            <v>20.858333333333338</v>
          </cell>
          <cell r="C30">
            <v>26</v>
          </cell>
          <cell r="D30">
            <v>18.100000000000001</v>
          </cell>
          <cell r="E30">
            <v>79.833333333333329</v>
          </cell>
          <cell r="F30">
            <v>88</v>
          </cell>
          <cell r="G30">
            <v>68</v>
          </cell>
          <cell r="H30">
            <v>11.16</v>
          </cell>
          <cell r="I30" t="str">
            <v>*</v>
          </cell>
          <cell r="J30">
            <v>25.92</v>
          </cell>
          <cell r="K30">
            <v>0</v>
          </cell>
        </row>
        <row r="31">
          <cell r="B31">
            <v>18.945833333333329</v>
          </cell>
          <cell r="C31">
            <v>21.8</v>
          </cell>
          <cell r="D31">
            <v>16.3</v>
          </cell>
          <cell r="E31">
            <v>79.208333333333329</v>
          </cell>
          <cell r="F31">
            <v>94</v>
          </cell>
          <cell r="G31">
            <v>64</v>
          </cell>
          <cell r="H31">
            <v>9</v>
          </cell>
          <cell r="I31" t="str">
            <v>*</v>
          </cell>
          <cell r="J31">
            <v>20.88</v>
          </cell>
          <cell r="K31">
            <v>0</v>
          </cell>
        </row>
        <row r="32">
          <cell r="B32">
            <v>19.329166666666662</v>
          </cell>
          <cell r="C32">
            <v>26.7</v>
          </cell>
          <cell r="D32">
            <v>13.5</v>
          </cell>
          <cell r="E32">
            <v>70.291666666666671</v>
          </cell>
          <cell r="F32">
            <v>96</v>
          </cell>
          <cell r="G32">
            <v>39</v>
          </cell>
          <cell r="H32">
            <v>11.520000000000001</v>
          </cell>
          <cell r="I32" t="str">
            <v>*</v>
          </cell>
          <cell r="J32">
            <v>31.319999999999997</v>
          </cell>
          <cell r="K32">
            <v>0</v>
          </cell>
        </row>
        <row r="33">
          <cell r="B33">
            <v>21.245833333333337</v>
          </cell>
          <cell r="C33">
            <v>25.9</v>
          </cell>
          <cell r="D33">
            <v>17.8</v>
          </cell>
          <cell r="E33">
            <v>64.875</v>
          </cell>
          <cell r="F33">
            <v>74</v>
          </cell>
          <cell r="G33">
            <v>54</v>
          </cell>
          <cell r="H33">
            <v>8.64</v>
          </cell>
          <cell r="I33" t="str">
            <v>*</v>
          </cell>
          <cell r="J33">
            <v>23.759999999999998</v>
          </cell>
          <cell r="K33">
            <v>0</v>
          </cell>
        </row>
        <row r="34">
          <cell r="B34">
            <v>23.433333333333334</v>
          </cell>
          <cell r="C34">
            <v>32</v>
          </cell>
          <cell r="D34">
            <v>15.2</v>
          </cell>
          <cell r="E34">
            <v>73.041666666666671</v>
          </cell>
          <cell r="F34">
            <v>98</v>
          </cell>
          <cell r="G34">
            <v>46</v>
          </cell>
          <cell r="H34">
            <v>15.120000000000001</v>
          </cell>
          <cell r="I34" t="str">
            <v>*</v>
          </cell>
          <cell r="J34">
            <v>29.880000000000003</v>
          </cell>
          <cell r="K34">
            <v>0</v>
          </cell>
        </row>
        <row r="35">
          <cell r="B35">
            <v>21.924999999999997</v>
          </cell>
          <cell r="C35">
            <v>25.1</v>
          </cell>
          <cell r="D35">
            <v>19.600000000000001</v>
          </cell>
          <cell r="E35">
            <v>86.958333333333329</v>
          </cell>
          <cell r="F35">
            <v>99</v>
          </cell>
          <cell r="G35">
            <v>71</v>
          </cell>
          <cell r="H35">
            <v>16.2</v>
          </cell>
          <cell r="I35" t="str">
            <v>*</v>
          </cell>
          <cell r="J35">
            <v>32.4</v>
          </cell>
          <cell r="K35">
            <v>46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21.400000000000002</v>
          </cell>
          <cell r="C5">
            <v>30.1</v>
          </cell>
          <cell r="D5">
            <v>14.6</v>
          </cell>
          <cell r="E5">
            <v>63.708333333333336</v>
          </cell>
          <cell r="F5">
            <v>97</v>
          </cell>
          <cell r="G5">
            <v>32</v>
          </cell>
          <cell r="H5">
            <v>20.88</v>
          </cell>
          <cell r="I5" t="str">
            <v>*</v>
          </cell>
          <cell r="J5">
            <v>35.28</v>
          </cell>
          <cell r="K5">
            <v>0</v>
          </cell>
        </row>
        <row r="6">
          <cell r="B6">
            <v>20.845833333333335</v>
          </cell>
          <cell r="C6">
            <v>32.200000000000003</v>
          </cell>
          <cell r="D6">
            <v>13.2</v>
          </cell>
          <cell r="E6">
            <v>63.375</v>
          </cell>
          <cell r="F6">
            <v>97</v>
          </cell>
          <cell r="G6">
            <v>29</v>
          </cell>
          <cell r="H6">
            <v>15.120000000000001</v>
          </cell>
          <cell r="I6" t="str">
            <v>*</v>
          </cell>
          <cell r="J6">
            <v>23.759999999999998</v>
          </cell>
          <cell r="K6">
            <v>0</v>
          </cell>
        </row>
        <row r="7">
          <cell r="B7">
            <v>22.370833333333326</v>
          </cell>
          <cell r="C7">
            <v>32.700000000000003</v>
          </cell>
          <cell r="D7">
            <v>13.3</v>
          </cell>
          <cell r="E7">
            <v>58.041666666666664</v>
          </cell>
          <cell r="F7">
            <v>94</v>
          </cell>
          <cell r="G7">
            <v>25</v>
          </cell>
          <cell r="H7">
            <v>18.36</v>
          </cell>
          <cell r="I7" t="str">
            <v>*</v>
          </cell>
          <cell r="J7">
            <v>26.64</v>
          </cell>
          <cell r="K7">
            <v>0</v>
          </cell>
        </row>
        <row r="8">
          <cell r="B8">
            <v>21.487500000000001</v>
          </cell>
          <cell r="C8">
            <v>32.299999999999997</v>
          </cell>
          <cell r="D8">
            <v>12.2</v>
          </cell>
          <cell r="E8">
            <v>63.416666666666664</v>
          </cell>
          <cell r="F8">
            <v>100</v>
          </cell>
          <cell r="G8">
            <v>26</v>
          </cell>
          <cell r="H8">
            <v>16.559999999999999</v>
          </cell>
          <cell r="I8" t="str">
            <v>*</v>
          </cell>
          <cell r="J8">
            <v>28.08</v>
          </cell>
          <cell r="K8">
            <v>0</v>
          </cell>
        </row>
        <row r="9">
          <cell r="B9">
            <v>21.958333333333332</v>
          </cell>
          <cell r="C9">
            <v>32.1</v>
          </cell>
          <cell r="D9">
            <v>13.5</v>
          </cell>
          <cell r="E9">
            <v>59.375</v>
          </cell>
          <cell r="F9">
            <v>95</v>
          </cell>
          <cell r="G9">
            <v>28</v>
          </cell>
          <cell r="H9">
            <v>17.28</v>
          </cell>
          <cell r="I9" t="str">
            <v>*</v>
          </cell>
          <cell r="J9">
            <v>30.96</v>
          </cell>
          <cell r="K9">
            <v>0</v>
          </cell>
        </row>
        <row r="10">
          <cell r="B10">
            <v>23.604166666666657</v>
          </cell>
          <cell r="C10">
            <v>34.4</v>
          </cell>
          <cell r="D10">
            <v>15.7</v>
          </cell>
          <cell r="E10">
            <v>52.958333333333336</v>
          </cell>
          <cell r="F10">
            <v>82</v>
          </cell>
          <cell r="G10">
            <v>23</v>
          </cell>
          <cell r="H10">
            <v>22.32</v>
          </cell>
          <cell r="I10" t="str">
            <v>*</v>
          </cell>
          <cell r="J10">
            <v>37.080000000000005</v>
          </cell>
          <cell r="K10">
            <v>0</v>
          </cell>
        </row>
        <row r="11">
          <cell r="B11">
            <v>25.5625</v>
          </cell>
          <cell r="C11">
            <v>36.4</v>
          </cell>
          <cell r="D11">
            <v>15.1</v>
          </cell>
          <cell r="E11">
            <v>50.666666666666664</v>
          </cell>
          <cell r="F11">
            <v>94</v>
          </cell>
          <cell r="G11">
            <v>22</v>
          </cell>
          <cell r="H11">
            <v>14.4</v>
          </cell>
          <cell r="I11" t="str">
            <v>*</v>
          </cell>
          <cell r="J11">
            <v>28.08</v>
          </cell>
          <cell r="K11">
            <v>0</v>
          </cell>
        </row>
        <row r="12">
          <cell r="B12">
            <v>23.379166666666666</v>
          </cell>
          <cell r="C12">
            <v>30.6</v>
          </cell>
          <cell r="D12">
            <v>17.399999999999999</v>
          </cell>
          <cell r="E12">
            <v>64</v>
          </cell>
          <cell r="F12">
            <v>94</v>
          </cell>
          <cell r="G12">
            <v>39</v>
          </cell>
          <cell r="H12">
            <v>30.96</v>
          </cell>
          <cell r="I12" t="str">
            <v>*</v>
          </cell>
          <cell r="J12">
            <v>46.800000000000004</v>
          </cell>
          <cell r="K12">
            <v>0</v>
          </cell>
        </row>
        <row r="13">
          <cell r="B13">
            <v>21.658333333333335</v>
          </cell>
          <cell r="C13">
            <v>30.1</v>
          </cell>
          <cell r="D13">
            <v>15.4</v>
          </cell>
          <cell r="E13">
            <v>73.958333333333329</v>
          </cell>
          <cell r="F13">
            <v>100</v>
          </cell>
          <cell r="G13">
            <v>43</v>
          </cell>
          <cell r="H13">
            <v>22.32</v>
          </cell>
          <cell r="I13" t="str">
            <v>*</v>
          </cell>
          <cell r="J13">
            <v>43.56</v>
          </cell>
          <cell r="K13">
            <v>0</v>
          </cell>
        </row>
        <row r="14">
          <cell r="B14">
            <v>25.495833333333334</v>
          </cell>
          <cell r="C14">
            <v>36.5</v>
          </cell>
          <cell r="D14">
            <v>16.7</v>
          </cell>
          <cell r="E14">
            <v>59.708333333333336</v>
          </cell>
          <cell r="F14">
            <v>100</v>
          </cell>
          <cell r="G14">
            <v>21</v>
          </cell>
          <cell r="H14">
            <v>18</v>
          </cell>
          <cell r="I14" t="str">
            <v>*</v>
          </cell>
          <cell r="J14">
            <v>33.119999999999997</v>
          </cell>
          <cell r="K14">
            <v>0</v>
          </cell>
        </row>
        <row r="15">
          <cell r="B15">
            <v>26.516666666666666</v>
          </cell>
          <cell r="C15">
            <v>36.700000000000003</v>
          </cell>
          <cell r="D15">
            <v>14.6</v>
          </cell>
          <cell r="E15">
            <v>46.833333333333336</v>
          </cell>
          <cell r="F15">
            <v>94</v>
          </cell>
          <cell r="G15">
            <v>22</v>
          </cell>
          <cell r="H15">
            <v>25.56</v>
          </cell>
          <cell r="I15" t="str">
            <v>*</v>
          </cell>
          <cell r="J15">
            <v>47.519999999999996</v>
          </cell>
          <cell r="K15">
            <v>0</v>
          </cell>
        </row>
        <row r="16">
          <cell r="B16">
            <v>24.175000000000001</v>
          </cell>
          <cell r="C16">
            <v>36.9</v>
          </cell>
          <cell r="D16">
            <v>17.5</v>
          </cell>
          <cell r="E16">
            <v>64.083333333333329</v>
          </cell>
          <cell r="F16">
            <v>100</v>
          </cell>
          <cell r="G16">
            <v>26</v>
          </cell>
          <cell r="H16">
            <v>34.56</v>
          </cell>
          <cell r="I16" t="str">
            <v>*</v>
          </cell>
          <cell r="J16">
            <v>64.08</v>
          </cell>
          <cell r="K16">
            <v>0.6</v>
          </cell>
        </row>
        <row r="17">
          <cell r="B17">
            <v>21.162499999999998</v>
          </cell>
          <cell r="C17">
            <v>28.9</v>
          </cell>
          <cell r="D17">
            <v>16.899999999999999</v>
          </cell>
          <cell r="E17">
            <v>83.291666666666671</v>
          </cell>
          <cell r="F17">
            <v>100</v>
          </cell>
          <cell r="G17">
            <v>49</v>
          </cell>
          <cell r="H17">
            <v>13.68</v>
          </cell>
          <cell r="I17" t="str">
            <v>*</v>
          </cell>
          <cell r="J17">
            <v>33.119999999999997</v>
          </cell>
          <cell r="K17">
            <v>0.4</v>
          </cell>
        </row>
        <row r="18">
          <cell r="B18">
            <v>20.774999999999999</v>
          </cell>
          <cell r="C18">
            <v>26.2</v>
          </cell>
          <cell r="D18">
            <v>16.7</v>
          </cell>
          <cell r="E18">
            <v>80.5</v>
          </cell>
          <cell r="F18">
            <v>100</v>
          </cell>
          <cell r="G18">
            <v>53</v>
          </cell>
          <cell r="H18">
            <v>14.04</v>
          </cell>
          <cell r="I18" t="str">
            <v>*</v>
          </cell>
          <cell r="J18">
            <v>23.400000000000002</v>
          </cell>
          <cell r="K18">
            <v>0</v>
          </cell>
        </row>
        <row r="19">
          <cell r="B19">
            <v>22.095833333333331</v>
          </cell>
          <cell r="C19">
            <v>27.7</v>
          </cell>
          <cell r="D19">
            <v>17.5</v>
          </cell>
          <cell r="E19">
            <v>73.75</v>
          </cell>
          <cell r="F19">
            <v>100</v>
          </cell>
          <cell r="G19">
            <v>48</v>
          </cell>
          <cell r="H19">
            <v>15.840000000000002</v>
          </cell>
          <cell r="I19" t="str">
            <v>*</v>
          </cell>
          <cell r="J19">
            <v>25.92</v>
          </cell>
          <cell r="K19">
            <v>0</v>
          </cell>
        </row>
        <row r="20">
          <cell r="B20">
            <v>25.520833333333332</v>
          </cell>
          <cell r="C20">
            <v>33.4</v>
          </cell>
          <cell r="D20">
            <v>20.2</v>
          </cell>
          <cell r="E20">
            <v>61.625</v>
          </cell>
          <cell r="F20">
            <v>97</v>
          </cell>
          <cell r="G20">
            <v>28</v>
          </cell>
          <cell r="H20">
            <v>21.6</v>
          </cell>
          <cell r="I20" t="str">
            <v>*</v>
          </cell>
          <cell r="J20">
            <v>37.440000000000005</v>
          </cell>
          <cell r="K20">
            <v>0</v>
          </cell>
        </row>
        <row r="21">
          <cell r="B21">
            <v>25.266666666666666</v>
          </cell>
          <cell r="C21">
            <v>33.299999999999997</v>
          </cell>
          <cell r="D21">
            <v>17.5</v>
          </cell>
          <cell r="E21">
            <v>49.333333333333336</v>
          </cell>
          <cell r="F21">
            <v>75</v>
          </cell>
          <cell r="G21">
            <v>27</v>
          </cell>
          <cell r="H21">
            <v>21.6</v>
          </cell>
          <cell r="I21" t="str">
            <v>*</v>
          </cell>
          <cell r="J21">
            <v>45.36</v>
          </cell>
          <cell r="K21">
            <v>0</v>
          </cell>
        </row>
        <row r="22">
          <cell r="B22">
            <v>26.287499999999998</v>
          </cell>
          <cell r="C22">
            <v>35.1</v>
          </cell>
          <cell r="D22">
            <v>18.100000000000001</v>
          </cell>
          <cell r="E22">
            <v>46.875</v>
          </cell>
          <cell r="F22">
            <v>82</v>
          </cell>
          <cell r="G22">
            <v>24</v>
          </cell>
          <cell r="H22">
            <v>24.48</v>
          </cell>
          <cell r="I22" t="str">
            <v>*</v>
          </cell>
          <cell r="J22">
            <v>44.64</v>
          </cell>
          <cell r="K22">
            <v>0</v>
          </cell>
        </row>
        <row r="23">
          <cell r="B23">
            <v>19.5625</v>
          </cell>
          <cell r="C23">
            <v>27.3</v>
          </cell>
          <cell r="D23">
            <v>16.600000000000001</v>
          </cell>
          <cell r="E23">
            <v>84.833333333333329</v>
          </cell>
          <cell r="F23">
            <v>100</v>
          </cell>
          <cell r="G23">
            <v>41</v>
          </cell>
          <cell r="H23">
            <v>46.080000000000005</v>
          </cell>
          <cell r="I23" t="str">
            <v>*</v>
          </cell>
          <cell r="J23">
            <v>67.680000000000007</v>
          </cell>
          <cell r="K23">
            <v>6.2</v>
          </cell>
        </row>
        <row r="24">
          <cell r="B24">
            <v>20.141666666666662</v>
          </cell>
          <cell r="C24">
            <v>28.5</v>
          </cell>
          <cell r="D24">
            <v>13.8</v>
          </cell>
          <cell r="E24">
            <v>82.458333333333329</v>
          </cell>
          <cell r="F24">
            <v>100</v>
          </cell>
          <cell r="G24">
            <v>46</v>
          </cell>
          <cell r="H24">
            <v>19.440000000000001</v>
          </cell>
          <cell r="I24" t="str">
            <v>*</v>
          </cell>
          <cell r="J24">
            <v>74.160000000000011</v>
          </cell>
          <cell r="K24">
            <v>7.4</v>
          </cell>
        </row>
        <row r="25">
          <cell r="B25">
            <v>21.679166666666664</v>
          </cell>
          <cell r="C25">
            <v>31.9</v>
          </cell>
          <cell r="D25">
            <v>13.4</v>
          </cell>
          <cell r="E25">
            <v>77.458333333333329</v>
          </cell>
          <cell r="F25">
            <v>100</v>
          </cell>
          <cell r="G25">
            <v>39</v>
          </cell>
          <cell r="H25">
            <v>23.040000000000003</v>
          </cell>
          <cell r="I25" t="str">
            <v>*</v>
          </cell>
          <cell r="J25">
            <v>47.16</v>
          </cell>
          <cell r="K25">
            <v>1.4</v>
          </cell>
        </row>
        <row r="26">
          <cell r="B26">
            <v>26.0625</v>
          </cell>
          <cell r="C26">
            <v>35.200000000000003</v>
          </cell>
          <cell r="D26">
            <v>18.399999999999999</v>
          </cell>
          <cell r="E26">
            <v>61.291666666666664</v>
          </cell>
          <cell r="F26">
            <v>100</v>
          </cell>
          <cell r="G26">
            <v>30</v>
          </cell>
          <cell r="H26">
            <v>19.079999999999998</v>
          </cell>
          <cell r="I26" t="str">
            <v>*</v>
          </cell>
          <cell r="J26">
            <v>36.72</v>
          </cell>
          <cell r="K26">
            <v>0</v>
          </cell>
        </row>
        <row r="27">
          <cell r="B27">
            <v>26.487499999999994</v>
          </cell>
          <cell r="C27">
            <v>36.9</v>
          </cell>
          <cell r="D27">
            <v>17.2</v>
          </cell>
          <cell r="E27">
            <v>62.041666666666664</v>
          </cell>
          <cell r="F27">
            <v>100</v>
          </cell>
          <cell r="G27">
            <v>25</v>
          </cell>
          <cell r="H27">
            <v>25.2</v>
          </cell>
          <cell r="I27" t="str">
            <v>*</v>
          </cell>
          <cell r="J27">
            <v>46.080000000000005</v>
          </cell>
          <cell r="K27">
            <v>0</v>
          </cell>
        </row>
        <row r="28">
          <cell r="B28">
            <v>26.125</v>
          </cell>
          <cell r="C28">
            <v>36</v>
          </cell>
          <cell r="D28">
            <v>18.5</v>
          </cell>
          <cell r="E28">
            <v>65.541666666666671</v>
          </cell>
          <cell r="F28">
            <v>100</v>
          </cell>
          <cell r="G28">
            <v>22</v>
          </cell>
          <cell r="H28">
            <v>24.48</v>
          </cell>
          <cell r="I28" t="str">
            <v>*</v>
          </cell>
          <cell r="J28">
            <v>50.4</v>
          </cell>
          <cell r="K28">
            <v>0</v>
          </cell>
        </row>
        <row r="29">
          <cell r="B29">
            <v>26.758333333333336</v>
          </cell>
          <cell r="C29">
            <v>35</v>
          </cell>
          <cell r="D29">
            <v>16.7</v>
          </cell>
          <cell r="E29">
            <v>54.5</v>
          </cell>
          <cell r="F29">
            <v>100</v>
          </cell>
          <cell r="G29">
            <v>29</v>
          </cell>
          <cell r="H29">
            <v>26.64</v>
          </cell>
          <cell r="I29" t="str">
            <v>*</v>
          </cell>
          <cell r="J29">
            <v>45</v>
          </cell>
          <cell r="K29">
            <v>0</v>
          </cell>
        </row>
        <row r="30">
          <cell r="B30">
            <v>20.716666666666672</v>
          </cell>
          <cell r="C30">
            <v>28</v>
          </cell>
          <cell r="D30">
            <v>18.899999999999999</v>
          </cell>
          <cell r="E30">
            <v>95.833333333333329</v>
          </cell>
          <cell r="F30">
            <v>100</v>
          </cell>
          <cell r="G30">
            <v>45</v>
          </cell>
          <cell r="H30">
            <v>17.64</v>
          </cell>
          <cell r="I30" t="str">
            <v>*</v>
          </cell>
          <cell r="J30">
            <v>28.08</v>
          </cell>
          <cell r="K30">
            <v>0.4</v>
          </cell>
        </row>
        <row r="31">
          <cell r="B31">
            <v>16.320833333333329</v>
          </cell>
          <cell r="C31">
            <v>19.100000000000001</v>
          </cell>
          <cell r="D31">
            <v>13.8</v>
          </cell>
          <cell r="E31">
            <v>94.708333333333329</v>
          </cell>
          <cell r="F31">
            <v>100</v>
          </cell>
          <cell r="G31">
            <v>80</v>
          </cell>
          <cell r="H31">
            <v>19.440000000000001</v>
          </cell>
          <cell r="I31" t="str">
            <v>*</v>
          </cell>
          <cell r="J31">
            <v>32.4</v>
          </cell>
          <cell r="K31">
            <v>2</v>
          </cell>
        </row>
        <row r="32">
          <cell r="B32">
            <v>18.316666666666666</v>
          </cell>
          <cell r="C32">
            <v>26</v>
          </cell>
          <cell r="D32">
            <v>12.9</v>
          </cell>
          <cell r="E32">
            <v>77.291666666666671</v>
          </cell>
          <cell r="F32">
            <v>100</v>
          </cell>
          <cell r="G32">
            <v>41</v>
          </cell>
          <cell r="H32">
            <v>22.68</v>
          </cell>
          <cell r="I32" t="str">
            <v>*</v>
          </cell>
          <cell r="J32">
            <v>33.480000000000004</v>
          </cell>
          <cell r="K32">
            <v>0</v>
          </cell>
        </row>
        <row r="33">
          <cell r="B33">
            <v>20.470833333333335</v>
          </cell>
          <cell r="C33">
            <v>27.8</v>
          </cell>
          <cell r="D33">
            <v>16</v>
          </cell>
          <cell r="E33">
            <v>68.583333333333329</v>
          </cell>
          <cell r="F33">
            <v>96</v>
          </cell>
          <cell r="G33">
            <v>48</v>
          </cell>
          <cell r="H33">
            <v>22.68</v>
          </cell>
          <cell r="I33" t="str">
            <v>*</v>
          </cell>
          <cell r="J33">
            <v>34.92</v>
          </cell>
          <cell r="K33">
            <v>0</v>
          </cell>
        </row>
        <row r="34">
          <cell r="B34">
            <v>22.82083333333334</v>
          </cell>
          <cell r="C34">
            <v>30</v>
          </cell>
          <cell r="D34">
            <v>17</v>
          </cell>
          <cell r="E34">
            <v>77.583333333333329</v>
          </cell>
          <cell r="F34">
            <v>100</v>
          </cell>
          <cell r="G34">
            <v>50</v>
          </cell>
          <cell r="H34">
            <v>14.76</v>
          </cell>
          <cell r="I34" t="str">
            <v>*</v>
          </cell>
          <cell r="J34">
            <v>27</v>
          </cell>
          <cell r="K34">
            <v>0</v>
          </cell>
        </row>
        <row r="35">
          <cell r="B35">
            <v>21.990909090909092</v>
          </cell>
          <cell r="C35">
            <v>25.6</v>
          </cell>
          <cell r="D35">
            <v>18.7</v>
          </cell>
          <cell r="E35">
            <v>87.318181818181813</v>
          </cell>
          <cell r="F35">
            <v>100</v>
          </cell>
          <cell r="G35">
            <v>66</v>
          </cell>
          <cell r="H35">
            <v>27</v>
          </cell>
          <cell r="I35" t="str">
            <v>*</v>
          </cell>
          <cell r="J35">
            <v>83.160000000000011</v>
          </cell>
          <cell r="K35">
            <v>12.2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24.291666666666668</v>
          </cell>
          <cell r="C5">
            <v>34.1</v>
          </cell>
          <cell r="D5">
            <v>15.7</v>
          </cell>
          <cell r="E5">
            <v>59.125</v>
          </cell>
          <cell r="F5">
            <v>90</v>
          </cell>
          <cell r="G5">
            <v>22</v>
          </cell>
          <cell r="H5">
            <v>13.68</v>
          </cell>
          <cell r="I5" t="str">
            <v>*</v>
          </cell>
          <cell r="J5">
            <v>23.759999999999998</v>
          </cell>
          <cell r="K5">
            <v>0</v>
          </cell>
        </row>
        <row r="6">
          <cell r="B6">
            <v>25.083333333333332</v>
          </cell>
          <cell r="C6">
            <v>35.6</v>
          </cell>
          <cell r="D6">
            <v>17.3</v>
          </cell>
          <cell r="E6">
            <v>54.625</v>
          </cell>
          <cell r="F6">
            <v>84</v>
          </cell>
          <cell r="G6">
            <v>19</v>
          </cell>
          <cell r="H6">
            <v>11.16</v>
          </cell>
          <cell r="I6" t="str">
            <v>*</v>
          </cell>
          <cell r="J6">
            <v>21.6</v>
          </cell>
          <cell r="K6">
            <v>0</v>
          </cell>
        </row>
        <row r="7">
          <cell r="B7">
            <v>24.245833333333326</v>
          </cell>
          <cell r="C7">
            <v>35.6</v>
          </cell>
          <cell r="D7">
            <v>15.1</v>
          </cell>
          <cell r="E7">
            <v>59.875</v>
          </cell>
          <cell r="F7">
            <v>90</v>
          </cell>
          <cell r="G7">
            <v>18</v>
          </cell>
          <cell r="H7">
            <v>1.08</v>
          </cell>
          <cell r="I7" t="str">
            <v>*</v>
          </cell>
          <cell r="J7">
            <v>11.879999999999999</v>
          </cell>
          <cell r="K7">
            <v>0</v>
          </cell>
        </row>
        <row r="8">
          <cell r="B8">
            <v>24.454166666666662</v>
          </cell>
          <cell r="C8">
            <v>35.6</v>
          </cell>
          <cell r="D8">
            <v>15.8</v>
          </cell>
          <cell r="E8">
            <v>58.125</v>
          </cell>
          <cell r="F8">
            <v>90</v>
          </cell>
          <cell r="G8">
            <v>19</v>
          </cell>
          <cell r="H8">
            <v>11.16</v>
          </cell>
          <cell r="I8" t="str">
            <v>*</v>
          </cell>
          <cell r="J8">
            <v>21.96</v>
          </cell>
          <cell r="K8">
            <v>0</v>
          </cell>
        </row>
        <row r="9">
          <cell r="B9">
            <v>24.512499999999999</v>
          </cell>
          <cell r="C9">
            <v>34.799999999999997</v>
          </cell>
          <cell r="D9">
            <v>15.8</v>
          </cell>
          <cell r="E9">
            <v>56.583333333333336</v>
          </cell>
          <cell r="F9">
            <v>87</v>
          </cell>
          <cell r="G9">
            <v>20</v>
          </cell>
          <cell r="H9">
            <v>12.6</v>
          </cell>
          <cell r="I9" t="str">
            <v>*</v>
          </cell>
          <cell r="J9">
            <v>24.840000000000003</v>
          </cell>
          <cell r="K9">
            <v>0</v>
          </cell>
        </row>
        <row r="10">
          <cell r="B10">
            <v>25.449999999999992</v>
          </cell>
          <cell r="C10">
            <v>36.6</v>
          </cell>
          <cell r="D10">
            <v>16.2</v>
          </cell>
          <cell r="E10">
            <v>55.791666666666664</v>
          </cell>
          <cell r="F10">
            <v>87</v>
          </cell>
          <cell r="G10">
            <v>20</v>
          </cell>
          <cell r="H10">
            <v>12.24</v>
          </cell>
          <cell r="I10" t="str">
            <v>*</v>
          </cell>
          <cell r="J10">
            <v>30.6</v>
          </cell>
          <cell r="K10">
            <v>0</v>
          </cell>
        </row>
        <row r="11">
          <cell r="B11">
            <v>25.737500000000008</v>
          </cell>
          <cell r="C11">
            <v>35.799999999999997</v>
          </cell>
          <cell r="D11">
            <v>17.3</v>
          </cell>
          <cell r="E11">
            <v>58.75</v>
          </cell>
          <cell r="F11">
            <v>88</v>
          </cell>
          <cell r="G11">
            <v>26</v>
          </cell>
          <cell r="H11">
            <v>7.5600000000000005</v>
          </cell>
          <cell r="I11" t="str">
            <v>*</v>
          </cell>
          <cell r="J11">
            <v>26.28</v>
          </cell>
          <cell r="K11">
            <v>0</v>
          </cell>
        </row>
        <row r="12">
          <cell r="B12">
            <v>27.570833333333329</v>
          </cell>
          <cell r="C12">
            <v>35.200000000000003</v>
          </cell>
          <cell r="D12">
            <v>21.5</v>
          </cell>
          <cell r="E12">
            <v>58.5</v>
          </cell>
          <cell r="F12">
            <v>83</v>
          </cell>
          <cell r="G12">
            <v>33</v>
          </cell>
          <cell r="H12">
            <v>10.44</v>
          </cell>
          <cell r="I12" t="str">
            <v>*</v>
          </cell>
          <cell r="J12">
            <v>23.759999999999998</v>
          </cell>
          <cell r="K12">
            <v>0</v>
          </cell>
        </row>
        <row r="13">
          <cell r="B13">
            <v>26.829166666666669</v>
          </cell>
          <cell r="C13">
            <v>34.700000000000003</v>
          </cell>
          <cell r="D13">
            <v>21.6</v>
          </cell>
          <cell r="E13">
            <v>59.541666666666664</v>
          </cell>
          <cell r="F13">
            <v>87</v>
          </cell>
          <cell r="G13">
            <v>30</v>
          </cell>
          <cell r="H13">
            <v>7.5600000000000005</v>
          </cell>
          <cell r="I13" t="str">
            <v>*</v>
          </cell>
          <cell r="J13">
            <v>17.28</v>
          </cell>
          <cell r="K13">
            <v>0</v>
          </cell>
        </row>
        <row r="14">
          <cell r="B14">
            <v>27.466666666666669</v>
          </cell>
          <cell r="C14">
            <v>36.9</v>
          </cell>
          <cell r="D14">
            <v>19.100000000000001</v>
          </cell>
          <cell r="E14">
            <v>59.208333333333336</v>
          </cell>
          <cell r="F14">
            <v>92</v>
          </cell>
          <cell r="G14">
            <v>23</v>
          </cell>
          <cell r="H14">
            <v>15.48</v>
          </cell>
          <cell r="I14" t="str">
            <v>*</v>
          </cell>
          <cell r="J14">
            <v>38.519999999999996</v>
          </cell>
          <cell r="K14">
            <v>0</v>
          </cell>
        </row>
        <row r="15">
          <cell r="B15">
            <v>27.066666666666663</v>
          </cell>
          <cell r="C15">
            <v>36.6</v>
          </cell>
          <cell r="D15">
            <v>19.100000000000001</v>
          </cell>
          <cell r="E15">
            <v>58.208333333333336</v>
          </cell>
          <cell r="F15">
            <v>89</v>
          </cell>
          <cell r="G15">
            <v>30</v>
          </cell>
          <cell r="H15">
            <v>15.120000000000001</v>
          </cell>
          <cell r="I15" t="str">
            <v>*</v>
          </cell>
          <cell r="J15">
            <v>37.080000000000005</v>
          </cell>
          <cell r="K15">
            <v>0</v>
          </cell>
        </row>
        <row r="16">
          <cell r="B16">
            <v>26.629166666666666</v>
          </cell>
          <cell r="C16">
            <v>36.200000000000003</v>
          </cell>
          <cell r="D16">
            <v>20.3</v>
          </cell>
          <cell r="E16">
            <v>65.25</v>
          </cell>
          <cell r="F16">
            <v>89</v>
          </cell>
          <cell r="G16">
            <v>33</v>
          </cell>
          <cell r="H16">
            <v>12.6</v>
          </cell>
          <cell r="I16" t="str">
            <v>*</v>
          </cell>
          <cell r="J16">
            <v>28.44</v>
          </cell>
          <cell r="K16">
            <v>0</v>
          </cell>
        </row>
        <row r="17">
          <cell r="B17">
            <v>22.525000000000002</v>
          </cell>
          <cell r="C17">
            <v>25.1</v>
          </cell>
          <cell r="D17">
            <v>19.7</v>
          </cell>
          <cell r="E17">
            <v>72.458333333333329</v>
          </cell>
          <cell r="F17">
            <v>87</v>
          </cell>
          <cell r="G17">
            <v>60</v>
          </cell>
          <cell r="H17">
            <v>14.4</v>
          </cell>
          <cell r="I17" t="str">
            <v>*</v>
          </cell>
          <cell r="J17">
            <v>32.76</v>
          </cell>
          <cell r="K17">
            <v>0</v>
          </cell>
        </row>
        <row r="18">
          <cell r="B18">
            <v>22.054166666666671</v>
          </cell>
          <cell r="C18">
            <v>27.1</v>
          </cell>
          <cell r="D18">
            <v>17.5</v>
          </cell>
          <cell r="E18">
            <v>64.875</v>
          </cell>
          <cell r="F18">
            <v>79</v>
          </cell>
          <cell r="G18">
            <v>52</v>
          </cell>
          <cell r="H18">
            <v>9.7200000000000006</v>
          </cell>
          <cell r="I18" t="str">
            <v>*</v>
          </cell>
          <cell r="J18">
            <v>24.840000000000003</v>
          </cell>
          <cell r="K18">
            <v>0</v>
          </cell>
        </row>
        <row r="19">
          <cell r="B19">
            <v>26.75</v>
          </cell>
          <cell r="C19">
            <v>34.200000000000003</v>
          </cell>
          <cell r="D19">
            <v>22.1</v>
          </cell>
          <cell r="E19">
            <v>54.5</v>
          </cell>
          <cell r="F19">
            <v>75</v>
          </cell>
          <cell r="G19">
            <v>29</v>
          </cell>
          <cell r="H19">
            <v>13.32</v>
          </cell>
          <cell r="I19" t="str">
            <v>*</v>
          </cell>
          <cell r="J19">
            <v>27.36</v>
          </cell>
          <cell r="K19">
            <v>0</v>
          </cell>
        </row>
        <row r="20">
          <cell r="B20">
            <v>27.304166666666656</v>
          </cell>
          <cell r="C20">
            <v>35.9</v>
          </cell>
          <cell r="D20">
            <v>19.100000000000001</v>
          </cell>
          <cell r="E20">
            <v>50.666666666666664</v>
          </cell>
          <cell r="F20">
            <v>87</v>
          </cell>
          <cell r="G20">
            <v>19</v>
          </cell>
          <cell r="H20">
            <v>22.32</v>
          </cell>
          <cell r="I20" t="str">
            <v>*</v>
          </cell>
          <cell r="J20">
            <v>38.519999999999996</v>
          </cell>
          <cell r="K20">
            <v>0</v>
          </cell>
        </row>
        <row r="21">
          <cell r="B21">
            <v>27.174999999999997</v>
          </cell>
          <cell r="C21">
            <v>35.6</v>
          </cell>
          <cell r="D21">
            <v>19.399999999999999</v>
          </cell>
          <cell r="E21">
            <v>44.458333333333336</v>
          </cell>
          <cell r="F21">
            <v>76</v>
          </cell>
          <cell r="G21">
            <v>22</v>
          </cell>
          <cell r="H21">
            <v>18</v>
          </cell>
          <cell r="I21" t="str">
            <v>*</v>
          </cell>
          <cell r="J21">
            <v>39.24</v>
          </cell>
          <cell r="K21">
            <v>0</v>
          </cell>
        </row>
        <row r="22">
          <cell r="B22">
            <v>26.329166666666676</v>
          </cell>
          <cell r="C22">
            <v>35.4</v>
          </cell>
          <cell r="D22">
            <v>17.5</v>
          </cell>
          <cell r="E22">
            <v>53.958333333333336</v>
          </cell>
          <cell r="F22">
            <v>86</v>
          </cell>
          <cell r="G22">
            <v>27</v>
          </cell>
          <cell r="H22">
            <v>16.920000000000002</v>
          </cell>
          <cell r="I22" t="str">
            <v>*</v>
          </cell>
          <cell r="J22">
            <v>45.72</v>
          </cell>
          <cell r="K22">
            <v>0</v>
          </cell>
        </row>
        <row r="23">
          <cell r="B23">
            <v>20.112500000000001</v>
          </cell>
          <cell r="C23">
            <v>31.1</v>
          </cell>
          <cell r="D23">
            <v>18.8</v>
          </cell>
          <cell r="E23">
            <v>87.208333333333329</v>
          </cell>
          <cell r="F23">
            <v>93</v>
          </cell>
          <cell r="G23">
            <v>37</v>
          </cell>
          <cell r="H23">
            <v>27.720000000000002</v>
          </cell>
          <cell r="I23" t="str">
            <v>*</v>
          </cell>
          <cell r="J23">
            <v>62.28</v>
          </cell>
          <cell r="K23">
            <v>29.999999999999996</v>
          </cell>
        </row>
        <row r="24">
          <cell r="B24">
            <v>20.995833333333334</v>
          </cell>
          <cell r="C24">
            <v>28.7</v>
          </cell>
          <cell r="D24">
            <v>16.5</v>
          </cell>
          <cell r="E24">
            <v>84.125</v>
          </cell>
          <cell r="F24">
            <v>96</v>
          </cell>
          <cell r="G24">
            <v>49</v>
          </cell>
          <cell r="H24">
            <v>8.2799999999999994</v>
          </cell>
          <cell r="I24" t="str">
            <v>*</v>
          </cell>
          <cell r="J24">
            <v>18</v>
          </cell>
          <cell r="K24">
            <v>6</v>
          </cell>
        </row>
        <row r="25">
          <cell r="B25">
            <v>24.137500000000003</v>
          </cell>
          <cell r="C25">
            <v>31.6</v>
          </cell>
          <cell r="D25">
            <v>19.100000000000001</v>
          </cell>
          <cell r="E25">
            <v>74.333333333333329</v>
          </cell>
          <cell r="F25">
            <v>92</v>
          </cell>
          <cell r="G25">
            <v>43</v>
          </cell>
          <cell r="H25">
            <v>10.8</v>
          </cell>
          <cell r="I25" t="str">
            <v>*</v>
          </cell>
          <cell r="J25">
            <v>24.840000000000003</v>
          </cell>
          <cell r="K25">
            <v>0.2</v>
          </cell>
        </row>
        <row r="26">
          <cell r="B26">
            <v>26.758333333333336</v>
          </cell>
          <cell r="C26">
            <v>35.6</v>
          </cell>
          <cell r="D26">
            <v>19.5</v>
          </cell>
          <cell r="E26">
            <v>67.666666666666671</v>
          </cell>
          <cell r="F26">
            <v>94</v>
          </cell>
          <cell r="G26">
            <v>29</v>
          </cell>
          <cell r="H26">
            <v>17.64</v>
          </cell>
          <cell r="I26" t="str">
            <v>*</v>
          </cell>
          <cell r="J26">
            <v>43.2</v>
          </cell>
          <cell r="K26">
            <v>0</v>
          </cell>
        </row>
        <row r="27">
          <cell r="B27">
            <v>27.666666666666661</v>
          </cell>
          <cell r="C27">
            <v>35.700000000000003</v>
          </cell>
          <cell r="D27">
            <v>20.2</v>
          </cell>
          <cell r="E27">
            <v>61.5</v>
          </cell>
          <cell r="F27">
            <v>94</v>
          </cell>
          <cell r="G27">
            <v>28</v>
          </cell>
          <cell r="H27">
            <v>16.2</v>
          </cell>
          <cell r="I27" t="str">
            <v>*</v>
          </cell>
          <cell r="J27">
            <v>38.880000000000003</v>
          </cell>
          <cell r="K27">
            <v>0</v>
          </cell>
        </row>
        <row r="28">
          <cell r="B28">
            <v>28.620833333333337</v>
          </cell>
          <cell r="C28">
            <v>36.5</v>
          </cell>
          <cell r="D28">
            <v>20.3</v>
          </cell>
          <cell r="E28">
            <v>55.166666666666664</v>
          </cell>
          <cell r="F28">
            <v>93</v>
          </cell>
          <cell r="G28">
            <v>19</v>
          </cell>
          <cell r="H28">
            <v>16.2</v>
          </cell>
          <cell r="I28" t="str">
            <v>*</v>
          </cell>
          <cell r="J28">
            <v>51.12</v>
          </cell>
          <cell r="K28">
            <v>0</v>
          </cell>
        </row>
        <row r="29">
          <cell r="B29">
            <v>26.583333333333332</v>
          </cell>
          <cell r="C29">
            <v>35.299999999999997</v>
          </cell>
          <cell r="D29">
            <v>19.100000000000001</v>
          </cell>
          <cell r="E29">
            <v>63.208333333333336</v>
          </cell>
          <cell r="F29">
            <v>90</v>
          </cell>
          <cell r="G29">
            <v>34</v>
          </cell>
          <cell r="H29">
            <v>12.6</v>
          </cell>
          <cell r="I29" t="str">
            <v>*</v>
          </cell>
          <cell r="J29">
            <v>41.76</v>
          </cell>
          <cell r="K29">
            <v>0</v>
          </cell>
        </row>
        <row r="30">
          <cell r="B30">
            <v>23.875</v>
          </cell>
          <cell r="C30">
            <v>28.8</v>
          </cell>
          <cell r="D30">
            <v>19.600000000000001</v>
          </cell>
          <cell r="E30">
            <v>68.041666666666671</v>
          </cell>
          <cell r="F30">
            <v>86</v>
          </cell>
          <cell r="G30">
            <v>49</v>
          </cell>
          <cell r="H30">
            <v>7.5600000000000005</v>
          </cell>
          <cell r="I30" t="str">
            <v>*</v>
          </cell>
          <cell r="J30">
            <v>21.96</v>
          </cell>
          <cell r="K30">
            <v>0</v>
          </cell>
        </row>
        <row r="31">
          <cell r="B31">
            <v>22.754166666666666</v>
          </cell>
          <cell r="C31">
            <v>26.1</v>
          </cell>
          <cell r="D31">
            <v>20.2</v>
          </cell>
          <cell r="E31">
            <v>68.416666666666671</v>
          </cell>
          <cell r="F31">
            <v>78</v>
          </cell>
          <cell r="G31">
            <v>51</v>
          </cell>
          <cell r="H31">
            <v>11.16</v>
          </cell>
          <cell r="I31" t="str">
            <v>*</v>
          </cell>
          <cell r="J31">
            <v>24.840000000000003</v>
          </cell>
          <cell r="K31">
            <v>0</v>
          </cell>
        </row>
        <row r="32">
          <cell r="B32">
            <v>23.062500000000004</v>
          </cell>
          <cell r="C32">
            <v>30.2</v>
          </cell>
          <cell r="D32">
            <v>17.3</v>
          </cell>
          <cell r="E32">
            <v>61.958333333333336</v>
          </cell>
          <cell r="F32">
            <v>79</v>
          </cell>
          <cell r="G32">
            <v>39</v>
          </cell>
          <cell r="H32">
            <v>14.76</v>
          </cell>
          <cell r="I32" t="str">
            <v>*</v>
          </cell>
          <cell r="J32">
            <v>36</v>
          </cell>
          <cell r="K32">
            <v>0</v>
          </cell>
        </row>
        <row r="33">
          <cell r="B33">
            <v>25.745833333333337</v>
          </cell>
          <cell r="C33">
            <v>33.200000000000003</v>
          </cell>
          <cell r="D33">
            <v>20.2</v>
          </cell>
          <cell r="E33">
            <v>61.375</v>
          </cell>
          <cell r="F33">
            <v>80</v>
          </cell>
          <cell r="G33">
            <v>38</v>
          </cell>
          <cell r="H33">
            <v>11.520000000000001</v>
          </cell>
          <cell r="I33" t="str">
            <v>*</v>
          </cell>
          <cell r="J33">
            <v>24.48</v>
          </cell>
          <cell r="K33">
            <v>0</v>
          </cell>
        </row>
        <row r="34">
          <cell r="B34">
            <v>27.808333333333334</v>
          </cell>
          <cell r="C34">
            <v>34.700000000000003</v>
          </cell>
          <cell r="D34">
            <v>22.1</v>
          </cell>
          <cell r="E34">
            <v>56.791666666666664</v>
          </cell>
          <cell r="F34">
            <v>77</v>
          </cell>
          <cell r="G34">
            <v>34</v>
          </cell>
          <cell r="H34">
            <v>11.879999999999999</v>
          </cell>
          <cell r="I34" t="str">
            <v>*</v>
          </cell>
          <cell r="J34">
            <v>26.28</v>
          </cell>
          <cell r="K34">
            <v>0</v>
          </cell>
        </row>
        <row r="35">
          <cell r="B35">
            <v>27.816666666666666</v>
          </cell>
          <cell r="C35">
            <v>36</v>
          </cell>
          <cell r="D35">
            <v>22.6</v>
          </cell>
          <cell r="E35">
            <v>65.666666666666671</v>
          </cell>
          <cell r="F35">
            <v>88</v>
          </cell>
          <cell r="G35">
            <v>40</v>
          </cell>
          <cell r="H35">
            <v>23.040000000000003</v>
          </cell>
          <cell r="I35" t="str">
            <v>*</v>
          </cell>
          <cell r="J35">
            <v>50.76</v>
          </cell>
          <cell r="K35">
            <v>0.8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23.495833333333334</v>
          </cell>
          <cell r="C5">
            <v>31.3</v>
          </cell>
          <cell r="D5">
            <v>17.399999999999999</v>
          </cell>
          <cell r="E5">
            <v>48.083333333333336</v>
          </cell>
          <cell r="F5">
            <v>69</v>
          </cell>
          <cell r="G5">
            <v>24</v>
          </cell>
          <cell r="H5">
            <v>11.520000000000001</v>
          </cell>
          <cell r="I5" t="str">
            <v>*</v>
          </cell>
          <cell r="J5">
            <v>30.6</v>
          </cell>
          <cell r="K5">
            <v>0</v>
          </cell>
        </row>
        <row r="6">
          <cell r="B6">
            <v>23.575000000000003</v>
          </cell>
          <cell r="C6">
            <v>32.200000000000003</v>
          </cell>
          <cell r="D6">
            <v>16.8</v>
          </cell>
          <cell r="E6">
            <v>45.625</v>
          </cell>
          <cell r="F6">
            <v>67</v>
          </cell>
          <cell r="G6">
            <v>22</v>
          </cell>
          <cell r="H6">
            <v>15.840000000000002</v>
          </cell>
          <cell r="I6" t="str">
            <v>*</v>
          </cell>
          <cell r="J6">
            <v>31.680000000000003</v>
          </cell>
          <cell r="K6">
            <v>0</v>
          </cell>
        </row>
        <row r="7">
          <cell r="B7">
            <v>24.020833333333339</v>
          </cell>
          <cell r="C7">
            <v>32.4</v>
          </cell>
          <cell r="D7">
            <v>16.5</v>
          </cell>
          <cell r="E7">
            <v>42.666666666666664</v>
          </cell>
          <cell r="F7">
            <v>68</v>
          </cell>
          <cell r="G7">
            <v>22</v>
          </cell>
          <cell r="H7">
            <v>10.8</v>
          </cell>
          <cell r="I7" t="str">
            <v>*</v>
          </cell>
          <cell r="J7">
            <v>30.240000000000002</v>
          </cell>
          <cell r="K7">
            <v>0</v>
          </cell>
        </row>
        <row r="8">
          <cell r="B8">
            <v>23.970833333333331</v>
          </cell>
          <cell r="C8">
            <v>31.6</v>
          </cell>
          <cell r="D8">
            <v>17.2</v>
          </cell>
          <cell r="E8">
            <v>42.208333333333336</v>
          </cell>
          <cell r="F8">
            <v>61</v>
          </cell>
          <cell r="G8">
            <v>24</v>
          </cell>
          <cell r="H8">
            <v>11.16</v>
          </cell>
          <cell r="I8" t="str">
            <v>*</v>
          </cell>
          <cell r="J8">
            <v>28.08</v>
          </cell>
          <cell r="K8">
            <v>0</v>
          </cell>
        </row>
        <row r="9">
          <cell r="B9">
            <v>23.774999999999995</v>
          </cell>
          <cell r="C9">
            <v>32</v>
          </cell>
          <cell r="D9">
            <v>18</v>
          </cell>
          <cell r="E9">
            <v>43.625</v>
          </cell>
          <cell r="F9">
            <v>63</v>
          </cell>
          <cell r="G9">
            <v>24</v>
          </cell>
          <cell r="H9">
            <v>14.4</v>
          </cell>
          <cell r="I9" t="str">
            <v>*</v>
          </cell>
          <cell r="J9">
            <v>33.119999999999997</v>
          </cell>
          <cell r="K9">
            <v>0</v>
          </cell>
        </row>
        <row r="10">
          <cell r="B10">
            <v>24.012500000000003</v>
          </cell>
          <cell r="C10">
            <v>33.200000000000003</v>
          </cell>
          <cell r="D10">
            <v>15.8</v>
          </cell>
          <cell r="E10">
            <v>44.041666666666664</v>
          </cell>
          <cell r="F10">
            <v>70</v>
          </cell>
          <cell r="G10">
            <v>19</v>
          </cell>
          <cell r="H10">
            <v>20.16</v>
          </cell>
          <cell r="I10" t="str">
            <v>*</v>
          </cell>
          <cell r="J10">
            <v>39.96</v>
          </cell>
          <cell r="K10">
            <v>0</v>
          </cell>
        </row>
        <row r="11">
          <cell r="B11">
            <v>25.012499999999999</v>
          </cell>
          <cell r="C11">
            <v>34</v>
          </cell>
          <cell r="D11">
            <v>17.100000000000001</v>
          </cell>
          <cell r="E11">
            <v>42.958333333333336</v>
          </cell>
          <cell r="F11">
            <v>66</v>
          </cell>
          <cell r="G11">
            <v>23</v>
          </cell>
          <cell r="H11">
            <v>19.440000000000001</v>
          </cell>
          <cell r="I11" t="str">
            <v>*</v>
          </cell>
          <cell r="J11">
            <v>41.4</v>
          </cell>
          <cell r="K11">
            <v>0</v>
          </cell>
        </row>
        <row r="12">
          <cell r="B12">
            <v>23.916666666666661</v>
          </cell>
          <cell r="C12">
            <v>34</v>
          </cell>
          <cell r="D12">
            <v>15.9</v>
          </cell>
          <cell r="E12">
            <v>59.458333333333336</v>
          </cell>
          <cell r="F12">
            <v>85</v>
          </cell>
          <cell r="G12">
            <v>26</v>
          </cell>
          <cell r="H12">
            <v>14.04</v>
          </cell>
          <cell r="I12" t="str">
            <v>*</v>
          </cell>
          <cell r="J12">
            <v>45</v>
          </cell>
          <cell r="K12">
            <v>0</v>
          </cell>
        </row>
        <row r="13">
          <cell r="B13">
            <v>24.929166666666671</v>
          </cell>
          <cell r="C13">
            <v>33.6</v>
          </cell>
          <cell r="D13">
            <v>18.600000000000001</v>
          </cell>
          <cell r="E13">
            <v>56.208333333333336</v>
          </cell>
          <cell r="F13">
            <v>80</v>
          </cell>
          <cell r="G13">
            <v>27</v>
          </cell>
          <cell r="H13">
            <v>15.120000000000001</v>
          </cell>
          <cell r="I13" t="str">
            <v>*</v>
          </cell>
          <cell r="J13">
            <v>37.440000000000005</v>
          </cell>
          <cell r="K13">
            <v>0</v>
          </cell>
        </row>
        <row r="14">
          <cell r="B14">
            <v>25.716666666666665</v>
          </cell>
          <cell r="C14">
            <v>34.6</v>
          </cell>
          <cell r="D14">
            <v>18</v>
          </cell>
          <cell r="E14">
            <v>49.291666666666664</v>
          </cell>
          <cell r="F14">
            <v>82</v>
          </cell>
          <cell r="G14">
            <v>20</v>
          </cell>
          <cell r="H14">
            <v>28.44</v>
          </cell>
          <cell r="I14" t="str">
            <v>*</v>
          </cell>
          <cell r="J14">
            <v>49.680000000000007</v>
          </cell>
          <cell r="K14">
            <v>0</v>
          </cell>
        </row>
        <row r="15">
          <cell r="B15">
            <v>25.704166666666669</v>
          </cell>
          <cell r="C15">
            <v>34.1</v>
          </cell>
          <cell r="D15">
            <v>18</v>
          </cell>
          <cell r="E15">
            <v>42</v>
          </cell>
          <cell r="F15">
            <v>63</v>
          </cell>
          <cell r="G15">
            <v>24</v>
          </cell>
          <cell r="H15">
            <v>28.8</v>
          </cell>
          <cell r="I15" t="str">
            <v>*</v>
          </cell>
          <cell r="J15">
            <v>47.88</v>
          </cell>
          <cell r="K15">
            <v>0</v>
          </cell>
        </row>
        <row r="16">
          <cell r="B16">
            <v>24.587499999999995</v>
          </cell>
          <cell r="C16">
            <v>34.299999999999997</v>
          </cell>
          <cell r="D16">
            <v>18.100000000000001</v>
          </cell>
          <cell r="E16">
            <v>55.875</v>
          </cell>
          <cell r="F16">
            <v>78</v>
          </cell>
          <cell r="G16">
            <v>25</v>
          </cell>
          <cell r="H16">
            <v>29.16</v>
          </cell>
          <cell r="I16" t="str">
            <v>*</v>
          </cell>
          <cell r="J16">
            <v>75.600000000000009</v>
          </cell>
          <cell r="K16">
            <v>4.2</v>
          </cell>
        </row>
        <row r="17">
          <cell r="B17">
            <v>20.341666666666661</v>
          </cell>
          <cell r="C17">
            <v>25.3</v>
          </cell>
          <cell r="D17">
            <v>17.399999999999999</v>
          </cell>
          <cell r="E17">
            <v>79.208333333333329</v>
          </cell>
          <cell r="F17">
            <v>93</v>
          </cell>
          <cell r="G17">
            <v>54</v>
          </cell>
          <cell r="H17">
            <v>12.6</v>
          </cell>
          <cell r="I17" t="str">
            <v>*</v>
          </cell>
          <cell r="J17">
            <v>25.56</v>
          </cell>
          <cell r="K17">
            <v>0</v>
          </cell>
        </row>
        <row r="18">
          <cell r="B18">
            <v>21.05833333333333</v>
          </cell>
          <cell r="C18">
            <v>26.3</v>
          </cell>
          <cell r="D18">
            <v>18.100000000000001</v>
          </cell>
          <cell r="E18">
            <v>74.583333333333329</v>
          </cell>
          <cell r="F18">
            <v>91</v>
          </cell>
          <cell r="G18">
            <v>47</v>
          </cell>
          <cell r="H18">
            <v>12.6</v>
          </cell>
          <cell r="I18" t="str">
            <v>*</v>
          </cell>
          <cell r="J18">
            <v>26.28</v>
          </cell>
          <cell r="K18">
            <v>0.2</v>
          </cell>
        </row>
        <row r="19">
          <cell r="B19">
            <v>22.620833333333334</v>
          </cell>
          <cell r="C19">
            <v>28</v>
          </cell>
          <cell r="D19">
            <v>17.8</v>
          </cell>
          <cell r="E19">
            <v>65.375</v>
          </cell>
          <cell r="F19">
            <v>84</v>
          </cell>
          <cell r="G19">
            <v>45</v>
          </cell>
          <cell r="H19">
            <v>11.520000000000001</v>
          </cell>
          <cell r="I19" t="str">
            <v>*</v>
          </cell>
          <cell r="J19">
            <v>28.8</v>
          </cell>
          <cell r="K19">
            <v>0</v>
          </cell>
        </row>
        <row r="20">
          <cell r="B20">
            <v>24.375</v>
          </cell>
          <cell r="C20">
            <v>32</v>
          </cell>
          <cell r="D20">
            <v>18.7</v>
          </cell>
          <cell r="E20">
            <v>51.291666666666664</v>
          </cell>
          <cell r="F20">
            <v>77</v>
          </cell>
          <cell r="G20">
            <v>22</v>
          </cell>
          <cell r="H20">
            <v>20.88</v>
          </cell>
          <cell r="I20" t="str">
            <v>*</v>
          </cell>
          <cell r="J20">
            <v>44.64</v>
          </cell>
          <cell r="K20">
            <v>0</v>
          </cell>
        </row>
        <row r="21">
          <cell r="B21">
            <v>24.458333333333332</v>
          </cell>
          <cell r="C21">
            <v>32.1</v>
          </cell>
          <cell r="D21">
            <v>17</v>
          </cell>
          <cell r="E21">
            <v>42.25</v>
          </cell>
          <cell r="F21">
            <v>66</v>
          </cell>
          <cell r="G21">
            <v>22</v>
          </cell>
          <cell r="H21">
            <v>18.720000000000002</v>
          </cell>
          <cell r="I21" t="str">
            <v>*</v>
          </cell>
          <cell r="J21">
            <v>37.080000000000005</v>
          </cell>
          <cell r="K21">
            <v>0</v>
          </cell>
        </row>
        <row r="22">
          <cell r="B22">
            <v>24.712499999999991</v>
          </cell>
          <cell r="C22">
            <v>32.700000000000003</v>
          </cell>
          <cell r="D22">
            <v>17.7</v>
          </cell>
          <cell r="E22">
            <v>43.875</v>
          </cell>
          <cell r="F22">
            <v>63</v>
          </cell>
          <cell r="G22">
            <v>26</v>
          </cell>
          <cell r="H22">
            <v>30.6</v>
          </cell>
          <cell r="I22" t="str">
            <v>*</v>
          </cell>
          <cell r="J22">
            <v>54</v>
          </cell>
          <cell r="K22">
            <v>0</v>
          </cell>
        </row>
        <row r="23">
          <cell r="B23">
            <v>18.199999999999996</v>
          </cell>
          <cell r="C23">
            <v>24.4</v>
          </cell>
          <cell r="D23">
            <v>15.6</v>
          </cell>
          <cell r="E23">
            <v>82.916666666666671</v>
          </cell>
          <cell r="F23">
            <v>96</v>
          </cell>
          <cell r="G23">
            <v>46</v>
          </cell>
          <cell r="H23">
            <v>59.4</v>
          </cell>
          <cell r="I23" t="str">
            <v>*</v>
          </cell>
          <cell r="J23">
            <v>84.24</v>
          </cell>
          <cell r="K23">
            <v>16.8</v>
          </cell>
        </row>
        <row r="24">
          <cell r="B24">
            <v>19.637500000000003</v>
          </cell>
          <cell r="C24">
            <v>29.1</v>
          </cell>
          <cell r="D24">
            <v>15.4</v>
          </cell>
          <cell r="E24">
            <v>75.041666666666671</v>
          </cell>
          <cell r="F24">
            <v>97</v>
          </cell>
          <cell r="G24">
            <v>33</v>
          </cell>
          <cell r="H24">
            <v>15.48</v>
          </cell>
          <cell r="I24" t="str">
            <v>*</v>
          </cell>
          <cell r="J24">
            <v>64.44</v>
          </cell>
          <cell r="K24">
            <v>27.6</v>
          </cell>
        </row>
        <row r="25">
          <cell r="B25">
            <v>21.508333333333329</v>
          </cell>
          <cell r="C25">
            <v>30.2</v>
          </cell>
          <cell r="D25">
            <v>16.100000000000001</v>
          </cell>
          <cell r="E25">
            <v>76.708333333333329</v>
          </cell>
          <cell r="F25">
            <v>98</v>
          </cell>
          <cell r="G25">
            <v>43</v>
          </cell>
          <cell r="H25">
            <v>15.120000000000001</v>
          </cell>
          <cell r="I25" t="str">
            <v>*</v>
          </cell>
          <cell r="J25">
            <v>51.84</v>
          </cell>
          <cell r="K25">
            <v>18.399999999999999</v>
          </cell>
        </row>
        <row r="26">
          <cell r="B26">
            <v>25.070833333333336</v>
          </cell>
          <cell r="C26">
            <v>33.1</v>
          </cell>
          <cell r="D26">
            <v>19.3</v>
          </cell>
          <cell r="E26">
            <v>61.416666666666664</v>
          </cell>
          <cell r="F26">
            <v>86</v>
          </cell>
          <cell r="G26">
            <v>27</v>
          </cell>
          <cell r="H26">
            <v>21.96</v>
          </cell>
          <cell r="I26" t="str">
            <v>*</v>
          </cell>
          <cell r="J26">
            <v>47.16</v>
          </cell>
          <cell r="K26">
            <v>0</v>
          </cell>
        </row>
        <row r="27">
          <cell r="B27">
            <v>26.125000000000004</v>
          </cell>
          <cell r="C27">
            <v>33.4</v>
          </cell>
          <cell r="D27">
            <v>19.899999999999999</v>
          </cell>
          <cell r="E27">
            <v>50.791666666666664</v>
          </cell>
          <cell r="F27">
            <v>74</v>
          </cell>
          <cell r="G27">
            <v>29</v>
          </cell>
          <cell r="H27">
            <v>27.720000000000002</v>
          </cell>
          <cell r="I27" t="str">
            <v>*</v>
          </cell>
          <cell r="J27">
            <v>50.76</v>
          </cell>
          <cell r="K27">
            <v>0</v>
          </cell>
        </row>
        <row r="28">
          <cell r="B28">
            <v>25.454166666666666</v>
          </cell>
          <cell r="C28">
            <v>32.299999999999997</v>
          </cell>
          <cell r="D28">
            <v>20</v>
          </cell>
          <cell r="E28">
            <v>57.083333333333336</v>
          </cell>
          <cell r="F28">
            <v>84</v>
          </cell>
          <cell r="G28">
            <v>25</v>
          </cell>
          <cell r="H28">
            <v>28.44</v>
          </cell>
          <cell r="I28" t="str">
            <v>*</v>
          </cell>
          <cell r="J28">
            <v>49.680000000000007</v>
          </cell>
          <cell r="K28">
            <v>0</v>
          </cell>
        </row>
        <row r="29">
          <cell r="B29">
            <v>25.008333333333336</v>
          </cell>
          <cell r="C29">
            <v>32.6</v>
          </cell>
          <cell r="D29">
            <v>18.399999999999999</v>
          </cell>
          <cell r="E29">
            <v>59.375</v>
          </cell>
          <cell r="F29">
            <v>85</v>
          </cell>
          <cell r="G29">
            <v>29</v>
          </cell>
          <cell r="H29">
            <v>25.2</v>
          </cell>
          <cell r="I29" t="str">
            <v>*</v>
          </cell>
          <cell r="J29">
            <v>40.32</v>
          </cell>
          <cell r="K29">
            <v>0</v>
          </cell>
        </row>
        <row r="30">
          <cell r="B30">
            <v>21.091666666666669</v>
          </cell>
          <cell r="C30">
            <v>24.3</v>
          </cell>
          <cell r="D30">
            <v>18.2</v>
          </cell>
          <cell r="E30">
            <v>81.875</v>
          </cell>
          <cell r="F30">
            <v>95</v>
          </cell>
          <cell r="G30">
            <v>61</v>
          </cell>
          <cell r="H30">
            <v>19.8</v>
          </cell>
          <cell r="I30" t="str">
            <v>*</v>
          </cell>
          <cell r="J30">
            <v>25.92</v>
          </cell>
          <cell r="K30">
            <v>2</v>
          </cell>
        </row>
        <row r="31">
          <cell r="B31">
            <v>20.041666666666664</v>
          </cell>
          <cell r="C31">
            <v>23.7</v>
          </cell>
          <cell r="D31">
            <v>18.100000000000001</v>
          </cell>
          <cell r="E31">
            <v>86.916666666666671</v>
          </cell>
          <cell r="F31">
            <v>95</v>
          </cell>
          <cell r="G31">
            <v>71</v>
          </cell>
          <cell r="H31">
            <v>11.16</v>
          </cell>
          <cell r="I31" t="str">
            <v>*</v>
          </cell>
          <cell r="J31">
            <v>20.52</v>
          </cell>
          <cell r="K31">
            <v>0</v>
          </cell>
        </row>
        <row r="32">
          <cell r="B32">
            <v>19.741666666666667</v>
          </cell>
          <cell r="C32">
            <v>28</v>
          </cell>
          <cell r="D32">
            <v>13.8</v>
          </cell>
          <cell r="E32">
            <v>76</v>
          </cell>
          <cell r="F32">
            <v>95</v>
          </cell>
          <cell r="G32">
            <v>44</v>
          </cell>
          <cell r="H32">
            <v>10.8</v>
          </cell>
          <cell r="I32" t="str">
            <v>*</v>
          </cell>
          <cell r="J32">
            <v>24.12</v>
          </cell>
          <cell r="K32">
            <v>0.4</v>
          </cell>
        </row>
        <row r="33">
          <cell r="B33">
            <v>22.870833333333334</v>
          </cell>
          <cell r="C33">
            <v>30.8</v>
          </cell>
          <cell r="D33">
            <v>17.5</v>
          </cell>
          <cell r="E33">
            <v>68.125</v>
          </cell>
          <cell r="F33">
            <v>86</v>
          </cell>
          <cell r="G33">
            <v>43</v>
          </cell>
          <cell r="H33">
            <v>13.32</v>
          </cell>
          <cell r="I33" t="str">
            <v>*</v>
          </cell>
          <cell r="J33">
            <v>27.36</v>
          </cell>
          <cell r="K33">
            <v>0</v>
          </cell>
        </row>
        <row r="34">
          <cell r="B34">
            <v>24.591666666666669</v>
          </cell>
          <cell r="C34">
            <v>32.4</v>
          </cell>
          <cell r="D34">
            <v>18.3</v>
          </cell>
          <cell r="E34">
            <v>66.833333333333329</v>
          </cell>
          <cell r="F34">
            <v>88</v>
          </cell>
          <cell r="G34">
            <v>37</v>
          </cell>
          <cell r="H34">
            <v>14.76</v>
          </cell>
          <cell r="I34" t="str">
            <v>*</v>
          </cell>
          <cell r="J34">
            <v>39.6</v>
          </cell>
          <cell r="K34">
            <v>0</v>
          </cell>
        </row>
        <row r="35">
          <cell r="B35">
            <v>24.645833333333339</v>
          </cell>
          <cell r="C35">
            <v>33.6</v>
          </cell>
          <cell r="D35">
            <v>19.5</v>
          </cell>
          <cell r="E35">
            <v>69.208333333333329</v>
          </cell>
          <cell r="F35">
            <v>91</v>
          </cell>
          <cell r="G35">
            <v>35</v>
          </cell>
          <cell r="H35">
            <v>20.52</v>
          </cell>
          <cell r="I35" t="str">
            <v>*</v>
          </cell>
          <cell r="J35">
            <v>50.4</v>
          </cell>
          <cell r="K35">
            <v>1.2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21.466666666666669</v>
          </cell>
          <cell r="C5">
            <v>29.3</v>
          </cell>
          <cell r="D5">
            <v>15.5</v>
          </cell>
          <cell r="E5">
            <v>70.791666666666671</v>
          </cell>
          <cell r="F5">
            <v>94</v>
          </cell>
          <cell r="G5">
            <v>37</v>
          </cell>
          <cell r="H5">
            <v>7.2</v>
          </cell>
          <cell r="I5" t="str">
            <v>*</v>
          </cell>
          <cell r="J5">
            <v>27</v>
          </cell>
          <cell r="K5">
            <v>0</v>
          </cell>
        </row>
        <row r="6">
          <cell r="B6">
            <v>21.595833333333331</v>
          </cell>
          <cell r="C6">
            <v>30.1</v>
          </cell>
          <cell r="D6">
            <v>15.3</v>
          </cell>
          <cell r="E6">
            <v>63.458333333333336</v>
          </cell>
          <cell r="F6">
            <v>86</v>
          </cell>
          <cell r="G6">
            <v>33</v>
          </cell>
          <cell r="H6">
            <v>2.8800000000000003</v>
          </cell>
          <cell r="I6" t="str">
            <v>*</v>
          </cell>
          <cell r="J6">
            <v>24.12</v>
          </cell>
          <cell r="K6">
            <v>0</v>
          </cell>
        </row>
        <row r="7">
          <cell r="B7">
            <v>22.504166666666666</v>
          </cell>
          <cell r="C7">
            <v>31.6</v>
          </cell>
          <cell r="D7">
            <v>15.9</v>
          </cell>
          <cell r="E7">
            <v>56.833333333333336</v>
          </cell>
          <cell r="F7">
            <v>77</v>
          </cell>
          <cell r="G7">
            <v>27</v>
          </cell>
          <cell r="H7">
            <v>0.72000000000000008</v>
          </cell>
          <cell r="I7" t="str">
            <v>*</v>
          </cell>
          <cell r="J7">
            <v>15.840000000000002</v>
          </cell>
          <cell r="K7">
            <v>0</v>
          </cell>
        </row>
        <row r="8">
          <cell r="B8">
            <v>23.083333333333332</v>
          </cell>
          <cell r="C8">
            <v>30.9</v>
          </cell>
          <cell r="D8">
            <v>16.8</v>
          </cell>
          <cell r="E8">
            <v>56.916666666666664</v>
          </cell>
          <cell r="F8">
            <v>77</v>
          </cell>
          <cell r="G8">
            <v>30</v>
          </cell>
          <cell r="H8">
            <v>0.72000000000000008</v>
          </cell>
          <cell r="I8" t="str">
            <v>*</v>
          </cell>
          <cell r="J8">
            <v>15.840000000000002</v>
          </cell>
          <cell r="K8">
            <v>0</v>
          </cell>
        </row>
        <row r="9">
          <cell r="B9">
            <v>22.549999999999997</v>
          </cell>
          <cell r="C9">
            <v>30.2</v>
          </cell>
          <cell r="D9">
            <v>15.9</v>
          </cell>
          <cell r="E9">
            <v>58.666666666666664</v>
          </cell>
          <cell r="F9">
            <v>86</v>
          </cell>
          <cell r="G9">
            <v>33</v>
          </cell>
          <cell r="H9">
            <v>1.08</v>
          </cell>
          <cell r="I9" t="str">
            <v>*</v>
          </cell>
          <cell r="J9">
            <v>22.32</v>
          </cell>
          <cell r="K9">
            <v>0</v>
          </cell>
        </row>
        <row r="10">
          <cell r="B10">
            <v>22.720833333333331</v>
          </cell>
          <cell r="C10">
            <v>31.7</v>
          </cell>
          <cell r="D10">
            <v>15.2</v>
          </cell>
          <cell r="E10">
            <v>55</v>
          </cell>
          <cell r="F10">
            <v>82</v>
          </cell>
          <cell r="G10">
            <v>29</v>
          </cell>
          <cell r="H10">
            <v>10.8</v>
          </cell>
          <cell r="I10" t="str">
            <v>*</v>
          </cell>
          <cell r="J10">
            <v>36.72</v>
          </cell>
          <cell r="K10">
            <v>0</v>
          </cell>
        </row>
        <row r="11">
          <cell r="B11">
            <v>22.512500000000003</v>
          </cell>
          <cell r="C11">
            <v>28.4</v>
          </cell>
          <cell r="D11">
            <v>17.899999999999999</v>
          </cell>
          <cell r="E11">
            <v>64.541666666666671</v>
          </cell>
          <cell r="F11">
            <v>77</v>
          </cell>
          <cell r="G11">
            <v>44</v>
          </cell>
          <cell r="H11">
            <v>14.4</v>
          </cell>
          <cell r="I11" t="str">
            <v>*</v>
          </cell>
          <cell r="J11">
            <v>41.76</v>
          </cell>
          <cell r="K11">
            <v>0</v>
          </cell>
        </row>
        <row r="12">
          <cell r="B12">
            <v>19.704166666666666</v>
          </cell>
          <cell r="C12">
            <v>24.5</v>
          </cell>
          <cell r="D12">
            <v>17.3</v>
          </cell>
          <cell r="E12">
            <v>88.333333333333329</v>
          </cell>
          <cell r="F12">
            <v>99</v>
          </cell>
          <cell r="G12">
            <v>62</v>
          </cell>
          <cell r="H12">
            <v>12.96</v>
          </cell>
          <cell r="I12" t="str">
            <v>*</v>
          </cell>
          <cell r="J12">
            <v>42.480000000000004</v>
          </cell>
          <cell r="K12">
            <v>38.600000000000009</v>
          </cell>
        </row>
        <row r="13">
          <cell r="B13">
            <v>18.75833333333334</v>
          </cell>
          <cell r="C13">
            <v>23.9</v>
          </cell>
          <cell r="D13">
            <v>15.6</v>
          </cell>
          <cell r="E13">
            <v>86.791666666666671</v>
          </cell>
          <cell r="F13">
            <v>99</v>
          </cell>
          <cell r="G13">
            <v>64</v>
          </cell>
          <cell r="H13">
            <v>11.879999999999999</v>
          </cell>
          <cell r="I13" t="str">
            <v>*</v>
          </cell>
          <cell r="J13">
            <v>34.92</v>
          </cell>
          <cell r="K13">
            <v>12.600000000000001</v>
          </cell>
        </row>
        <row r="14">
          <cell r="B14">
            <v>22.170833333333334</v>
          </cell>
          <cell r="C14">
            <v>31</v>
          </cell>
          <cell r="D14">
            <v>17</v>
          </cell>
          <cell r="E14">
            <v>76.666666666666671</v>
          </cell>
          <cell r="F14">
            <v>97</v>
          </cell>
          <cell r="G14">
            <v>45</v>
          </cell>
          <cell r="H14">
            <v>6.12</v>
          </cell>
          <cell r="I14" t="str">
            <v>*</v>
          </cell>
          <cell r="J14">
            <v>27.720000000000002</v>
          </cell>
          <cell r="K14">
            <v>0</v>
          </cell>
        </row>
        <row r="15">
          <cell r="B15">
            <v>25.712500000000006</v>
          </cell>
          <cell r="C15">
            <v>33.4</v>
          </cell>
          <cell r="D15">
            <v>19.3</v>
          </cell>
          <cell r="E15">
            <v>60.916666666666664</v>
          </cell>
          <cell r="F15">
            <v>79</v>
          </cell>
          <cell r="G15">
            <v>34</v>
          </cell>
          <cell r="H15">
            <v>12.96</v>
          </cell>
          <cell r="I15" t="str">
            <v>*</v>
          </cell>
          <cell r="J15">
            <v>44.28</v>
          </cell>
          <cell r="K15">
            <v>0</v>
          </cell>
        </row>
        <row r="16">
          <cell r="B16">
            <v>19.408333333333331</v>
          </cell>
          <cell r="C16">
            <v>23.5</v>
          </cell>
          <cell r="D16">
            <v>15.8</v>
          </cell>
          <cell r="E16">
            <v>90.958333333333329</v>
          </cell>
          <cell r="F16">
            <v>98</v>
          </cell>
          <cell r="G16">
            <v>70</v>
          </cell>
          <cell r="H16">
            <v>5.4</v>
          </cell>
          <cell r="I16" t="str">
            <v>*</v>
          </cell>
          <cell r="J16">
            <v>46.080000000000005</v>
          </cell>
          <cell r="K16">
            <v>18.2</v>
          </cell>
        </row>
        <row r="17">
          <cell r="B17">
            <v>14.754166666666663</v>
          </cell>
          <cell r="C17">
            <v>22</v>
          </cell>
          <cell r="D17">
            <v>9.8000000000000007</v>
          </cell>
          <cell r="E17">
            <v>72.458333333333329</v>
          </cell>
          <cell r="F17">
            <v>98</v>
          </cell>
          <cell r="G17">
            <v>42</v>
          </cell>
          <cell r="H17">
            <v>6.48</v>
          </cell>
          <cell r="I17" t="str">
            <v>*</v>
          </cell>
          <cell r="J17">
            <v>33.840000000000003</v>
          </cell>
          <cell r="K17">
            <v>0</v>
          </cell>
        </row>
        <row r="18">
          <cell r="B18">
            <v>17.295833333333334</v>
          </cell>
          <cell r="C18">
            <v>26.2</v>
          </cell>
          <cell r="D18">
            <v>11.1</v>
          </cell>
          <cell r="E18">
            <v>69.75</v>
          </cell>
          <cell r="F18">
            <v>86</v>
          </cell>
          <cell r="G18">
            <v>53</v>
          </cell>
          <cell r="H18">
            <v>0.36000000000000004</v>
          </cell>
          <cell r="I18" t="str">
            <v>*</v>
          </cell>
          <cell r="J18">
            <v>22.32</v>
          </cell>
          <cell r="K18">
            <v>0</v>
          </cell>
        </row>
        <row r="19">
          <cell r="B19">
            <v>21.304166666666671</v>
          </cell>
          <cell r="C19">
            <v>28.8</v>
          </cell>
          <cell r="D19">
            <v>16.399999999999999</v>
          </cell>
          <cell r="E19">
            <v>75.75</v>
          </cell>
          <cell r="F19">
            <v>97</v>
          </cell>
          <cell r="G19">
            <v>47</v>
          </cell>
          <cell r="H19">
            <v>8.64</v>
          </cell>
          <cell r="I19" t="str">
            <v>*</v>
          </cell>
          <cell r="J19">
            <v>32.4</v>
          </cell>
          <cell r="K19">
            <v>0.2</v>
          </cell>
        </row>
        <row r="20">
          <cell r="B20">
            <v>22.733333333333334</v>
          </cell>
          <cell r="C20">
            <v>31.4</v>
          </cell>
          <cell r="D20">
            <v>16.600000000000001</v>
          </cell>
          <cell r="E20">
            <v>69.291666666666671</v>
          </cell>
          <cell r="F20">
            <v>91</v>
          </cell>
          <cell r="G20">
            <v>36</v>
          </cell>
          <cell r="H20">
            <v>12.6</v>
          </cell>
          <cell r="I20" t="str">
            <v>*</v>
          </cell>
          <cell r="J20">
            <v>35.28</v>
          </cell>
          <cell r="K20">
            <v>0</v>
          </cell>
        </row>
        <row r="21">
          <cell r="B21">
            <v>23.433333333333334</v>
          </cell>
          <cell r="C21">
            <v>31.9</v>
          </cell>
          <cell r="D21">
            <v>17.3</v>
          </cell>
          <cell r="E21">
            <v>64.083333333333329</v>
          </cell>
          <cell r="F21">
            <v>91</v>
          </cell>
          <cell r="G21">
            <v>30</v>
          </cell>
          <cell r="H21">
            <v>11.879999999999999</v>
          </cell>
          <cell r="I21" t="str">
            <v>*</v>
          </cell>
          <cell r="J21">
            <v>30.96</v>
          </cell>
          <cell r="K21">
            <v>0</v>
          </cell>
        </row>
        <row r="22">
          <cell r="B22">
            <v>20.266666666666669</v>
          </cell>
          <cell r="C22">
            <v>32.299999999999997</v>
          </cell>
          <cell r="D22">
            <v>13.4</v>
          </cell>
          <cell r="E22">
            <v>69.25</v>
          </cell>
          <cell r="F22">
            <v>99</v>
          </cell>
          <cell r="G22">
            <v>32</v>
          </cell>
          <cell r="H22">
            <v>21.96</v>
          </cell>
          <cell r="I22" t="str">
            <v>*</v>
          </cell>
          <cell r="J22">
            <v>52.92</v>
          </cell>
          <cell r="K22">
            <v>18.399999999999999</v>
          </cell>
        </row>
        <row r="23">
          <cell r="B23">
            <v>15.495833333333328</v>
          </cell>
          <cell r="C23">
            <v>21.9</v>
          </cell>
          <cell r="D23">
            <v>12</v>
          </cell>
          <cell r="E23">
            <v>88</v>
          </cell>
          <cell r="F23">
            <v>99</v>
          </cell>
          <cell r="G23">
            <v>59</v>
          </cell>
          <cell r="H23">
            <v>1.8</v>
          </cell>
          <cell r="I23" t="str">
            <v>*</v>
          </cell>
          <cell r="J23">
            <v>26.28</v>
          </cell>
          <cell r="K23">
            <v>0.4</v>
          </cell>
        </row>
        <row r="24">
          <cell r="B24">
            <v>17.899999999999999</v>
          </cell>
          <cell r="C24">
            <v>27.3</v>
          </cell>
          <cell r="D24">
            <v>12.7</v>
          </cell>
          <cell r="E24">
            <v>85.041666666666671</v>
          </cell>
          <cell r="F24">
            <v>99</v>
          </cell>
          <cell r="G24">
            <v>52</v>
          </cell>
          <cell r="H24">
            <v>0</v>
          </cell>
          <cell r="I24" t="str">
            <v>*</v>
          </cell>
          <cell r="J24">
            <v>18.36</v>
          </cell>
          <cell r="K24">
            <v>0.2</v>
          </cell>
        </row>
        <row r="25">
          <cell r="B25">
            <v>22.141666666666669</v>
          </cell>
          <cell r="C25">
            <v>30.5</v>
          </cell>
          <cell r="D25">
            <v>16.2</v>
          </cell>
          <cell r="E25">
            <v>75</v>
          </cell>
          <cell r="F25">
            <v>97</v>
          </cell>
          <cell r="G25">
            <v>46</v>
          </cell>
          <cell r="H25">
            <v>3.6</v>
          </cell>
          <cell r="I25" t="str">
            <v>*</v>
          </cell>
          <cell r="J25">
            <v>19.8</v>
          </cell>
          <cell r="K25">
            <v>0</v>
          </cell>
        </row>
        <row r="26">
          <cell r="B26">
            <v>24.866666666666664</v>
          </cell>
          <cell r="C26">
            <v>33.799999999999997</v>
          </cell>
          <cell r="D26">
            <v>18.5</v>
          </cell>
          <cell r="E26">
            <v>68.916666666666671</v>
          </cell>
          <cell r="F26">
            <v>95</v>
          </cell>
          <cell r="G26">
            <v>33</v>
          </cell>
          <cell r="H26">
            <v>17.64</v>
          </cell>
          <cell r="I26" t="str">
            <v>*</v>
          </cell>
          <cell r="J26">
            <v>66.239999999999995</v>
          </cell>
          <cell r="K26">
            <v>0</v>
          </cell>
        </row>
        <row r="27">
          <cell r="B27">
            <v>26.358333333333338</v>
          </cell>
          <cell r="C27">
            <v>34.4</v>
          </cell>
          <cell r="D27">
            <v>20</v>
          </cell>
          <cell r="E27">
            <v>55.916666666666664</v>
          </cell>
          <cell r="F27">
            <v>81</v>
          </cell>
          <cell r="G27">
            <v>27</v>
          </cell>
          <cell r="H27">
            <v>18.720000000000002</v>
          </cell>
          <cell r="I27" t="str">
            <v>*</v>
          </cell>
          <cell r="J27">
            <v>52.92</v>
          </cell>
          <cell r="K27">
            <v>0</v>
          </cell>
        </row>
        <row r="28">
          <cell r="B28">
            <v>25.45</v>
          </cell>
          <cell r="C28">
            <v>31</v>
          </cell>
          <cell r="D28">
            <v>20</v>
          </cell>
          <cell r="E28">
            <v>58.875</v>
          </cell>
          <cell r="F28">
            <v>81</v>
          </cell>
          <cell r="G28">
            <v>43</v>
          </cell>
          <cell r="H28">
            <v>12.6</v>
          </cell>
          <cell r="I28" t="str">
            <v>*</v>
          </cell>
          <cell r="J28">
            <v>39.96</v>
          </cell>
          <cell r="K28">
            <v>0</v>
          </cell>
        </row>
        <row r="29">
          <cell r="B29">
            <v>19.774999999999999</v>
          </cell>
          <cell r="C29">
            <v>23.9</v>
          </cell>
          <cell r="D29">
            <v>18.100000000000001</v>
          </cell>
          <cell r="E29">
            <v>90.625</v>
          </cell>
          <cell r="F29">
            <v>98</v>
          </cell>
          <cell r="G29">
            <v>76</v>
          </cell>
          <cell r="H29">
            <v>1.08</v>
          </cell>
          <cell r="I29" t="str">
            <v>*</v>
          </cell>
          <cell r="J29">
            <v>25.2</v>
          </cell>
          <cell r="K29">
            <v>0</v>
          </cell>
        </row>
        <row r="30">
          <cell r="B30">
            <v>17.179166666666667</v>
          </cell>
          <cell r="C30">
            <v>24.9</v>
          </cell>
          <cell r="D30">
            <v>12.5</v>
          </cell>
          <cell r="E30">
            <v>62.875</v>
          </cell>
          <cell r="F30">
            <v>87</v>
          </cell>
          <cell r="G30">
            <v>33</v>
          </cell>
          <cell r="H30">
            <v>10.44</v>
          </cell>
          <cell r="I30" t="str">
            <v>*</v>
          </cell>
          <cell r="J30">
            <v>30.96</v>
          </cell>
          <cell r="K30">
            <v>0</v>
          </cell>
        </row>
        <row r="31">
          <cell r="B31">
            <v>15.887500000000001</v>
          </cell>
          <cell r="C31">
            <v>24.4</v>
          </cell>
          <cell r="D31">
            <v>9.1</v>
          </cell>
          <cell r="E31">
            <v>62.25</v>
          </cell>
          <cell r="F31">
            <v>79</v>
          </cell>
          <cell r="G31">
            <v>44</v>
          </cell>
          <cell r="H31">
            <v>0.36000000000000004</v>
          </cell>
          <cell r="I31" t="str">
            <v>*</v>
          </cell>
          <cell r="J31">
            <v>25.92</v>
          </cell>
          <cell r="K31">
            <v>0</v>
          </cell>
        </row>
        <row r="32">
          <cell r="B32">
            <v>17.033333333333335</v>
          </cell>
          <cell r="C32">
            <v>24.6</v>
          </cell>
          <cell r="D32">
            <v>11.5</v>
          </cell>
          <cell r="E32">
            <v>64.625</v>
          </cell>
          <cell r="F32">
            <v>89</v>
          </cell>
          <cell r="G32">
            <v>43</v>
          </cell>
          <cell r="H32">
            <v>13.32</v>
          </cell>
          <cell r="I32" t="str">
            <v>*</v>
          </cell>
          <cell r="J32">
            <v>34.92</v>
          </cell>
          <cell r="K32">
            <v>0</v>
          </cell>
        </row>
        <row r="33">
          <cell r="B33">
            <v>18.245833333333334</v>
          </cell>
          <cell r="C33">
            <v>22.6</v>
          </cell>
          <cell r="D33">
            <v>14</v>
          </cell>
          <cell r="E33">
            <v>68.458333333333329</v>
          </cell>
          <cell r="F33">
            <v>81</v>
          </cell>
          <cell r="G33">
            <v>55</v>
          </cell>
          <cell r="H33">
            <v>15.840000000000002</v>
          </cell>
          <cell r="I33" t="str">
            <v>*</v>
          </cell>
          <cell r="J33">
            <v>33.840000000000003</v>
          </cell>
          <cell r="K33">
            <v>0</v>
          </cell>
        </row>
        <row r="34">
          <cell r="B34">
            <v>21.041666666666668</v>
          </cell>
          <cell r="C34">
            <v>28.6</v>
          </cell>
          <cell r="D34">
            <v>15</v>
          </cell>
          <cell r="E34">
            <v>70.583333333333329</v>
          </cell>
          <cell r="F34">
            <v>92</v>
          </cell>
          <cell r="G34">
            <v>47</v>
          </cell>
          <cell r="H34">
            <v>5.7600000000000007</v>
          </cell>
          <cell r="I34" t="str">
            <v>*</v>
          </cell>
          <cell r="J34">
            <v>27</v>
          </cell>
          <cell r="K34">
            <v>0</v>
          </cell>
        </row>
        <row r="35">
          <cell r="B35">
            <v>22.591666666666669</v>
          </cell>
          <cell r="C35">
            <v>27.8</v>
          </cell>
          <cell r="D35">
            <v>18.2</v>
          </cell>
          <cell r="E35">
            <v>72.791666666666671</v>
          </cell>
          <cell r="F35">
            <v>90</v>
          </cell>
          <cell r="G35">
            <v>55</v>
          </cell>
          <cell r="H35">
            <v>9.7200000000000006</v>
          </cell>
          <cell r="I35" t="str">
            <v>*</v>
          </cell>
          <cell r="J35">
            <v>30.96</v>
          </cell>
          <cell r="K35">
            <v>0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24.508333333333336</v>
          </cell>
          <cell r="C5">
            <v>32.200000000000003</v>
          </cell>
          <cell r="D5">
            <v>18.3</v>
          </cell>
          <cell r="E5">
            <v>43.375</v>
          </cell>
          <cell r="F5">
            <v>64</v>
          </cell>
          <cell r="G5">
            <v>21</v>
          </cell>
          <cell r="H5">
            <v>16.920000000000002</v>
          </cell>
          <cell r="I5" t="str">
            <v>*</v>
          </cell>
          <cell r="J5">
            <v>30.240000000000002</v>
          </cell>
          <cell r="K5">
            <v>0</v>
          </cell>
        </row>
        <row r="6">
          <cell r="B6">
            <v>25.162499999999998</v>
          </cell>
          <cell r="C6">
            <v>33.6</v>
          </cell>
          <cell r="D6">
            <v>19.3</v>
          </cell>
          <cell r="E6">
            <v>40.625</v>
          </cell>
          <cell r="F6">
            <v>61</v>
          </cell>
          <cell r="G6">
            <v>20</v>
          </cell>
          <cell r="H6">
            <v>17.28</v>
          </cell>
          <cell r="I6" t="str">
            <v>*</v>
          </cell>
          <cell r="J6">
            <v>29.880000000000003</v>
          </cell>
          <cell r="K6">
            <v>0</v>
          </cell>
        </row>
        <row r="7">
          <cell r="B7">
            <v>24.995833333333334</v>
          </cell>
          <cell r="C7">
            <v>33.200000000000003</v>
          </cell>
          <cell r="D7">
            <v>16.7</v>
          </cell>
          <cell r="E7">
            <v>41</v>
          </cell>
          <cell r="F7">
            <v>66</v>
          </cell>
          <cell r="G7">
            <v>21</v>
          </cell>
          <cell r="H7">
            <v>8.64</v>
          </cell>
          <cell r="I7" t="str">
            <v>*</v>
          </cell>
          <cell r="J7">
            <v>18</v>
          </cell>
          <cell r="K7">
            <v>0</v>
          </cell>
        </row>
        <row r="8">
          <cell r="B8">
            <v>24.820833333333329</v>
          </cell>
          <cell r="C8">
            <v>33.4</v>
          </cell>
          <cell r="D8">
            <v>16.600000000000001</v>
          </cell>
          <cell r="E8">
            <v>41.041666666666664</v>
          </cell>
          <cell r="F8">
            <v>66</v>
          </cell>
          <cell r="G8">
            <v>20</v>
          </cell>
          <cell r="H8">
            <v>10.44</v>
          </cell>
          <cell r="I8" t="str">
            <v>*</v>
          </cell>
          <cell r="J8">
            <v>22.68</v>
          </cell>
          <cell r="K8">
            <v>0</v>
          </cell>
        </row>
        <row r="9">
          <cell r="B9">
            <v>24.074999999999999</v>
          </cell>
          <cell r="C9">
            <v>32.6</v>
          </cell>
          <cell r="D9">
            <v>14.6</v>
          </cell>
          <cell r="E9">
            <v>42.458333333333336</v>
          </cell>
          <cell r="F9">
            <v>74</v>
          </cell>
          <cell r="G9">
            <v>20</v>
          </cell>
          <cell r="H9">
            <v>15.48</v>
          </cell>
          <cell r="I9" t="str">
            <v>*</v>
          </cell>
          <cell r="J9">
            <v>33.480000000000004</v>
          </cell>
          <cell r="K9">
            <v>0</v>
          </cell>
        </row>
        <row r="10">
          <cell r="B10">
            <v>26.687500000000004</v>
          </cell>
          <cell r="C10">
            <v>35.200000000000003</v>
          </cell>
          <cell r="D10">
            <v>17.7</v>
          </cell>
          <cell r="E10">
            <v>36.666666666666664</v>
          </cell>
          <cell r="F10">
            <v>64</v>
          </cell>
          <cell r="G10">
            <v>18</v>
          </cell>
          <cell r="H10">
            <v>19.440000000000001</v>
          </cell>
          <cell r="I10" t="str">
            <v>*</v>
          </cell>
          <cell r="J10">
            <v>38.519999999999996</v>
          </cell>
          <cell r="K10">
            <v>0</v>
          </cell>
        </row>
        <row r="11">
          <cell r="B11">
            <v>26.733333333333334</v>
          </cell>
          <cell r="C11">
            <v>35.299999999999997</v>
          </cell>
          <cell r="D11">
            <v>18.100000000000001</v>
          </cell>
          <cell r="E11">
            <v>40.083333333333336</v>
          </cell>
          <cell r="F11">
            <v>65</v>
          </cell>
          <cell r="G11">
            <v>23</v>
          </cell>
          <cell r="H11">
            <v>11.16</v>
          </cell>
          <cell r="I11" t="str">
            <v>*</v>
          </cell>
          <cell r="J11">
            <v>27.720000000000002</v>
          </cell>
          <cell r="K11">
            <v>0</v>
          </cell>
        </row>
        <row r="12">
          <cell r="B12">
            <v>25.766666666666666</v>
          </cell>
          <cell r="C12">
            <v>33.9</v>
          </cell>
          <cell r="D12">
            <v>17.600000000000001</v>
          </cell>
          <cell r="E12">
            <v>53.958333333333336</v>
          </cell>
          <cell r="F12">
            <v>86</v>
          </cell>
          <cell r="G12">
            <v>30</v>
          </cell>
          <cell r="H12">
            <v>13.68</v>
          </cell>
          <cell r="I12" t="str">
            <v>*</v>
          </cell>
          <cell r="J12">
            <v>25.56</v>
          </cell>
          <cell r="K12">
            <v>0</v>
          </cell>
        </row>
        <row r="13">
          <cell r="B13">
            <v>25.104166666666668</v>
          </cell>
          <cell r="C13">
            <v>33.299999999999997</v>
          </cell>
          <cell r="D13">
            <v>17.8</v>
          </cell>
          <cell r="E13">
            <v>53.666666666666664</v>
          </cell>
          <cell r="F13">
            <v>80</v>
          </cell>
          <cell r="G13">
            <v>29</v>
          </cell>
          <cell r="H13">
            <v>15.840000000000002</v>
          </cell>
          <cell r="I13" t="str">
            <v>*</v>
          </cell>
          <cell r="J13">
            <v>31.680000000000003</v>
          </cell>
          <cell r="K13">
            <v>0</v>
          </cell>
        </row>
        <row r="14">
          <cell r="B14">
            <v>27.416666666666661</v>
          </cell>
          <cell r="C14">
            <v>36.4</v>
          </cell>
          <cell r="D14">
            <v>20.3</v>
          </cell>
          <cell r="E14">
            <v>46.25</v>
          </cell>
          <cell r="F14">
            <v>70</v>
          </cell>
          <cell r="G14">
            <v>19</v>
          </cell>
          <cell r="H14">
            <v>15.48</v>
          </cell>
          <cell r="I14" t="str">
            <v>*</v>
          </cell>
          <cell r="J14">
            <v>38.519999999999996</v>
          </cell>
          <cell r="K14">
            <v>0</v>
          </cell>
        </row>
        <row r="15">
          <cell r="B15">
            <v>27.662499999999998</v>
          </cell>
          <cell r="C15">
            <v>35.4</v>
          </cell>
          <cell r="D15">
            <v>21.1</v>
          </cell>
          <cell r="E15">
            <v>39.125</v>
          </cell>
          <cell r="F15">
            <v>55</v>
          </cell>
          <cell r="G15">
            <v>26</v>
          </cell>
          <cell r="H15">
            <v>14.04</v>
          </cell>
          <cell r="I15" t="str">
            <v>*</v>
          </cell>
          <cell r="J15">
            <v>44.28</v>
          </cell>
          <cell r="K15">
            <v>0</v>
          </cell>
        </row>
        <row r="16">
          <cell r="B16">
            <v>26.345833333333328</v>
          </cell>
          <cell r="C16">
            <v>35</v>
          </cell>
          <cell r="D16">
            <v>21.3</v>
          </cell>
          <cell r="E16">
            <v>54</v>
          </cell>
          <cell r="F16">
            <v>76</v>
          </cell>
          <cell r="G16">
            <v>30</v>
          </cell>
          <cell r="H16">
            <v>23.400000000000002</v>
          </cell>
          <cell r="I16" t="str">
            <v>*</v>
          </cell>
          <cell r="J16">
            <v>50.76</v>
          </cell>
          <cell r="K16">
            <v>0</v>
          </cell>
        </row>
        <row r="17">
          <cell r="B17">
            <v>18.987500000000001</v>
          </cell>
          <cell r="C17">
            <v>22.1</v>
          </cell>
          <cell r="D17">
            <v>16.7</v>
          </cell>
          <cell r="E17">
            <v>82.791666666666671</v>
          </cell>
          <cell r="F17">
            <v>94</v>
          </cell>
          <cell r="G17">
            <v>68</v>
          </cell>
          <cell r="H17">
            <v>19.8</v>
          </cell>
          <cell r="I17" t="str">
            <v>*</v>
          </cell>
          <cell r="J17">
            <v>34.56</v>
          </cell>
          <cell r="K17">
            <v>0</v>
          </cell>
        </row>
        <row r="18">
          <cell r="B18">
            <v>19.620833333333334</v>
          </cell>
          <cell r="C18">
            <v>27.2</v>
          </cell>
          <cell r="D18">
            <v>15.2</v>
          </cell>
          <cell r="E18">
            <v>74.333333333333329</v>
          </cell>
          <cell r="F18">
            <v>88</v>
          </cell>
          <cell r="G18">
            <v>50</v>
          </cell>
          <cell r="H18">
            <v>14.4</v>
          </cell>
          <cell r="I18" t="str">
            <v>*</v>
          </cell>
          <cell r="J18">
            <v>27.36</v>
          </cell>
          <cell r="K18">
            <v>0</v>
          </cell>
        </row>
        <row r="19">
          <cell r="B19">
            <v>23.5625</v>
          </cell>
          <cell r="C19">
            <v>31.9</v>
          </cell>
          <cell r="D19">
            <v>18.5</v>
          </cell>
          <cell r="E19">
            <v>59.833333333333336</v>
          </cell>
          <cell r="F19">
            <v>87</v>
          </cell>
          <cell r="G19">
            <v>29</v>
          </cell>
          <cell r="H19">
            <v>14.4</v>
          </cell>
          <cell r="I19" t="str">
            <v>*</v>
          </cell>
          <cell r="J19">
            <v>28.08</v>
          </cell>
          <cell r="K19">
            <v>0</v>
          </cell>
        </row>
        <row r="20">
          <cell r="B20">
            <v>25.891666666666669</v>
          </cell>
          <cell r="C20">
            <v>34</v>
          </cell>
          <cell r="D20">
            <v>17.600000000000001</v>
          </cell>
          <cell r="E20">
            <v>50.416666666666664</v>
          </cell>
          <cell r="F20">
            <v>87</v>
          </cell>
          <cell r="G20">
            <v>17</v>
          </cell>
          <cell r="H20">
            <v>15.48</v>
          </cell>
          <cell r="I20" t="str">
            <v>*</v>
          </cell>
          <cell r="J20">
            <v>34.92</v>
          </cell>
          <cell r="K20">
            <v>0</v>
          </cell>
        </row>
        <row r="21">
          <cell r="B21">
            <v>27.237499999999997</v>
          </cell>
          <cell r="C21">
            <v>34.5</v>
          </cell>
          <cell r="D21">
            <v>20.8</v>
          </cell>
          <cell r="E21">
            <v>33.708333333333336</v>
          </cell>
          <cell r="F21">
            <v>52</v>
          </cell>
          <cell r="G21">
            <v>18</v>
          </cell>
          <cell r="H21">
            <v>16.2</v>
          </cell>
          <cell r="I21" t="str">
            <v>*</v>
          </cell>
          <cell r="J21">
            <v>36</v>
          </cell>
          <cell r="K21">
            <v>0</v>
          </cell>
        </row>
        <row r="22">
          <cell r="B22">
            <v>26.637499999999999</v>
          </cell>
          <cell r="C22">
            <v>34.799999999999997</v>
          </cell>
          <cell r="D22">
            <v>18.899999999999999</v>
          </cell>
          <cell r="E22">
            <v>40.083333333333336</v>
          </cell>
          <cell r="F22">
            <v>63</v>
          </cell>
          <cell r="G22">
            <v>22</v>
          </cell>
          <cell r="H22">
            <v>20.88</v>
          </cell>
          <cell r="I22" t="str">
            <v>*</v>
          </cell>
          <cell r="J22">
            <v>50.76</v>
          </cell>
          <cell r="K22">
            <v>0</v>
          </cell>
        </row>
        <row r="23">
          <cell r="B23">
            <v>17.895833333333336</v>
          </cell>
          <cell r="C23">
            <v>28.1</v>
          </cell>
          <cell r="D23">
            <v>15.9</v>
          </cell>
          <cell r="E23">
            <v>87.166666666666671</v>
          </cell>
          <cell r="F23">
            <v>95</v>
          </cell>
          <cell r="G23">
            <v>39</v>
          </cell>
          <cell r="H23">
            <v>26.64</v>
          </cell>
          <cell r="I23" t="str">
            <v>*</v>
          </cell>
          <cell r="J23">
            <v>56.16</v>
          </cell>
          <cell r="K23">
            <v>33</v>
          </cell>
        </row>
        <row r="24">
          <cell r="B24">
            <v>19.708333333333332</v>
          </cell>
          <cell r="C24">
            <v>29.9</v>
          </cell>
          <cell r="D24">
            <v>13.7</v>
          </cell>
          <cell r="E24">
            <v>80.208333333333329</v>
          </cell>
          <cell r="F24">
            <v>95</v>
          </cell>
          <cell r="G24">
            <v>38</v>
          </cell>
          <cell r="H24">
            <v>10.8</v>
          </cell>
          <cell r="I24" t="str">
            <v>*</v>
          </cell>
          <cell r="J24">
            <v>24.48</v>
          </cell>
          <cell r="K24">
            <v>5.2</v>
          </cell>
        </row>
        <row r="25">
          <cell r="B25">
            <v>22.683333333333334</v>
          </cell>
          <cell r="C25">
            <v>30.7</v>
          </cell>
          <cell r="D25">
            <v>17.5</v>
          </cell>
          <cell r="E25">
            <v>69.958333333333329</v>
          </cell>
          <cell r="F25">
            <v>89</v>
          </cell>
          <cell r="G25">
            <v>42</v>
          </cell>
          <cell r="H25">
            <v>12.96</v>
          </cell>
          <cell r="I25" t="str">
            <v>*</v>
          </cell>
          <cell r="J25">
            <v>32.04</v>
          </cell>
          <cell r="K25">
            <v>3.4</v>
          </cell>
        </row>
        <row r="26">
          <cell r="B26">
            <v>26.695833333333329</v>
          </cell>
          <cell r="C26">
            <v>34.6</v>
          </cell>
          <cell r="D26">
            <v>20.399999999999999</v>
          </cell>
          <cell r="E26">
            <v>56.541666666666664</v>
          </cell>
          <cell r="F26">
            <v>81</v>
          </cell>
          <cell r="G26">
            <v>27</v>
          </cell>
          <cell r="H26">
            <v>18</v>
          </cell>
          <cell r="I26" t="str">
            <v>*</v>
          </cell>
          <cell r="J26">
            <v>39.96</v>
          </cell>
          <cell r="K26">
            <v>0</v>
          </cell>
        </row>
        <row r="27">
          <cell r="B27">
            <v>27.837499999999991</v>
          </cell>
          <cell r="C27">
            <v>34.9</v>
          </cell>
          <cell r="D27">
            <v>20.399999999999999</v>
          </cell>
          <cell r="E27">
            <v>46.583333333333336</v>
          </cell>
          <cell r="F27">
            <v>74</v>
          </cell>
          <cell r="G27">
            <v>23</v>
          </cell>
          <cell r="H27">
            <v>22.32</v>
          </cell>
          <cell r="I27" t="str">
            <v>*</v>
          </cell>
          <cell r="J27">
            <v>44.28</v>
          </cell>
          <cell r="K27">
            <v>0</v>
          </cell>
        </row>
        <row r="28">
          <cell r="B28">
            <v>27.295833333333338</v>
          </cell>
          <cell r="C28">
            <v>35.5</v>
          </cell>
          <cell r="D28">
            <v>20.6</v>
          </cell>
          <cell r="E28">
            <v>51.333333333333336</v>
          </cell>
          <cell r="F28">
            <v>78</v>
          </cell>
          <cell r="G28">
            <v>19</v>
          </cell>
          <cell r="H28">
            <v>13.68</v>
          </cell>
          <cell r="I28" t="str">
            <v>*</v>
          </cell>
          <cell r="J28">
            <v>49.32</v>
          </cell>
          <cell r="K28">
            <v>0</v>
          </cell>
        </row>
        <row r="29">
          <cell r="B29">
            <v>26.558333333333337</v>
          </cell>
          <cell r="C29">
            <v>34.6</v>
          </cell>
          <cell r="D29">
            <v>18.7</v>
          </cell>
          <cell r="E29">
            <v>51.416666666666664</v>
          </cell>
          <cell r="F29">
            <v>75</v>
          </cell>
          <cell r="G29">
            <v>30</v>
          </cell>
          <cell r="H29">
            <v>9.7200000000000006</v>
          </cell>
          <cell r="I29" t="str">
            <v>*</v>
          </cell>
          <cell r="J29">
            <v>33.119999999999997</v>
          </cell>
          <cell r="K29">
            <v>0</v>
          </cell>
        </row>
        <row r="30">
          <cell r="B30">
            <v>21.987500000000001</v>
          </cell>
          <cell r="C30">
            <v>26.4</v>
          </cell>
          <cell r="D30">
            <v>18.5</v>
          </cell>
          <cell r="E30">
            <v>71.208333333333329</v>
          </cell>
          <cell r="F30">
            <v>84</v>
          </cell>
          <cell r="G30">
            <v>51</v>
          </cell>
          <cell r="H30">
            <v>18</v>
          </cell>
          <cell r="I30" t="str">
            <v>*</v>
          </cell>
          <cell r="J30">
            <v>30.6</v>
          </cell>
          <cell r="K30">
            <v>0</v>
          </cell>
        </row>
        <row r="31">
          <cell r="B31">
            <v>18.941666666666666</v>
          </cell>
          <cell r="C31">
            <v>22</v>
          </cell>
          <cell r="D31">
            <v>15</v>
          </cell>
          <cell r="E31">
            <v>79.25</v>
          </cell>
          <cell r="F31">
            <v>93</v>
          </cell>
          <cell r="G31">
            <v>65</v>
          </cell>
          <cell r="H31">
            <v>15.120000000000001</v>
          </cell>
          <cell r="I31" t="str">
            <v>*</v>
          </cell>
          <cell r="J31">
            <v>27</v>
          </cell>
          <cell r="K31">
            <v>0</v>
          </cell>
        </row>
        <row r="32">
          <cell r="B32">
            <v>20.183333333333334</v>
          </cell>
          <cell r="C32">
            <v>27.1</v>
          </cell>
          <cell r="D32">
            <v>14.8</v>
          </cell>
          <cell r="E32">
            <v>65.375</v>
          </cell>
          <cell r="F32">
            <v>85</v>
          </cell>
          <cell r="G32">
            <v>40</v>
          </cell>
          <cell r="H32">
            <v>14.4</v>
          </cell>
          <cell r="I32" t="str">
            <v>*</v>
          </cell>
          <cell r="J32">
            <v>31.319999999999997</v>
          </cell>
          <cell r="K32">
            <v>0</v>
          </cell>
        </row>
        <row r="33">
          <cell r="B33">
            <v>22.933333333333334</v>
          </cell>
          <cell r="C33">
            <v>30.5</v>
          </cell>
          <cell r="D33">
            <v>16.8</v>
          </cell>
          <cell r="E33">
            <v>60.125</v>
          </cell>
          <cell r="F33">
            <v>81</v>
          </cell>
          <cell r="G33">
            <v>39</v>
          </cell>
          <cell r="H33">
            <v>17.64</v>
          </cell>
          <cell r="I33" t="str">
            <v>*</v>
          </cell>
          <cell r="J33">
            <v>28.8</v>
          </cell>
          <cell r="K33">
            <v>0</v>
          </cell>
        </row>
        <row r="34">
          <cell r="B34">
            <v>24.666666666666668</v>
          </cell>
          <cell r="C34">
            <v>33.4</v>
          </cell>
          <cell r="D34">
            <v>17.899999999999999</v>
          </cell>
          <cell r="E34">
            <v>62.541666666666664</v>
          </cell>
          <cell r="F34">
            <v>85</v>
          </cell>
          <cell r="G34">
            <v>34</v>
          </cell>
          <cell r="H34">
            <v>11.16</v>
          </cell>
          <cell r="I34" t="str">
            <v>*</v>
          </cell>
          <cell r="J34">
            <v>29.16</v>
          </cell>
          <cell r="K34">
            <v>0</v>
          </cell>
        </row>
        <row r="35">
          <cell r="B35">
            <v>23.862499999999986</v>
          </cell>
          <cell r="C35">
            <v>30.7</v>
          </cell>
          <cell r="D35">
            <v>20.100000000000001</v>
          </cell>
          <cell r="E35">
            <v>74.166666666666671</v>
          </cell>
          <cell r="F35">
            <v>91</v>
          </cell>
          <cell r="G35">
            <v>52</v>
          </cell>
          <cell r="H35">
            <v>22.68</v>
          </cell>
          <cell r="I35" t="str">
            <v>*</v>
          </cell>
          <cell r="J35">
            <v>44.28</v>
          </cell>
          <cell r="K35">
            <v>4.4000000000000004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26.266666666666666</v>
          </cell>
          <cell r="C5">
            <v>34.299999999999997</v>
          </cell>
          <cell r="D5">
            <v>18</v>
          </cell>
          <cell r="E5">
            <v>37.416666666666664</v>
          </cell>
          <cell r="F5">
            <v>64</v>
          </cell>
          <cell r="G5">
            <v>15</v>
          </cell>
          <cell r="H5">
            <v>21.96</v>
          </cell>
          <cell r="I5" t="str">
            <v>*</v>
          </cell>
          <cell r="J5">
            <v>30.6</v>
          </cell>
          <cell r="K5">
            <v>0</v>
          </cell>
        </row>
        <row r="6">
          <cell r="B6">
            <v>25.983333333333334</v>
          </cell>
          <cell r="C6">
            <v>34.200000000000003</v>
          </cell>
          <cell r="D6">
            <v>18.399999999999999</v>
          </cell>
          <cell r="E6">
            <v>36.333333333333336</v>
          </cell>
          <cell r="F6">
            <v>57</v>
          </cell>
          <cell r="G6">
            <v>15</v>
          </cell>
          <cell r="H6">
            <v>15.120000000000001</v>
          </cell>
          <cell r="I6" t="str">
            <v>*</v>
          </cell>
          <cell r="J6">
            <v>25.92</v>
          </cell>
          <cell r="K6">
            <v>0</v>
          </cell>
        </row>
        <row r="7">
          <cell r="B7">
            <v>26.045833333333331</v>
          </cell>
          <cell r="C7">
            <v>34.4</v>
          </cell>
          <cell r="D7">
            <v>19.399999999999999</v>
          </cell>
          <cell r="E7">
            <v>37.041666666666664</v>
          </cell>
          <cell r="F7">
            <v>53</v>
          </cell>
          <cell r="G7">
            <v>18</v>
          </cell>
          <cell r="H7">
            <v>12.96</v>
          </cell>
          <cell r="I7" t="str">
            <v>*</v>
          </cell>
          <cell r="J7">
            <v>23.040000000000003</v>
          </cell>
          <cell r="K7">
            <v>0</v>
          </cell>
        </row>
        <row r="8">
          <cell r="B8">
            <v>26.237500000000001</v>
          </cell>
          <cell r="C8">
            <v>34.4</v>
          </cell>
          <cell r="D8">
            <v>18.5</v>
          </cell>
          <cell r="E8">
            <v>36.041666666666664</v>
          </cell>
          <cell r="F8">
            <v>60</v>
          </cell>
          <cell r="G8">
            <v>16</v>
          </cell>
          <cell r="H8">
            <v>16.920000000000002</v>
          </cell>
          <cell r="I8" t="str">
            <v>*</v>
          </cell>
          <cell r="J8">
            <v>27</v>
          </cell>
          <cell r="K8">
            <v>0</v>
          </cell>
        </row>
        <row r="9">
          <cell r="B9">
            <v>26.591666666666669</v>
          </cell>
          <cell r="C9">
            <v>35.1</v>
          </cell>
          <cell r="D9">
            <v>18.8</v>
          </cell>
          <cell r="E9">
            <v>36.041666666666664</v>
          </cell>
          <cell r="F9">
            <v>58</v>
          </cell>
          <cell r="G9">
            <v>15</v>
          </cell>
          <cell r="H9">
            <v>18.36</v>
          </cell>
          <cell r="I9" t="str">
            <v>*</v>
          </cell>
          <cell r="J9">
            <v>26.64</v>
          </cell>
          <cell r="K9">
            <v>0</v>
          </cell>
        </row>
        <row r="10">
          <cell r="B10">
            <v>26.474999999999994</v>
          </cell>
          <cell r="C10">
            <v>35.200000000000003</v>
          </cell>
          <cell r="D10">
            <v>18.8</v>
          </cell>
          <cell r="E10">
            <v>34.791666666666664</v>
          </cell>
          <cell r="F10">
            <v>57</v>
          </cell>
          <cell r="G10">
            <v>16</v>
          </cell>
          <cell r="H10">
            <v>19.079999999999998</v>
          </cell>
          <cell r="I10" t="str">
            <v>*</v>
          </cell>
          <cell r="J10">
            <v>34.56</v>
          </cell>
          <cell r="K10">
            <v>0</v>
          </cell>
        </row>
        <row r="11">
          <cell r="B11">
            <v>27.741666666666664</v>
          </cell>
          <cell r="C11">
            <v>35.299999999999997</v>
          </cell>
          <cell r="D11">
            <v>21.4</v>
          </cell>
          <cell r="E11">
            <v>34.375</v>
          </cell>
          <cell r="F11">
            <v>48</v>
          </cell>
          <cell r="G11">
            <v>20</v>
          </cell>
          <cell r="H11">
            <v>19.440000000000001</v>
          </cell>
          <cell r="I11" t="str">
            <v>*</v>
          </cell>
          <cell r="J11">
            <v>32.04</v>
          </cell>
          <cell r="K11">
            <v>0</v>
          </cell>
        </row>
        <row r="12">
          <cell r="B12">
            <v>27.275000000000002</v>
          </cell>
          <cell r="C12">
            <v>35.9</v>
          </cell>
          <cell r="D12">
            <v>20.9</v>
          </cell>
          <cell r="E12">
            <v>47.166666666666664</v>
          </cell>
          <cell r="F12">
            <v>68</v>
          </cell>
          <cell r="G12">
            <v>22</v>
          </cell>
          <cell r="H12">
            <v>11.879999999999999</v>
          </cell>
          <cell r="I12" t="str">
            <v>*</v>
          </cell>
          <cell r="J12">
            <v>24.840000000000003</v>
          </cell>
          <cell r="K12">
            <v>0</v>
          </cell>
        </row>
        <row r="13">
          <cell r="B13">
            <v>27.424999999999997</v>
          </cell>
          <cell r="C13">
            <v>35.5</v>
          </cell>
          <cell r="D13">
            <v>19.899999999999999</v>
          </cell>
          <cell r="E13">
            <v>47.875</v>
          </cell>
          <cell r="F13">
            <v>77</v>
          </cell>
          <cell r="G13">
            <v>22</v>
          </cell>
          <cell r="H13">
            <v>15.120000000000001</v>
          </cell>
          <cell r="I13" t="str">
            <v>*</v>
          </cell>
          <cell r="J13">
            <v>27</v>
          </cell>
          <cell r="K13">
            <v>0</v>
          </cell>
        </row>
        <row r="14">
          <cell r="B14">
            <v>27.587499999999995</v>
          </cell>
          <cell r="C14">
            <v>36.700000000000003</v>
          </cell>
          <cell r="D14">
            <v>20</v>
          </cell>
          <cell r="E14">
            <v>40.416666666666664</v>
          </cell>
          <cell r="F14">
            <v>69</v>
          </cell>
          <cell r="G14">
            <v>14</v>
          </cell>
          <cell r="H14">
            <v>24.48</v>
          </cell>
          <cell r="I14" t="str">
            <v>*</v>
          </cell>
          <cell r="J14">
            <v>42.12</v>
          </cell>
          <cell r="K14">
            <v>0</v>
          </cell>
        </row>
        <row r="15">
          <cell r="B15">
            <v>27.920833333333334</v>
          </cell>
          <cell r="C15">
            <v>35.4</v>
          </cell>
          <cell r="D15">
            <v>21.8</v>
          </cell>
          <cell r="E15">
            <v>35.583333333333336</v>
          </cell>
          <cell r="F15">
            <v>48</v>
          </cell>
          <cell r="G15">
            <v>23</v>
          </cell>
          <cell r="H15">
            <v>27</v>
          </cell>
          <cell r="I15" t="str">
            <v>*</v>
          </cell>
          <cell r="J15">
            <v>41.76</v>
          </cell>
          <cell r="K15">
            <v>0</v>
          </cell>
        </row>
        <row r="16">
          <cell r="B16">
            <v>27.908333333333335</v>
          </cell>
          <cell r="C16">
            <v>34.799999999999997</v>
          </cell>
          <cell r="D16">
            <v>22.4</v>
          </cell>
          <cell r="E16">
            <v>42.166666666666664</v>
          </cell>
          <cell r="F16">
            <v>62</v>
          </cell>
          <cell r="G16">
            <v>21</v>
          </cell>
          <cell r="H16">
            <v>18.36</v>
          </cell>
          <cell r="I16" t="str">
            <v>*</v>
          </cell>
          <cell r="J16">
            <v>33.119999999999997</v>
          </cell>
          <cell r="K16">
            <v>0</v>
          </cell>
        </row>
        <row r="17">
          <cell r="B17">
            <v>23.716666666666669</v>
          </cell>
          <cell r="C17">
            <v>27.8</v>
          </cell>
          <cell r="D17">
            <v>19.899999999999999</v>
          </cell>
          <cell r="E17">
            <v>63.166666666666664</v>
          </cell>
          <cell r="F17">
            <v>80</v>
          </cell>
          <cell r="G17">
            <v>45</v>
          </cell>
          <cell r="H17">
            <v>27.36</v>
          </cell>
          <cell r="I17" t="str">
            <v>*</v>
          </cell>
          <cell r="J17">
            <v>48.24</v>
          </cell>
          <cell r="K17">
            <v>0</v>
          </cell>
        </row>
        <row r="18">
          <cell r="B18">
            <v>23.170833333333331</v>
          </cell>
          <cell r="C18">
            <v>32.4</v>
          </cell>
          <cell r="D18">
            <v>18.399999999999999</v>
          </cell>
          <cell r="E18">
            <v>72.5</v>
          </cell>
          <cell r="F18">
            <v>100</v>
          </cell>
          <cell r="G18">
            <v>28</v>
          </cell>
          <cell r="H18">
            <v>23.759999999999998</v>
          </cell>
          <cell r="I18" t="str">
            <v>*</v>
          </cell>
          <cell r="J18">
            <v>35.64</v>
          </cell>
          <cell r="K18">
            <v>2.4</v>
          </cell>
        </row>
        <row r="19">
          <cell r="B19">
            <v>25.970833333333328</v>
          </cell>
          <cell r="C19">
            <v>33.200000000000003</v>
          </cell>
          <cell r="D19">
            <v>20.5</v>
          </cell>
          <cell r="E19">
            <v>52.833333333333336</v>
          </cell>
          <cell r="F19">
            <v>80</v>
          </cell>
          <cell r="G19">
            <v>21</v>
          </cell>
          <cell r="H19">
            <v>21.6</v>
          </cell>
          <cell r="I19" t="str">
            <v>*</v>
          </cell>
          <cell r="J19">
            <v>48.6</v>
          </cell>
          <cell r="K19">
            <v>0</v>
          </cell>
        </row>
        <row r="20">
          <cell r="B20">
            <v>26.358333333333334</v>
          </cell>
          <cell r="C20">
            <v>33.700000000000003</v>
          </cell>
          <cell r="D20">
            <v>19.600000000000001</v>
          </cell>
          <cell r="E20">
            <v>38.125</v>
          </cell>
          <cell r="F20">
            <v>63</v>
          </cell>
          <cell r="G20">
            <v>18</v>
          </cell>
          <cell r="H20">
            <v>25.2</v>
          </cell>
          <cell r="I20" t="str">
            <v>*</v>
          </cell>
          <cell r="J20">
            <v>46.800000000000004</v>
          </cell>
          <cell r="K20">
            <v>0</v>
          </cell>
        </row>
        <row r="21">
          <cell r="B21">
            <v>26.254166666666663</v>
          </cell>
          <cell r="C21">
            <v>34.1</v>
          </cell>
          <cell r="D21">
            <v>19.100000000000001</v>
          </cell>
          <cell r="E21">
            <v>35.583333333333336</v>
          </cell>
          <cell r="F21">
            <v>55</v>
          </cell>
          <cell r="G21">
            <v>20</v>
          </cell>
          <cell r="H21">
            <v>23.759999999999998</v>
          </cell>
          <cell r="I21" t="str">
            <v>*</v>
          </cell>
          <cell r="J21">
            <v>42.84</v>
          </cell>
          <cell r="K21">
            <v>0</v>
          </cell>
        </row>
        <row r="22">
          <cell r="B22">
            <v>26.587500000000002</v>
          </cell>
          <cell r="C22">
            <v>35</v>
          </cell>
          <cell r="D22">
            <v>20.3</v>
          </cell>
          <cell r="E22">
            <v>36.541666666666664</v>
          </cell>
          <cell r="F22">
            <v>54</v>
          </cell>
          <cell r="G22">
            <v>18</v>
          </cell>
          <cell r="H22">
            <v>25.2</v>
          </cell>
          <cell r="I22" t="str">
            <v>*</v>
          </cell>
          <cell r="J22">
            <v>43.56</v>
          </cell>
          <cell r="K22">
            <v>0</v>
          </cell>
        </row>
        <row r="23">
          <cell r="B23">
            <v>21.229166666666668</v>
          </cell>
          <cell r="C23">
            <v>25.9</v>
          </cell>
          <cell r="D23">
            <v>18.5</v>
          </cell>
          <cell r="E23">
            <v>66.791666666666671</v>
          </cell>
          <cell r="F23">
            <v>96</v>
          </cell>
          <cell r="G23">
            <v>42</v>
          </cell>
          <cell r="H23">
            <v>22.32</v>
          </cell>
          <cell r="I23" t="str">
            <v>*</v>
          </cell>
          <cell r="J23">
            <v>45.36</v>
          </cell>
          <cell r="K23">
            <v>1</v>
          </cell>
        </row>
        <row r="24">
          <cell r="B24">
            <v>23.529166666666665</v>
          </cell>
          <cell r="C24">
            <v>32.5</v>
          </cell>
          <cell r="D24">
            <v>18</v>
          </cell>
          <cell r="E24">
            <v>61.708333333333336</v>
          </cell>
          <cell r="F24">
            <v>100</v>
          </cell>
          <cell r="G24">
            <v>29</v>
          </cell>
          <cell r="H24">
            <v>26.28</v>
          </cell>
          <cell r="I24" t="str">
            <v>*</v>
          </cell>
          <cell r="J24">
            <v>45.72</v>
          </cell>
          <cell r="K24">
            <v>0.2</v>
          </cell>
        </row>
        <row r="25">
          <cell r="B25">
            <v>24.233333333333334</v>
          </cell>
          <cell r="C25">
            <v>34.200000000000003</v>
          </cell>
          <cell r="D25">
            <v>17.100000000000001</v>
          </cell>
          <cell r="E25">
            <v>57.791666666666664</v>
          </cell>
          <cell r="F25">
            <v>100</v>
          </cell>
          <cell r="G25">
            <v>27</v>
          </cell>
          <cell r="H25">
            <v>29.52</v>
          </cell>
          <cell r="I25" t="str">
            <v>*</v>
          </cell>
          <cell r="J25">
            <v>54.72</v>
          </cell>
          <cell r="K25">
            <v>8.4</v>
          </cell>
        </row>
        <row r="26">
          <cell r="B26">
            <v>27.791666666666675</v>
          </cell>
          <cell r="C26">
            <v>36.5</v>
          </cell>
          <cell r="D26">
            <v>21</v>
          </cell>
          <cell r="E26">
            <v>46.291666666666664</v>
          </cell>
          <cell r="F26">
            <v>75</v>
          </cell>
          <cell r="G26">
            <v>15</v>
          </cell>
          <cell r="H26">
            <v>20.52</v>
          </cell>
          <cell r="I26" t="str">
            <v>*</v>
          </cell>
          <cell r="J26">
            <v>39.96</v>
          </cell>
          <cell r="K26">
            <v>0</v>
          </cell>
        </row>
        <row r="27">
          <cell r="B27">
            <v>28.599999999999998</v>
          </cell>
          <cell r="C27">
            <v>36</v>
          </cell>
          <cell r="D27">
            <v>22.3</v>
          </cell>
          <cell r="E27">
            <v>38.458333333333336</v>
          </cell>
          <cell r="F27">
            <v>55</v>
          </cell>
          <cell r="G27">
            <v>25</v>
          </cell>
          <cell r="H27">
            <v>24.840000000000003</v>
          </cell>
          <cell r="I27" t="str">
            <v>*</v>
          </cell>
          <cell r="J27">
            <v>41.04</v>
          </cell>
          <cell r="K27">
            <v>0</v>
          </cell>
        </row>
        <row r="28">
          <cell r="B28">
            <v>27.166666666666668</v>
          </cell>
          <cell r="C28">
            <v>34.200000000000003</v>
          </cell>
          <cell r="D28">
            <v>22.7</v>
          </cell>
          <cell r="E28">
            <v>50.416666666666664</v>
          </cell>
          <cell r="F28">
            <v>80</v>
          </cell>
          <cell r="G28">
            <v>32</v>
          </cell>
          <cell r="H28">
            <v>20.16</v>
          </cell>
          <cell r="I28" t="str">
            <v>*</v>
          </cell>
          <cell r="J28">
            <v>41.4</v>
          </cell>
          <cell r="K28">
            <v>0.2</v>
          </cell>
        </row>
        <row r="29">
          <cell r="B29">
            <v>27.316666666666666</v>
          </cell>
          <cell r="C29">
            <v>34.4</v>
          </cell>
          <cell r="D29">
            <v>22.2</v>
          </cell>
          <cell r="E29">
            <v>51</v>
          </cell>
          <cell r="F29">
            <v>69</v>
          </cell>
          <cell r="G29">
            <v>25</v>
          </cell>
          <cell r="H29">
            <v>17.28</v>
          </cell>
          <cell r="I29" t="str">
            <v>*</v>
          </cell>
          <cell r="J29">
            <v>36</v>
          </cell>
          <cell r="K29">
            <v>0</v>
          </cell>
        </row>
        <row r="30">
          <cell r="B30">
            <v>25.329166666666669</v>
          </cell>
          <cell r="C30">
            <v>30.2</v>
          </cell>
          <cell r="D30">
            <v>20.5</v>
          </cell>
          <cell r="E30">
            <v>62.666666666666664</v>
          </cell>
          <cell r="F30">
            <v>84</v>
          </cell>
          <cell r="G30">
            <v>50</v>
          </cell>
          <cell r="H30">
            <v>16.559999999999999</v>
          </cell>
          <cell r="I30" t="str">
            <v>*</v>
          </cell>
          <cell r="J30">
            <v>29.52</v>
          </cell>
          <cell r="K30">
            <v>0</v>
          </cell>
        </row>
        <row r="31">
          <cell r="B31">
            <v>23.004166666666674</v>
          </cell>
          <cell r="C31">
            <v>30.4</v>
          </cell>
          <cell r="D31">
            <v>17.899999999999999</v>
          </cell>
          <cell r="E31">
            <v>74.047619047619051</v>
          </cell>
          <cell r="F31">
            <v>100</v>
          </cell>
          <cell r="G31">
            <v>44</v>
          </cell>
          <cell r="H31">
            <v>13.32</v>
          </cell>
          <cell r="I31" t="str">
            <v>*</v>
          </cell>
          <cell r="J31">
            <v>29.16</v>
          </cell>
          <cell r="K31">
            <v>0</v>
          </cell>
        </row>
        <row r="32">
          <cell r="B32">
            <v>24.062500000000004</v>
          </cell>
          <cell r="C32">
            <v>32</v>
          </cell>
          <cell r="D32">
            <v>18.100000000000001</v>
          </cell>
          <cell r="E32">
            <v>69.409090909090907</v>
          </cell>
          <cell r="F32">
            <v>100</v>
          </cell>
          <cell r="G32">
            <v>37</v>
          </cell>
          <cell r="H32">
            <v>21.96</v>
          </cell>
          <cell r="I32" t="str">
            <v>*</v>
          </cell>
          <cell r="J32">
            <v>32.76</v>
          </cell>
          <cell r="K32">
            <v>0</v>
          </cell>
        </row>
        <row r="33">
          <cell r="B33">
            <v>27.466666666666665</v>
          </cell>
          <cell r="C33">
            <v>35.700000000000003</v>
          </cell>
          <cell r="D33">
            <v>21.6</v>
          </cell>
          <cell r="E33">
            <v>53.75</v>
          </cell>
          <cell r="F33">
            <v>76</v>
          </cell>
          <cell r="G33">
            <v>31</v>
          </cell>
          <cell r="H33">
            <v>14.04</v>
          </cell>
          <cell r="I33" t="str">
            <v>*</v>
          </cell>
          <cell r="J33">
            <v>27.720000000000002</v>
          </cell>
          <cell r="K33">
            <v>0</v>
          </cell>
        </row>
        <row r="34">
          <cell r="B34">
            <v>28.100000000000005</v>
          </cell>
          <cell r="C34">
            <v>34.700000000000003</v>
          </cell>
          <cell r="D34">
            <v>22</v>
          </cell>
          <cell r="E34">
            <v>52.208333333333336</v>
          </cell>
          <cell r="F34">
            <v>75</v>
          </cell>
          <cell r="G34">
            <v>32</v>
          </cell>
          <cell r="H34">
            <v>19.440000000000001</v>
          </cell>
          <cell r="I34" t="str">
            <v>*</v>
          </cell>
          <cell r="J34">
            <v>34.200000000000003</v>
          </cell>
          <cell r="K34">
            <v>0</v>
          </cell>
        </row>
        <row r="35">
          <cell r="B35">
            <v>27.341666666666658</v>
          </cell>
          <cell r="C35">
            <v>35.700000000000003</v>
          </cell>
          <cell r="D35">
            <v>23.2</v>
          </cell>
          <cell r="E35">
            <v>58.583333333333336</v>
          </cell>
          <cell r="F35">
            <v>78</v>
          </cell>
          <cell r="G35">
            <v>30</v>
          </cell>
          <cell r="H35">
            <v>23.400000000000002</v>
          </cell>
          <cell r="I35" t="str">
            <v>*</v>
          </cell>
          <cell r="J35">
            <v>41.04</v>
          </cell>
          <cell r="K35">
            <v>0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22.633333333333336</v>
          </cell>
          <cell r="C5">
            <v>31.8</v>
          </cell>
          <cell r="D5">
            <v>15.2</v>
          </cell>
          <cell r="E5">
            <v>51</v>
          </cell>
          <cell r="F5">
            <v>79</v>
          </cell>
          <cell r="G5">
            <v>20</v>
          </cell>
          <cell r="H5">
            <v>6.48</v>
          </cell>
          <cell r="I5" t="str">
            <v>*</v>
          </cell>
          <cell r="J5">
            <v>16.2</v>
          </cell>
          <cell r="K5">
            <v>0</v>
          </cell>
        </row>
        <row r="6">
          <cell r="B6">
            <v>22.645833333333332</v>
          </cell>
          <cell r="C6">
            <v>34.200000000000003</v>
          </cell>
          <cell r="D6">
            <v>13.4</v>
          </cell>
          <cell r="E6">
            <v>52.416666666666664</v>
          </cell>
          <cell r="F6">
            <v>85</v>
          </cell>
          <cell r="G6">
            <v>18</v>
          </cell>
          <cell r="H6">
            <v>5.7600000000000007</v>
          </cell>
          <cell r="I6" t="str">
            <v>*</v>
          </cell>
          <cell r="J6">
            <v>15.48</v>
          </cell>
          <cell r="K6">
            <v>0</v>
          </cell>
        </row>
        <row r="7">
          <cell r="B7">
            <v>23.908333333333335</v>
          </cell>
          <cell r="C7">
            <v>34.5</v>
          </cell>
          <cell r="D7">
            <v>15.5</v>
          </cell>
          <cell r="E7">
            <v>47.208333333333336</v>
          </cell>
          <cell r="F7">
            <v>78</v>
          </cell>
          <cell r="G7">
            <v>18</v>
          </cell>
          <cell r="H7">
            <v>5.7600000000000007</v>
          </cell>
          <cell r="I7" t="str">
            <v>*</v>
          </cell>
          <cell r="J7">
            <v>17.64</v>
          </cell>
          <cell r="K7">
            <v>0</v>
          </cell>
        </row>
        <row r="8">
          <cell r="B8">
            <v>23.654166666666672</v>
          </cell>
          <cell r="C8">
            <v>33.700000000000003</v>
          </cell>
          <cell r="D8">
            <v>16</v>
          </cell>
          <cell r="E8">
            <v>47.541666666666664</v>
          </cell>
          <cell r="F8">
            <v>78</v>
          </cell>
          <cell r="G8">
            <v>20</v>
          </cell>
          <cell r="H8">
            <v>6.12</v>
          </cell>
          <cell r="I8" t="str">
            <v>*</v>
          </cell>
          <cell r="J8">
            <v>16.559999999999999</v>
          </cell>
          <cell r="K8">
            <v>0</v>
          </cell>
        </row>
        <row r="9">
          <cell r="B9">
            <v>24.004166666666666</v>
          </cell>
          <cell r="C9">
            <v>33.700000000000003</v>
          </cell>
          <cell r="D9">
            <v>16.100000000000001</v>
          </cell>
          <cell r="E9">
            <v>46.583333333333336</v>
          </cell>
          <cell r="F9">
            <v>72</v>
          </cell>
          <cell r="G9">
            <v>19</v>
          </cell>
          <cell r="H9">
            <v>7.2</v>
          </cell>
          <cell r="I9" t="str">
            <v>*</v>
          </cell>
          <cell r="J9">
            <v>18</v>
          </cell>
          <cell r="K9">
            <v>0</v>
          </cell>
        </row>
        <row r="10">
          <cell r="B10">
            <v>24.525000000000006</v>
          </cell>
          <cell r="C10">
            <v>35.5</v>
          </cell>
          <cell r="D10">
            <v>16.100000000000001</v>
          </cell>
          <cell r="E10">
            <v>47.625</v>
          </cell>
          <cell r="F10">
            <v>75</v>
          </cell>
          <cell r="G10">
            <v>18</v>
          </cell>
          <cell r="H10">
            <v>10.08</v>
          </cell>
          <cell r="I10" t="str">
            <v>*</v>
          </cell>
          <cell r="J10">
            <v>26.28</v>
          </cell>
          <cell r="K10">
            <v>0</v>
          </cell>
        </row>
        <row r="11">
          <cell r="B11">
            <v>26.441666666666666</v>
          </cell>
          <cell r="C11">
            <v>36.5</v>
          </cell>
          <cell r="D11">
            <v>18.600000000000001</v>
          </cell>
          <cell r="E11">
            <v>46.208333333333336</v>
          </cell>
          <cell r="F11">
            <v>77</v>
          </cell>
          <cell r="G11">
            <v>18</v>
          </cell>
          <cell r="H11">
            <v>8.64</v>
          </cell>
          <cell r="I11" t="str">
            <v>*</v>
          </cell>
          <cell r="J11">
            <v>30.96</v>
          </cell>
          <cell r="K11">
            <v>0</v>
          </cell>
        </row>
        <row r="12">
          <cell r="B12">
            <v>26.166666666666668</v>
          </cell>
          <cell r="C12">
            <v>33.4</v>
          </cell>
          <cell r="D12">
            <v>20</v>
          </cell>
          <cell r="E12">
            <v>48.583333333333336</v>
          </cell>
          <cell r="F12">
            <v>73</v>
          </cell>
          <cell r="G12">
            <v>28</v>
          </cell>
          <cell r="H12">
            <v>7.2</v>
          </cell>
          <cell r="I12" t="str">
            <v>*</v>
          </cell>
          <cell r="J12">
            <v>24.48</v>
          </cell>
          <cell r="K12">
            <v>0</v>
          </cell>
        </row>
        <row r="13">
          <cell r="B13">
            <v>24.745833333333334</v>
          </cell>
          <cell r="C13">
            <v>35.1</v>
          </cell>
          <cell r="D13">
            <v>17.399999999999999</v>
          </cell>
          <cell r="E13">
            <v>53.541666666666664</v>
          </cell>
          <cell r="F13">
            <v>82</v>
          </cell>
          <cell r="G13">
            <v>24</v>
          </cell>
          <cell r="H13">
            <v>8.64</v>
          </cell>
          <cell r="I13" t="str">
            <v>*</v>
          </cell>
          <cell r="J13">
            <v>29.16</v>
          </cell>
          <cell r="K13">
            <v>0</v>
          </cell>
        </row>
        <row r="14">
          <cell r="B14">
            <v>26.391666666666666</v>
          </cell>
          <cell r="C14">
            <v>36.6</v>
          </cell>
          <cell r="D14">
            <v>17.899999999999999</v>
          </cell>
          <cell r="E14">
            <v>49</v>
          </cell>
          <cell r="F14">
            <v>78</v>
          </cell>
          <cell r="G14">
            <v>18</v>
          </cell>
          <cell r="H14">
            <v>10.44</v>
          </cell>
          <cell r="I14" t="str">
            <v>*</v>
          </cell>
          <cell r="J14">
            <v>22.32</v>
          </cell>
          <cell r="K14">
            <v>0</v>
          </cell>
        </row>
        <row r="15">
          <cell r="B15">
            <v>28.441666666666666</v>
          </cell>
          <cell r="C15">
            <v>38</v>
          </cell>
          <cell r="D15">
            <v>21.6</v>
          </cell>
          <cell r="E15">
            <v>37.833333333333336</v>
          </cell>
          <cell r="F15">
            <v>57</v>
          </cell>
          <cell r="G15">
            <v>16</v>
          </cell>
          <cell r="H15">
            <v>14.04</v>
          </cell>
          <cell r="I15" t="str">
            <v>*</v>
          </cell>
          <cell r="J15">
            <v>29.880000000000003</v>
          </cell>
          <cell r="K15">
            <v>0</v>
          </cell>
        </row>
        <row r="16">
          <cell r="B16">
            <v>26.954166666666669</v>
          </cell>
          <cell r="C16">
            <v>37.1</v>
          </cell>
          <cell r="D16">
            <v>20</v>
          </cell>
          <cell r="E16">
            <v>46.041666666666664</v>
          </cell>
          <cell r="F16">
            <v>69</v>
          </cell>
          <cell r="G16">
            <v>18</v>
          </cell>
          <cell r="H16">
            <v>18</v>
          </cell>
          <cell r="I16" t="str">
            <v>*</v>
          </cell>
          <cell r="J16">
            <v>51.84</v>
          </cell>
          <cell r="K16">
            <v>0</v>
          </cell>
        </row>
        <row r="17">
          <cell r="B17">
            <v>23.725000000000005</v>
          </cell>
          <cell r="C17">
            <v>28.8</v>
          </cell>
          <cell r="D17">
            <v>19.600000000000001</v>
          </cell>
          <cell r="E17">
            <v>57.541666666666664</v>
          </cell>
          <cell r="F17">
            <v>77</v>
          </cell>
          <cell r="G17">
            <v>41</v>
          </cell>
          <cell r="H17">
            <v>7.2</v>
          </cell>
          <cell r="I17" t="str">
            <v>*</v>
          </cell>
          <cell r="J17">
            <v>23.400000000000002</v>
          </cell>
          <cell r="K17">
            <v>0</v>
          </cell>
        </row>
        <row r="18">
          <cell r="B18">
            <v>22.058333333333337</v>
          </cell>
          <cell r="C18">
            <v>27</v>
          </cell>
          <cell r="D18">
            <v>17.5</v>
          </cell>
          <cell r="E18">
            <v>63.708333333333336</v>
          </cell>
          <cell r="F18">
            <v>79</v>
          </cell>
          <cell r="G18">
            <v>47</v>
          </cell>
          <cell r="H18">
            <v>8.2799999999999994</v>
          </cell>
          <cell r="I18" t="str">
            <v>*</v>
          </cell>
          <cell r="J18">
            <v>20.52</v>
          </cell>
          <cell r="K18">
            <v>0</v>
          </cell>
        </row>
        <row r="19">
          <cell r="B19">
            <v>24.183333333333334</v>
          </cell>
          <cell r="C19">
            <v>32</v>
          </cell>
          <cell r="D19">
            <v>18.2</v>
          </cell>
          <cell r="E19">
            <v>60.125</v>
          </cell>
          <cell r="F19">
            <v>81</v>
          </cell>
          <cell r="G19">
            <v>34</v>
          </cell>
          <cell r="H19">
            <v>6.84</v>
          </cell>
          <cell r="I19" t="str">
            <v>*</v>
          </cell>
          <cell r="J19">
            <v>16.559999999999999</v>
          </cell>
          <cell r="K19">
            <v>0</v>
          </cell>
        </row>
        <row r="20">
          <cell r="B20">
            <v>26.866666666666664</v>
          </cell>
          <cell r="C20">
            <v>33.6</v>
          </cell>
          <cell r="D20">
            <v>20.100000000000001</v>
          </cell>
          <cell r="E20">
            <v>49.25</v>
          </cell>
          <cell r="F20">
            <v>82</v>
          </cell>
          <cell r="G20">
            <v>23</v>
          </cell>
          <cell r="H20">
            <v>13.68</v>
          </cell>
          <cell r="I20" t="str">
            <v>*</v>
          </cell>
          <cell r="J20">
            <v>37.080000000000005</v>
          </cell>
          <cell r="K20">
            <v>0</v>
          </cell>
        </row>
        <row r="21">
          <cell r="B21">
            <v>25.966666666666665</v>
          </cell>
          <cell r="C21">
            <v>34</v>
          </cell>
          <cell r="D21">
            <v>18</v>
          </cell>
          <cell r="E21">
            <v>45.666666666666664</v>
          </cell>
          <cell r="F21">
            <v>79</v>
          </cell>
          <cell r="G21">
            <v>23</v>
          </cell>
          <cell r="H21">
            <v>12.6</v>
          </cell>
          <cell r="I21" t="str">
            <v>*</v>
          </cell>
          <cell r="J21">
            <v>25.56</v>
          </cell>
          <cell r="K21">
            <v>0</v>
          </cell>
        </row>
        <row r="22">
          <cell r="B22">
            <v>26.866666666666664</v>
          </cell>
          <cell r="C22">
            <v>36</v>
          </cell>
          <cell r="D22">
            <v>19</v>
          </cell>
          <cell r="E22">
            <v>46.416666666666664</v>
          </cell>
          <cell r="F22">
            <v>82</v>
          </cell>
          <cell r="G22">
            <v>17</v>
          </cell>
          <cell r="H22">
            <v>12.24</v>
          </cell>
          <cell r="I22" t="str">
            <v>*</v>
          </cell>
          <cell r="J22">
            <v>34.92</v>
          </cell>
          <cell r="K22">
            <v>0</v>
          </cell>
        </row>
        <row r="23">
          <cell r="B23">
            <v>21.033333333333335</v>
          </cell>
          <cell r="C23">
            <v>28.5</v>
          </cell>
          <cell r="D23">
            <v>17.7</v>
          </cell>
          <cell r="E23">
            <v>69.166666666666671</v>
          </cell>
          <cell r="F23">
            <v>87</v>
          </cell>
          <cell r="G23">
            <v>33</v>
          </cell>
          <cell r="H23">
            <v>19.440000000000001</v>
          </cell>
          <cell r="I23" t="str">
            <v>*</v>
          </cell>
          <cell r="J23">
            <v>46.800000000000004</v>
          </cell>
          <cell r="K23">
            <v>2.8000000000000003</v>
          </cell>
        </row>
        <row r="24">
          <cell r="B24">
            <v>21.958333333333332</v>
          </cell>
          <cell r="C24">
            <v>28.8</v>
          </cell>
          <cell r="D24">
            <v>16.8</v>
          </cell>
          <cell r="E24">
            <v>68.25</v>
          </cell>
          <cell r="F24">
            <v>92</v>
          </cell>
          <cell r="G24">
            <v>37</v>
          </cell>
          <cell r="H24">
            <v>15.840000000000002</v>
          </cell>
          <cell r="I24" t="str">
            <v>*</v>
          </cell>
          <cell r="J24">
            <v>32.4</v>
          </cell>
          <cell r="K24">
            <v>1.2</v>
          </cell>
        </row>
        <row r="25">
          <cell r="B25">
            <v>22.662499999999998</v>
          </cell>
          <cell r="C25">
            <v>32</v>
          </cell>
          <cell r="D25">
            <v>15.9</v>
          </cell>
          <cell r="E25">
            <v>67.625</v>
          </cell>
          <cell r="F25">
            <v>94</v>
          </cell>
          <cell r="G25">
            <v>26</v>
          </cell>
          <cell r="H25">
            <v>7.9200000000000008</v>
          </cell>
          <cell r="I25" t="str">
            <v>*</v>
          </cell>
          <cell r="J25">
            <v>31.319999999999997</v>
          </cell>
          <cell r="K25">
            <v>5.4</v>
          </cell>
        </row>
        <row r="26">
          <cell r="B26">
            <v>26.579166666666666</v>
          </cell>
          <cell r="C26">
            <v>36.700000000000003</v>
          </cell>
          <cell r="D26">
            <v>19.7</v>
          </cell>
          <cell r="E26">
            <v>56.291666666666664</v>
          </cell>
          <cell r="F26">
            <v>84</v>
          </cell>
          <cell r="G26">
            <v>23</v>
          </cell>
          <cell r="H26">
            <v>12.6</v>
          </cell>
          <cell r="I26" t="str">
            <v>*</v>
          </cell>
          <cell r="J26">
            <v>27.36</v>
          </cell>
          <cell r="K26">
            <v>0</v>
          </cell>
        </row>
        <row r="27">
          <cell r="B27">
            <v>29.383333333333336</v>
          </cell>
          <cell r="C27">
            <v>38.700000000000003</v>
          </cell>
          <cell r="D27">
            <v>21.9</v>
          </cell>
          <cell r="E27">
            <v>43.041666666666664</v>
          </cell>
          <cell r="F27">
            <v>76</v>
          </cell>
          <cell r="G27">
            <v>14</v>
          </cell>
          <cell r="H27">
            <v>14.76</v>
          </cell>
          <cell r="I27" t="str">
            <v>*</v>
          </cell>
          <cell r="J27">
            <v>36.72</v>
          </cell>
          <cell r="K27">
            <v>0</v>
          </cell>
        </row>
        <row r="28">
          <cell r="B28">
            <v>29.970833333333342</v>
          </cell>
          <cell r="C28">
            <v>37.200000000000003</v>
          </cell>
          <cell r="D28">
            <v>23.1</v>
          </cell>
          <cell r="E28">
            <v>40.875</v>
          </cell>
          <cell r="F28">
            <v>75</v>
          </cell>
          <cell r="G28">
            <v>15</v>
          </cell>
          <cell r="H28">
            <v>15.120000000000001</v>
          </cell>
          <cell r="I28" t="str">
            <v>*</v>
          </cell>
          <cell r="J28">
            <v>37.080000000000005</v>
          </cell>
          <cell r="K28">
            <v>0</v>
          </cell>
        </row>
        <row r="29">
          <cell r="B29">
            <v>29.641666666666669</v>
          </cell>
          <cell r="C29">
            <v>37.299999999999997</v>
          </cell>
          <cell r="D29">
            <v>22.9</v>
          </cell>
          <cell r="E29">
            <v>38.25</v>
          </cell>
          <cell r="F29">
            <v>61</v>
          </cell>
          <cell r="G29">
            <v>19</v>
          </cell>
          <cell r="H29">
            <v>16.920000000000002</v>
          </cell>
          <cell r="I29" t="str">
            <v>*</v>
          </cell>
          <cell r="J29">
            <v>41.4</v>
          </cell>
          <cell r="K29">
            <v>0</v>
          </cell>
        </row>
        <row r="30">
          <cell r="B30">
            <v>23.095833333333331</v>
          </cell>
          <cell r="C30">
            <v>30.2</v>
          </cell>
          <cell r="D30">
            <v>19.399999999999999</v>
          </cell>
          <cell r="E30">
            <v>73.5</v>
          </cell>
          <cell r="F30">
            <v>93</v>
          </cell>
          <cell r="G30">
            <v>36</v>
          </cell>
          <cell r="H30">
            <v>7.2</v>
          </cell>
          <cell r="I30" t="str">
            <v>*</v>
          </cell>
          <cell r="J30">
            <v>22.68</v>
          </cell>
          <cell r="K30">
            <v>4.5999999999999996</v>
          </cell>
        </row>
        <row r="31">
          <cell r="B31">
            <v>18.345833333333335</v>
          </cell>
          <cell r="C31">
            <v>20.9</v>
          </cell>
          <cell r="D31">
            <v>16</v>
          </cell>
          <cell r="E31">
            <v>72.625</v>
          </cell>
          <cell r="F31">
            <v>89</v>
          </cell>
          <cell r="G31">
            <v>56</v>
          </cell>
          <cell r="H31">
            <v>7.9200000000000008</v>
          </cell>
          <cell r="I31" t="str">
            <v>*</v>
          </cell>
          <cell r="J31">
            <v>25.2</v>
          </cell>
          <cell r="K31">
            <v>0.2</v>
          </cell>
        </row>
        <row r="32">
          <cell r="B32">
            <v>20.05</v>
          </cell>
          <cell r="C32">
            <v>28.2</v>
          </cell>
          <cell r="D32">
            <v>14.3</v>
          </cell>
          <cell r="E32">
            <v>63.666666666666664</v>
          </cell>
          <cell r="F32">
            <v>81</v>
          </cell>
          <cell r="G32">
            <v>37</v>
          </cell>
          <cell r="H32">
            <v>6.84</v>
          </cell>
          <cell r="I32" t="str">
            <v>*</v>
          </cell>
          <cell r="J32">
            <v>18.36</v>
          </cell>
          <cell r="K32">
            <v>0</v>
          </cell>
        </row>
        <row r="33">
          <cell r="B33">
            <v>21.424999999999997</v>
          </cell>
          <cell r="C33">
            <v>28.5</v>
          </cell>
          <cell r="D33">
            <v>17.3</v>
          </cell>
          <cell r="E33">
            <v>63.083333333333336</v>
          </cell>
          <cell r="F33">
            <v>75</v>
          </cell>
          <cell r="G33">
            <v>43</v>
          </cell>
          <cell r="H33">
            <v>6.48</v>
          </cell>
          <cell r="I33" t="str">
            <v>*</v>
          </cell>
          <cell r="J33">
            <v>22.68</v>
          </cell>
          <cell r="K33">
            <v>0</v>
          </cell>
        </row>
        <row r="34">
          <cell r="B34">
            <v>23.637500000000003</v>
          </cell>
          <cell r="C34">
            <v>30.7</v>
          </cell>
          <cell r="D34">
            <v>18.8</v>
          </cell>
          <cell r="E34">
            <v>70.958333333333329</v>
          </cell>
          <cell r="F34">
            <v>91</v>
          </cell>
          <cell r="G34">
            <v>45</v>
          </cell>
          <cell r="H34">
            <v>6.84</v>
          </cell>
          <cell r="I34" t="str">
            <v>*</v>
          </cell>
          <cell r="J34">
            <v>18.36</v>
          </cell>
          <cell r="K34">
            <v>1.8</v>
          </cell>
        </row>
        <row r="35">
          <cell r="B35">
            <v>21.916666666666668</v>
          </cell>
          <cell r="C35">
            <v>25.6</v>
          </cell>
          <cell r="D35">
            <v>17.899999999999999</v>
          </cell>
          <cell r="E35">
            <v>82</v>
          </cell>
          <cell r="F35">
            <v>95</v>
          </cell>
          <cell r="G35">
            <v>65</v>
          </cell>
          <cell r="H35">
            <v>12.24</v>
          </cell>
          <cell r="I35" t="str">
            <v>*</v>
          </cell>
          <cell r="J35">
            <v>90.360000000000014</v>
          </cell>
          <cell r="K35">
            <v>37.200000000000003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22.720833333333331</v>
          </cell>
          <cell r="C5">
            <v>29.6</v>
          </cell>
          <cell r="D5">
            <v>17.399999999999999</v>
          </cell>
          <cell r="E5">
            <v>55.333333333333336</v>
          </cell>
          <cell r="F5">
            <v>75</v>
          </cell>
          <cell r="G5">
            <v>31</v>
          </cell>
          <cell r="H5">
            <v>15.840000000000002</v>
          </cell>
          <cell r="I5" t="str">
            <v>*</v>
          </cell>
          <cell r="J5">
            <v>32.76</v>
          </cell>
          <cell r="K5">
            <v>0</v>
          </cell>
        </row>
        <row r="6">
          <cell r="B6">
            <v>22.925000000000001</v>
          </cell>
          <cell r="C6">
            <v>30.8</v>
          </cell>
          <cell r="D6">
            <v>16.8</v>
          </cell>
          <cell r="E6">
            <v>50.375</v>
          </cell>
          <cell r="F6">
            <v>68</v>
          </cell>
          <cell r="G6">
            <v>27</v>
          </cell>
          <cell r="H6">
            <v>16.559999999999999</v>
          </cell>
          <cell r="I6" t="str">
            <v>*</v>
          </cell>
          <cell r="J6">
            <v>37.440000000000005</v>
          </cell>
          <cell r="K6">
            <v>0</v>
          </cell>
        </row>
        <row r="7">
          <cell r="B7">
            <v>24.287499999999998</v>
          </cell>
          <cell r="C7">
            <v>31.5</v>
          </cell>
          <cell r="D7">
            <v>18.399999999999999</v>
          </cell>
          <cell r="E7">
            <v>45.541666666666664</v>
          </cell>
          <cell r="F7">
            <v>61</v>
          </cell>
          <cell r="G7">
            <v>27</v>
          </cell>
          <cell r="H7">
            <v>11.879999999999999</v>
          </cell>
          <cell r="I7" t="str">
            <v>*</v>
          </cell>
          <cell r="J7">
            <v>22.68</v>
          </cell>
          <cell r="K7">
            <v>0</v>
          </cell>
        </row>
        <row r="8">
          <cell r="B8">
            <v>24.4375</v>
          </cell>
          <cell r="C8">
            <v>31.2</v>
          </cell>
          <cell r="D8">
            <v>19.8</v>
          </cell>
          <cell r="E8">
            <v>44.041666666666664</v>
          </cell>
          <cell r="F8">
            <v>55</v>
          </cell>
          <cell r="G8">
            <v>28</v>
          </cell>
          <cell r="H8">
            <v>14.4</v>
          </cell>
          <cell r="I8" t="str">
            <v>*</v>
          </cell>
          <cell r="J8">
            <v>25.92</v>
          </cell>
          <cell r="K8">
            <v>0</v>
          </cell>
        </row>
        <row r="9">
          <cell r="B9">
            <v>24.0625</v>
          </cell>
          <cell r="C9">
            <v>30.8</v>
          </cell>
          <cell r="D9">
            <v>19.2</v>
          </cell>
          <cell r="E9">
            <v>46.291666666666664</v>
          </cell>
          <cell r="F9">
            <v>61</v>
          </cell>
          <cell r="G9">
            <v>27</v>
          </cell>
          <cell r="H9">
            <v>16.920000000000002</v>
          </cell>
          <cell r="I9" t="str">
            <v>*</v>
          </cell>
          <cell r="J9">
            <v>29.880000000000003</v>
          </cell>
          <cell r="K9">
            <v>0</v>
          </cell>
        </row>
        <row r="10">
          <cell r="B10">
            <v>23.762500000000003</v>
          </cell>
          <cell r="C10">
            <v>32</v>
          </cell>
          <cell r="D10">
            <v>17.3</v>
          </cell>
          <cell r="E10">
            <v>47.833333333333336</v>
          </cell>
          <cell r="F10">
            <v>66</v>
          </cell>
          <cell r="G10">
            <v>28</v>
          </cell>
          <cell r="H10">
            <v>19.079999999999998</v>
          </cell>
          <cell r="I10" t="str">
            <v>*</v>
          </cell>
          <cell r="J10">
            <v>40.680000000000007</v>
          </cell>
          <cell r="K10">
            <v>0</v>
          </cell>
        </row>
        <row r="11">
          <cell r="B11">
            <v>26.104166666666661</v>
          </cell>
          <cell r="C11">
            <v>32.1</v>
          </cell>
          <cell r="D11">
            <v>20.5</v>
          </cell>
          <cell r="E11">
            <v>47.5</v>
          </cell>
          <cell r="F11">
            <v>73</v>
          </cell>
          <cell r="G11">
            <v>34</v>
          </cell>
          <cell r="H11">
            <v>18</v>
          </cell>
          <cell r="I11" t="str">
            <v>*</v>
          </cell>
          <cell r="J11">
            <v>41.04</v>
          </cell>
          <cell r="K11">
            <v>0</v>
          </cell>
        </row>
        <row r="12">
          <cell r="B12">
            <v>20.537500000000001</v>
          </cell>
          <cell r="C12">
            <v>24.6</v>
          </cell>
          <cell r="D12">
            <v>17.100000000000001</v>
          </cell>
          <cell r="E12">
            <v>82.25</v>
          </cell>
          <cell r="F12">
            <v>98</v>
          </cell>
          <cell r="G12">
            <v>64</v>
          </cell>
          <cell r="H12">
            <v>26.28</v>
          </cell>
          <cell r="I12" t="str">
            <v>*</v>
          </cell>
          <cell r="J12">
            <v>52.2</v>
          </cell>
          <cell r="K12">
            <v>2.8</v>
          </cell>
        </row>
        <row r="13">
          <cell r="B13">
            <v>20.608333333333334</v>
          </cell>
          <cell r="C13">
            <v>27.3</v>
          </cell>
          <cell r="D13">
            <v>16.3</v>
          </cell>
          <cell r="E13">
            <v>76.916666666666671</v>
          </cell>
          <cell r="F13">
            <v>97</v>
          </cell>
          <cell r="G13">
            <v>53</v>
          </cell>
          <cell r="H13">
            <v>20.88</v>
          </cell>
          <cell r="I13" t="str">
            <v>*</v>
          </cell>
          <cell r="J13">
            <v>37.800000000000004</v>
          </cell>
          <cell r="K13">
            <v>6.4</v>
          </cell>
        </row>
        <row r="14">
          <cell r="B14">
            <v>23.975000000000005</v>
          </cell>
          <cell r="C14">
            <v>33.200000000000003</v>
          </cell>
          <cell r="D14">
            <v>16.8</v>
          </cell>
          <cell r="E14">
            <v>62.708333333333336</v>
          </cell>
          <cell r="F14">
            <v>88</v>
          </cell>
          <cell r="G14">
            <v>32</v>
          </cell>
          <cell r="H14">
            <v>18.720000000000002</v>
          </cell>
          <cell r="I14" t="str">
            <v>*</v>
          </cell>
          <cell r="J14">
            <v>43.2</v>
          </cell>
          <cell r="K14">
            <v>0</v>
          </cell>
        </row>
        <row r="15">
          <cell r="B15">
            <v>28.779166666666665</v>
          </cell>
          <cell r="C15">
            <v>32.9</v>
          </cell>
          <cell r="D15">
            <v>25.8</v>
          </cell>
          <cell r="E15">
            <v>42.75</v>
          </cell>
          <cell r="F15">
            <v>51</v>
          </cell>
          <cell r="G15">
            <v>33</v>
          </cell>
          <cell r="H15">
            <v>24.12</v>
          </cell>
          <cell r="I15" t="str">
            <v>*</v>
          </cell>
          <cell r="J15">
            <v>52.92</v>
          </cell>
          <cell r="K15">
            <v>0</v>
          </cell>
        </row>
        <row r="16">
          <cell r="B16">
            <v>23.195833333333336</v>
          </cell>
          <cell r="C16">
            <v>28.4</v>
          </cell>
          <cell r="D16">
            <v>17.899999999999999</v>
          </cell>
          <cell r="E16">
            <v>71.583333333333329</v>
          </cell>
          <cell r="F16">
            <v>97</v>
          </cell>
          <cell r="G16">
            <v>44</v>
          </cell>
          <cell r="H16">
            <v>20.16</v>
          </cell>
          <cell r="I16" t="str">
            <v>*</v>
          </cell>
          <cell r="J16">
            <v>40.680000000000007</v>
          </cell>
          <cell r="K16">
            <v>7.4</v>
          </cell>
        </row>
        <row r="17">
          <cell r="B17">
            <v>14.920833333333333</v>
          </cell>
          <cell r="C17">
            <v>18.2</v>
          </cell>
          <cell r="D17">
            <v>11.7</v>
          </cell>
          <cell r="E17">
            <v>80.541666666666671</v>
          </cell>
          <cell r="F17">
            <v>98</v>
          </cell>
          <cell r="G17">
            <v>59</v>
          </cell>
          <cell r="H17">
            <v>19.440000000000001</v>
          </cell>
          <cell r="I17" t="str">
            <v>*</v>
          </cell>
          <cell r="J17">
            <v>36.72</v>
          </cell>
          <cell r="K17">
            <v>1.4</v>
          </cell>
        </row>
        <row r="18">
          <cell r="B18">
            <v>17.308333333333334</v>
          </cell>
          <cell r="C18">
            <v>25.1</v>
          </cell>
          <cell r="D18">
            <v>12.9</v>
          </cell>
          <cell r="E18">
            <v>67.375</v>
          </cell>
          <cell r="F18">
            <v>76</v>
          </cell>
          <cell r="G18">
            <v>54</v>
          </cell>
          <cell r="H18">
            <v>17.64</v>
          </cell>
          <cell r="I18" t="str">
            <v>*</v>
          </cell>
          <cell r="J18">
            <v>27.36</v>
          </cell>
          <cell r="K18">
            <v>0</v>
          </cell>
        </row>
        <row r="19">
          <cell r="B19">
            <v>21.791666666666668</v>
          </cell>
          <cell r="C19">
            <v>29.4</v>
          </cell>
          <cell r="D19">
            <v>15.7</v>
          </cell>
          <cell r="E19">
            <v>68.375</v>
          </cell>
          <cell r="F19">
            <v>95</v>
          </cell>
          <cell r="G19">
            <v>41</v>
          </cell>
          <cell r="H19">
            <v>17.64</v>
          </cell>
          <cell r="I19" t="str">
            <v>*</v>
          </cell>
          <cell r="J19">
            <v>34.56</v>
          </cell>
          <cell r="K19">
            <v>0</v>
          </cell>
        </row>
        <row r="20">
          <cell r="B20">
            <v>22.933333333333337</v>
          </cell>
          <cell r="C20">
            <v>31.4</v>
          </cell>
          <cell r="D20">
            <v>15.7</v>
          </cell>
          <cell r="E20">
            <v>64.291666666666671</v>
          </cell>
          <cell r="F20">
            <v>93</v>
          </cell>
          <cell r="G20">
            <v>33</v>
          </cell>
          <cell r="H20">
            <v>19.440000000000001</v>
          </cell>
          <cell r="I20" t="str">
            <v>*</v>
          </cell>
          <cell r="J20">
            <v>40.680000000000007</v>
          </cell>
          <cell r="K20">
            <v>0</v>
          </cell>
        </row>
        <row r="21">
          <cell r="B21">
            <v>23.245833333333334</v>
          </cell>
          <cell r="C21">
            <v>32.5</v>
          </cell>
          <cell r="D21">
            <v>15.4</v>
          </cell>
          <cell r="E21">
            <v>59.708333333333336</v>
          </cell>
          <cell r="F21">
            <v>97</v>
          </cell>
          <cell r="G21">
            <v>25</v>
          </cell>
          <cell r="H21">
            <v>17.64</v>
          </cell>
          <cell r="I21" t="str">
            <v>*</v>
          </cell>
          <cell r="J21">
            <v>41.04</v>
          </cell>
          <cell r="K21">
            <v>0</v>
          </cell>
        </row>
        <row r="22">
          <cell r="B22">
            <v>23.745833333333334</v>
          </cell>
          <cell r="C22">
            <v>32.4</v>
          </cell>
          <cell r="D22">
            <v>13.7</v>
          </cell>
          <cell r="E22">
            <v>53.666666666666664</v>
          </cell>
          <cell r="F22">
            <v>98</v>
          </cell>
          <cell r="G22">
            <v>30</v>
          </cell>
          <cell r="H22">
            <v>40.32</v>
          </cell>
          <cell r="I22" t="str">
            <v>*</v>
          </cell>
          <cell r="J22">
            <v>92.88000000000001</v>
          </cell>
          <cell r="K22">
            <v>29.4</v>
          </cell>
        </row>
        <row r="23">
          <cell r="B23">
            <v>15.291666666666666</v>
          </cell>
          <cell r="C23">
            <v>21.7</v>
          </cell>
          <cell r="D23">
            <v>12</v>
          </cell>
          <cell r="E23">
            <v>85.833333333333329</v>
          </cell>
          <cell r="F23">
            <v>99</v>
          </cell>
          <cell r="G23">
            <v>52</v>
          </cell>
          <cell r="H23">
            <v>16.559999999999999</v>
          </cell>
          <cell r="I23" t="str">
            <v>*</v>
          </cell>
          <cell r="J23">
            <v>37.800000000000004</v>
          </cell>
          <cell r="K23">
            <v>1.7999999999999998</v>
          </cell>
        </row>
        <row r="24">
          <cell r="B24">
            <v>19.262499999999999</v>
          </cell>
          <cell r="C24">
            <v>25.1</v>
          </cell>
          <cell r="D24">
            <v>14.9</v>
          </cell>
          <cell r="E24">
            <v>82.5</v>
          </cell>
          <cell r="F24">
            <v>98</v>
          </cell>
          <cell r="G24">
            <v>61</v>
          </cell>
          <cell r="H24">
            <v>10.08</v>
          </cell>
          <cell r="I24" t="str">
            <v>*</v>
          </cell>
          <cell r="J24">
            <v>23.759999999999998</v>
          </cell>
          <cell r="K24">
            <v>0</v>
          </cell>
        </row>
        <row r="25">
          <cell r="B25">
            <v>23.466666666666669</v>
          </cell>
          <cell r="C25">
            <v>30.5</v>
          </cell>
          <cell r="D25">
            <v>17.399999999999999</v>
          </cell>
          <cell r="E25">
            <v>67.583333333333329</v>
          </cell>
          <cell r="F25">
            <v>92</v>
          </cell>
          <cell r="G25">
            <v>47</v>
          </cell>
          <cell r="H25">
            <v>14.4</v>
          </cell>
          <cell r="I25" t="str">
            <v>*</v>
          </cell>
          <cell r="J25">
            <v>33.840000000000003</v>
          </cell>
          <cell r="K25">
            <v>0</v>
          </cell>
        </row>
        <row r="26">
          <cell r="B26">
            <v>26.562499999999996</v>
          </cell>
          <cell r="C26">
            <v>33</v>
          </cell>
          <cell r="D26">
            <v>22.1</v>
          </cell>
          <cell r="E26">
            <v>57.541666666666664</v>
          </cell>
          <cell r="F26">
            <v>74</v>
          </cell>
          <cell r="G26">
            <v>35</v>
          </cell>
          <cell r="H26">
            <v>28.44</v>
          </cell>
          <cell r="I26" t="str">
            <v>*</v>
          </cell>
          <cell r="J26">
            <v>58.32</v>
          </cell>
          <cell r="K26">
            <v>0</v>
          </cell>
        </row>
        <row r="27">
          <cell r="B27">
            <v>29.208333333333329</v>
          </cell>
          <cell r="C27">
            <v>34.200000000000003</v>
          </cell>
          <cell r="D27">
            <v>25.8</v>
          </cell>
          <cell r="E27">
            <v>39.25</v>
          </cell>
          <cell r="F27">
            <v>57</v>
          </cell>
          <cell r="G27">
            <v>22</v>
          </cell>
          <cell r="H27">
            <v>26.64</v>
          </cell>
          <cell r="I27" t="str">
            <v>*</v>
          </cell>
          <cell r="J27">
            <v>55.800000000000004</v>
          </cell>
          <cell r="K27">
            <v>0</v>
          </cell>
        </row>
        <row r="28">
          <cell r="B28">
            <v>28.270833333333329</v>
          </cell>
          <cell r="C28">
            <v>31.8</v>
          </cell>
          <cell r="D28">
            <v>25</v>
          </cell>
          <cell r="E28">
            <v>47.333333333333336</v>
          </cell>
          <cell r="F28">
            <v>69</v>
          </cell>
          <cell r="G28">
            <v>33</v>
          </cell>
          <cell r="H28">
            <v>27</v>
          </cell>
          <cell r="I28" t="str">
            <v>*</v>
          </cell>
          <cell r="J28">
            <v>56.519999999999996</v>
          </cell>
          <cell r="K28">
            <v>0</v>
          </cell>
        </row>
        <row r="29">
          <cell r="B29">
            <v>20.045833333333331</v>
          </cell>
          <cell r="C29">
            <v>25</v>
          </cell>
          <cell r="D29">
            <v>17.7</v>
          </cell>
          <cell r="E29">
            <v>90.5</v>
          </cell>
          <cell r="F29">
            <v>99</v>
          </cell>
          <cell r="G29">
            <v>69</v>
          </cell>
          <cell r="H29">
            <v>18</v>
          </cell>
          <cell r="I29" t="str">
            <v>*</v>
          </cell>
          <cell r="J29">
            <v>32.04</v>
          </cell>
          <cell r="K29">
            <v>2</v>
          </cell>
        </row>
        <row r="30">
          <cell r="B30">
            <v>17.766666666666669</v>
          </cell>
          <cell r="C30">
            <v>24.1</v>
          </cell>
          <cell r="D30">
            <v>12.9</v>
          </cell>
          <cell r="E30">
            <v>68.666666666666671</v>
          </cell>
          <cell r="F30">
            <v>99</v>
          </cell>
          <cell r="G30">
            <v>35</v>
          </cell>
          <cell r="H30">
            <v>17.28</v>
          </cell>
          <cell r="I30" t="str">
            <v>*</v>
          </cell>
          <cell r="J30">
            <v>31.680000000000003</v>
          </cell>
          <cell r="K30">
            <v>0</v>
          </cell>
        </row>
        <row r="31">
          <cell r="B31">
            <v>15.820833333333333</v>
          </cell>
          <cell r="C31">
            <v>22.3</v>
          </cell>
          <cell r="D31">
            <v>10.9</v>
          </cell>
          <cell r="E31">
            <v>59.958333333333336</v>
          </cell>
          <cell r="F31">
            <v>71</v>
          </cell>
          <cell r="G31">
            <v>39</v>
          </cell>
          <cell r="H31">
            <v>25.2</v>
          </cell>
          <cell r="I31" t="str">
            <v>*</v>
          </cell>
          <cell r="J31">
            <v>41.4</v>
          </cell>
          <cell r="K31">
            <v>0</v>
          </cell>
        </row>
        <row r="32">
          <cell r="B32">
            <v>18.229166666666668</v>
          </cell>
          <cell r="C32">
            <v>25.1</v>
          </cell>
          <cell r="D32">
            <v>13.3</v>
          </cell>
          <cell r="E32">
            <v>67.166666666666671</v>
          </cell>
          <cell r="F32">
            <v>89</v>
          </cell>
          <cell r="G32">
            <v>40</v>
          </cell>
          <cell r="H32">
            <v>19.440000000000001</v>
          </cell>
          <cell r="I32" t="str">
            <v>*</v>
          </cell>
          <cell r="J32">
            <v>40.32</v>
          </cell>
          <cell r="K32">
            <v>0</v>
          </cell>
        </row>
        <row r="33">
          <cell r="B33">
            <v>19.245833333333337</v>
          </cell>
          <cell r="C33">
            <v>25.3</v>
          </cell>
          <cell r="D33">
            <v>14.4</v>
          </cell>
          <cell r="E33">
            <v>65.916666666666671</v>
          </cell>
          <cell r="F33">
            <v>82</v>
          </cell>
          <cell r="G33">
            <v>51</v>
          </cell>
          <cell r="H33">
            <v>17.64</v>
          </cell>
          <cell r="I33" t="str">
            <v>*</v>
          </cell>
          <cell r="J33">
            <v>30.6</v>
          </cell>
          <cell r="K33">
            <v>0</v>
          </cell>
        </row>
        <row r="34">
          <cell r="B34">
            <v>21.333333333333332</v>
          </cell>
          <cell r="C34">
            <v>29.6</v>
          </cell>
          <cell r="D34">
            <v>14.9</v>
          </cell>
          <cell r="E34">
            <v>70.833333333333329</v>
          </cell>
          <cell r="F34">
            <v>93</v>
          </cell>
          <cell r="G34">
            <v>45</v>
          </cell>
          <cell r="H34">
            <v>20.52</v>
          </cell>
          <cell r="I34" t="str">
            <v>*</v>
          </cell>
          <cell r="J34">
            <v>36.36</v>
          </cell>
          <cell r="K34">
            <v>2.2000000000000002</v>
          </cell>
        </row>
        <row r="35">
          <cell r="B35">
            <v>21.24583333333333</v>
          </cell>
          <cell r="C35">
            <v>27</v>
          </cell>
          <cell r="D35">
            <v>18.3</v>
          </cell>
          <cell r="E35">
            <v>85.458333333333329</v>
          </cell>
          <cell r="F35">
            <v>97</v>
          </cell>
          <cell r="G35">
            <v>64</v>
          </cell>
          <cell r="H35">
            <v>21.240000000000002</v>
          </cell>
          <cell r="I35" t="str">
            <v>*</v>
          </cell>
          <cell r="J35">
            <v>38.519999999999996</v>
          </cell>
          <cell r="K35">
            <v>26.8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20.125</v>
          </cell>
          <cell r="C5">
            <v>31.4</v>
          </cell>
          <cell r="D5">
            <v>11.8</v>
          </cell>
          <cell r="E5">
            <v>66.25</v>
          </cell>
          <cell r="F5">
            <v>96</v>
          </cell>
          <cell r="G5">
            <v>28</v>
          </cell>
          <cell r="H5">
            <v>18.36</v>
          </cell>
          <cell r="I5" t="str">
            <v>*</v>
          </cell>
          <cell r="J5">
            <v>30.6</v>
          </cell>
          <cell r="K5">
            <v>0</v>
          </cell>
        </row>
        <row r="6">
          <cell r="B6">
            <v>21.062499999999996</v>
          </cell>
          <cell r="C6">
            <v>32.700000000000003</v>
          </cell>
          <cell r="D6">
            <v>11.6</v>
          </cell>
          <cell r="E6">
            <v>60.208333333333336</v>
          </cell>
          <cell r="F6">
            <v>93</v>
          </cell>
          <cell r="G6">
            <v>24</v>
          </cell>
          <cell r="H6">
            <v>18.36</v>
          </cell>
          <cell r="I6" t="str">
            <v>*</v>
          </cell>
          <cell r="J6">
            <v>38.159999999999997</v>
          </cell>
          <cell r="K6">
            <v>0</v>
          </cell>
        </row>
        <row r="7">
          <cell r="B7">
            <v>22.041666666666668</v>
          </cell>
          <cell r="C7">
            <v>32.9</v>
          </cell>
          <cell r="D7">
            <v>13</v>
          </cell>
          <cell r="E7">
            <v>53.5</v>
          </cell>
          <cell r="F7">
            <v>84</v>
          </cell>
          <cell r="G7">
            <v>23</v>
          </cell>
          <cell r="H7">
            <v>16.2</v>
          </cell>
          <cell r="I7" t="str">
            <v>*</v>
          </cell>
          <cell r="J7">
            <v>27.36</v>
          </cell>
          <cell r="K7">
            <v>0</v>
          </cell>
        </row>
        <row r="8">
          <cell r="B8">
            <v>21.029166666666669</v>
          </cell>
          <cell r="C8">
            <v>32.700000000000003</v>
          </cell>
          <cell r="D8">
            <v>12.4</v>
          </cell>
          <cell r="E8">
            <v>57.875</v>
          </cell>
          <cell r="F8">
            <v>88</v>
          </cell>
          <cell r="G8">
            <v>25</v>
          </cell>
          <cell r="H8">
            <v>17.64</v>
          </cell>
          <cell r="I8" t="str">
            <v>*</v>
          </cell>
          <cell r="J8">
            <v>28.8</v>
          </cell>
          <cell r="K8">
            <v>0</v>
          </cell>
        </row>
        <row r="9">
          <cell r="B9">
            <v>21.416666666666668</v>
          </cell>
          <cell r="C9">
            <v>32.700000000000003</v>
          </cell>
          <cell r="D9">
            <v>12</v>
          </cell>
          <cell r="E9">
            <v>57.25</v>
          </cell>
          <cell r="F9">
            <v>92</v>
          </cell>
          <cell r="G9">
            <v>26</v>
          </cell>
          <cell r="H9">
            <v>20.88</v>
          </cell>
          <cell r="I9" t="str">
            <v>*</v>
          </cell>
          <cell r="J9">
            <v>32.4</v>
          </cell>
          <cell r="K9">
            <v>0</v>
          </cell>
        </row>
        <row r="10">
          <cell r="B10">
            <v>22.525000000000002</v>
          </cell>
          <cell r="C10">
            <v>34.6</v>
          </cell>
          <cell r="D10">
            <v>12.6</v>
          </cell>
          <cell r="E10">
            <v>53.875</v>
          </cell>
          <cell r="F10">
            <v>88</v>
          </cell>
          <cell r="G10">
            <v>21</v>
          </cell>
          <cell r="H10">
            <v>20.88</v>
          </cell>
          <cell r="I10" t="str">
            <v>*</v>
          </cell>
          <cell r="J10">
            <v>35.28</v>
          </cell>
          <cell r="K10">
            <v>0</v>
          </cell>
        </row>
        <row r="11">
          <cell r="B11">
            <v>26.495833333333334</v>
          </cell>
          <cell r="C11">
            <v>34.5</v>
          </cell>
          <cell r="D11">
            <v>19.899999999999999</v>
          </cell>
          <cell r="E11">
            <v>38.708333333333336</v>
          </cell>
          <cell r="F11">
            <v>59</v>
          </cell>
          <cell r="G11">
            <v>25</v>
          </cell>
          <cell r="H11">
            <v>20.16</v>
          </cell>
          <cell r="I11" t="str">
            <v>*</v>
          </cell>
          <cell r="J11">
            <v>38.519999999999996</v>
          </cell>
          <cell r="K11">
            <v>0</v>
          </cell>
        </row>
        <row r="12">
          <cell r="B12">
            <v>25.075000000000003</v>
          </cell>
          <cell r="C12">
            <v>34.299999999999997</v>
          </cell>
          <cell r="D12">
            <v>18.100000000000001</v>
          </cell>
          <cell r="E12">
            <v>56.375</v>
          </cell>
          <cell r="F12">
            <v>85</v>
          </cell>
          <cell r="G12">
            <v>31</v>
          </cell>
          <cell r="H12">
            <v>19.440000000000001</v>
          </cell>
          <cell r="I12" t="str">
            <v>*</v>
          </cell>
          <cell r="J12">
            <v>30.96</v>
          </cell>
          <cell r="K12">
            <v>1.2</v>
          </cell>
        </row>
        <row r="13">
          <cell r="B13">
            <v>23.574999999999999</v>
          </cell>
          <cell r="C13">
            <v>33.799999999999997</v>
          </cell>
          <cell r="D13">
            <v>15.7</v>
          </cell>
          <cell r="E13">
            <v>65.083333333333329</v>
          </cell>
          <cell r="F13">
            <v>96</v>
          </cell>
          <cell r="G13">
            <v>29</v>
          </cell>
          <cell r="H13">
            <v>20.52</v>
          </cell>
          <cell r="I13" t="str">
            <v>*</v>
          </cell>
          <cell r="J13">
            <v>30.240000000000002</v>
          </cell>
          <cell r="K13">
            <v>0</v>
          </cell>
        </row>
        <row r="14">
          <cell r="B14">
            <v>25.587500000000002</v>
          </cell>
          <cell r="C14">
            <v>35.4</v>
          </cell>
          <cell r="D14">
            <v>16.7</v>
          </cell>
          <cell r="E14">
            <v>52.375</v>
          </cell>
          <cell r="F14">
            <v>88</v>
          </cell>
          <cell r="G14">
            <v>21</v>
          </cell>
          <cell r="H14">
            <v>27</v>
          </cell>
          <cell r="I14" t="str">
            <v>*</v>
          </cell>
          <cell r="J14">
            <v>45.72</v>
          </cell>
          <cell r="K14">
            <v>0</v>
          </cell>
        </row>
        <row r="15">
          <cell r="B15">
            <v>26.562500000000011</v>
          </cell>
          <cell r="C15">
            <v>34.4</v>
          </cell>
          <cell r="D15">
            <v>19.2</v>
          </cell>
          <cell r="E15">
            <v>41.208333333333336</v>
          </cell>
          <cell r="F15">
            <v>59</v>
          </cell>
          <cell r="G15">
            <v>25</v>
          </cell>
          <cell r="H15">
            <v>24.840000000000003</v>
          </cell>
          <cell r="I15" t="str">
            <v>*</v>
          </cell>
          <cell r="J15">
            <v>45.36</v>
          </cell>
          <cell r="K15">
            <v>0</v>
          </cell>
        </row>
        <row r="16">
          <cell r="B16">
            <v>26.187499999999996</v>
          </cell>
          <cell r="C16">
            <v>34.9</v>
          </cell>
          <cell r="D16">
            <v>18.2</v>
          </cell>
          <cell r="E16">
            <v>52.166666666666664</v>
          </cell>
          <cell r="F16">
            <v>100</v>
          </cell>
          <cell r="G16">
            <v>26</v>
          </cell>
          <cell r="H16">
            <v>40.680000000000007</v>
          </cell>
          <cell r="I16" t="str">
            <v>*</v>
          </cell>
          <cell r="J16">
            <v>61.92</v>
          </cell>
          <cell r="K16">
            <v>20.2</v>
          </cell>
        </row>
        <row r="17">
          <cell r="B17">
            <v>19.245833333333334</v>
          </cell>
          <cell r="C17">
            <v>23.2</v>
          </cell>
          <cell r="D17">
            <v>16.7</v>
          </cell>
          <cell r="E17">
            <v>90.208333333333329</v>
          </cell>
          <cell r="F17">
            <v>99</v>
          </cell>
          <cell r="G17">
            <v>70</v>
          </cell>
          <cell r="H17">
            <v>26.28</v>
          </cell>
          <cell r="I17" t="str">
            <v>*</v>
          </cell>
          <cell r="J17">
            <v>44.64</v>
          </cell>
          <cell r="K17">
            <v>0.4</v>
          </cell>
        </row>
        <row r="18">
          <cell r="B18">
            <v>20.112500000000001</v>
          </cell>
          <cell r="C18">
            <v>25.8</v>
          </cell>
          <cell r="D18">
            <v>16.899999999999999</v>
          </cell>
          <cell r="E18">
            <v>83.666666666666671</v>
          </cell>
          <cell r="F18">
            <v>96</v>
          </cell>
          <cell r="G18">
            <v>56</v>
          </cell>
          <cell r="H18">
            <v>24.840000000000003</v>
          </cell>
          <cell r="I18" t="str">
            <v>*</v>
          </cell>
          <cell r="J18">
            <v>35.64</v>
          </cell>
          <cell r="K18">
            <v>0</v>
          </cell>
        </row>
        <row r="19">
          <cell r="B19">
            <v>21.900000000000002</v>
          </cell>
          <cell r="C19">
            <v>30.1</v>
          </cell>
          <cell r="D19">
            <v>16.600000000000001</v>
          </cell>
          <cell r="E19">
            <v>74.25</v>
          </cell>
          <cell r="F19">
            <v>94</v>
          </cell>
          <cell r="G19">
            <v>39</v>
          </cell>
          <cell r="H19">
            <v>19.8</v>
          </cell>
          <cell r="I19" t="str">
            <v>*</v>
          </cell>
          <cell r="J19">
            <v>29.16</v>
          </cell>
          <cell r="K19">
            <v>0</v>
          </cell>
        </row>
        <row r="20">
          <cell r="B20">
            <v>24.554166666666664</v>
          </cell>
          <cell r="C20">
            <v>32.6</v>
          </cell>
          <cell r="D20">
            <v>17.600000000000001</v>
          </cell>
          <cell r="E20">
            <v>54.958333333333336</v>
          </cell>
          <cell r="F20">
            <v>84</v>
          </cell>
          <cell r="G20">
            <v>23</v>
          </cell>
          <cell r="H20">
            <v>24.840000000000003</v>
          </cell>
          <cell r="I20" t="str">
            <v>*</v>
          </cell>
          <cell r="J20">
            <v>43.56</v>
          </cell>
          <cell r="K20">
            <v>0</v>
          </cell>
        </row>
        <row r="21">
          <cell r="B21">
            <v>23.324999999999999</v>
          </cell>
          <cell r="C21">
            <v>32.700000000000003</v>
          </cell>
          <cell r="D21">
            <v>14.7</v>
          </cell>
          <cell r="E21">
            <v>51.25</v>
          </cell>
          <cell r="F21">
            <v>84</v>
          </cell>
          <cell r="G21">
            <v>24</v>
          </cell>
          <cell r="H21">
            <v>23.040000000000003</v>
          </cell>
          <cell r="I21" t="str">
            <v>*</v>
          </cell>
          <cell r="J21">
            <v>36.72</v>
          </cell>
          <cell r="K21">
            <v>0</v>
          </cell>
        </row>
        <row r="22">
          <cell r="B22">
            <v>25.437500000000004</v>
          </cell>
          <cell r="C22">
            <v>32.799999999999997</v>
          </cell>
          <cell r="D22">
            <v>19.5</v>
          </cell>
          <cell r="E22">
            <v>43.958333333333336</v>
          </cell>
          <cell r="F22">
            <v>61</v>
          </cell>
          <cell r="G22">
            <v>27</v>
          </cell>
          <cell r="H22">
            <v>30.96</v>
          </cell>
          <cell r="I22" t="str">
            <v>*</v>
          </cell>
          <cell r="J22">
            <v>51.84</v>
          </cell>
          <cell r="K22">
            <v>0</v>
          </cell>
        </row>
        <row r="23">
          <cell r="B23">
            <v>19.066666666666666</v>
          </cell>
          <cell r="C23">
            <v>24.5</v>
          </cell>
          <cell r="D23">
            <v>15.9</v>
          </cell>
          <cell r="E23">
            <v>82.5</v>
          </cell>
          <cell r="F23">
            <v>99</v>
          </cell>
          <cell r="G23">
            <v>49</v>
          </cell>
          <cell r="H23">
            <v>33.480000000000004</v>
          </cell>
          <cell r="I23" t="str">
            <v>*</v>
          </cell>
          <cell r="J23">
            <v>68.039999999999992</v>
          </cell>
          <cell r="K23">
            <v>15.4</v>
          </cell>
        </row>
        <row r="24">
          <cell r="B24">
            <v>20.054166666666671</v>
          </cell>
          <cell r="C24">
            <v>30.4</v>
          </cell>
          <cell r="D24">
            <v>14.7</v>
          </cell>
          <cell r="E24">
            <v>77.791666666666671</v>
          </cell>
          <cell r="F24">
            <v>99</v>
          </cell>
          <cell r="G24">
            <v>37</v>
          </cell>
          <cell r="H24">
            <v>19.079999999999998</v>
          </cell>
          <cell r="I24" t="str">
            <v>*</v>
          </cell>
          <cell r="J24">
            <v>29.52</v>
          </cell>
          <cell r="K24">
            <v>1.2</v>
          </cell>
        </row>
        <row r="25">
          <cell r="B25">
            <v>21.841666666666669</v>
          </cell>
          <cell r="C25">
            <v>31</v>
          </cell>
          <cell r="D25">
            <v>15.9</v>
          </cell>
          <cell r="E25">
            <v>77.583333333333329</v>
          </cell>
          <cell r="F25">
            <v>99</v>
          </cell>
          <cell r="G25">
            <v>44</v>
          </cell>
          <cell r="H25">
            <v>22.32</v>
          </cell>
          <cell r="I25" t="str">
            <v>*</v>
          </cell>
          <cell r="J25">
            <v>38.519999999999996</v>
          </cell>
          <cell r="K25">
            <v>3.6</v>
          </cell>
        </row>
        <row r="26">
          <cell r="B26">
            <v>25.704166666666662</v>
          </cell>
          <cell r="C26">
            <v>34.200000000000003</v>
          </cell>
          <cell r="D26">
            <v>20.5</v>
          </cell>
          <cell r="E26">
            <v>61.833333333333336</v>
          </cell>
          <cell r="F26">
            <v>86</v>
          </cell>
          <cell r="G26">
            <v>30</v>
          </cell>
          <cell r="H26">
            <v>28.08</v>
          </cell>
          <cell r="I26" t="str">
            <v>*</v>
          </cell>
          <cell r="J26">
            <v>45</v>
          </cell>
          <cell r="K26">
            <v>0</v>
          </cell>
        </row>
        <row r="27">
          <cell r="B27">
            <v>27.058333333333334</v>
          </cell>
          <cell r="C27">
            <v>34.299999999999997</v>
          </cell>
          <cell r="D27">
            <v>19.899999999999999</v>
          </cell>
          <cell r="E27">
            <v>48.5</v>
          </cell>
          <cell r="F27">
            <v>74</v>
          </cell>
          <cell r="G27">
            <v>30</v>
          </cell>
          <cell r="H27">
            <v>26.64</v>
          </cell>
          <cell r="I27" t="str">
            <v>*</v>
          </cell>
          <cell r="J27">
            <v>57.960000000000008</v>
          </cell>
          <cell r="K27">
            <v>0</v>
          </cell>
        </row>
        <row r="28">
          <cell r="B28">
            <v>26.183333333333337</v>
          </cell>
          <cell r="C28">
            <v>33.200000000000003</v>
          </cell>
          <cell r="D28">
            <v>20.6</v>
          </cell>
          <cell r="E28">
            <v>56.875</v>
          </cell>
          <cell r="F28">
            <v>82</v>
          </cell>
          <cell r="G28">
            <v>24</v>
          </cell>
          <cell r="H28">
            <v>27.720000000000002</v>
          </cell>
          <cell r="I28" t="str">
            <v>*</v>
          </cell>
          <cell r="J28">
            <v>48.24</v>
          </cell>
          <cell r="K28">
            <v>0</v>
          </cell>
        </row>
        <row r="29">
          <cell r="B29">
            <v>25.854166666666668</v>
          </cell>
          <cell r="C29">
            <v>33.200000000000003</v>
          </cell>
          <cell r="D29">
            <v>19.100000000000001</v>
          </cell>
          <cell r="E29">
            <v>57.291666666666664</v>
          </cell>
          <cell r="F29">
            <v>83</v>
          </cell>
          <cell r="G29">
            <v>31</v>
          </cell>
          <cell r="H29">
            <v>22.68</v>
          </cell>
          <cell r="I29" t="str">
            <v>*</v>
          </cell>
          <cell r="J29">
            <v>41.4</v>
          </cell>
          <cell r="K29">
            <v>0</v>
          </cell>
        </row>
        <row r="30">
          <cell r="B30">
            <v>20.658333333333335</v>
          </cell>
          <cell r="C30">
            <v>24</v>
          </cell>
          <cell r="D30">
            <v>18</v>
          </cell>
          <cell r="E30">
            <v>89.416666666666671</v>
          </cell>
          <cell r="F30">
            <v>100</v>
          </cell>
          <cell r="G30">
            <v>65</v>
          </cell>
          <cell r="H30">
            <v>16.920000000000002</v>
          </cell>
          <cell r="I30" t="str">
            <v>*</v>
          </cell>
          <cell r="J30">
            <v>25.92</v>
          </cell>
          <cell r="K30">
            <v>6</v>
          </cell>
        </row>
        <row r="31">
          <cell r="B31">
            <v>18.254166666666666</v>
          </cell>
          <cell r="C31">
            <v>20.9</v>
          </cell>
          <cell r="D31">
            <v>17.399999999999999</v>
          </cell>
          <cell r="E31">
            <v>97</v>
          </cell>
          <cell r="F31">
            <v>100</v>
          </cell>
          <cell r="G31">
            <v>83</v>
          </cell>
          <cell r="H31">
            <v>20.16</v>
          </cell>
          <cell r="I31" t="str">
            <v>*</v>
          </cell>
          <cell r="J31">
            <v>32.76</v>
          </cell>
          <cell r="K31">
            <v>0.2</v>
          </cell>
        </row>
        <row r="32">
          <cell r="B32">
            <v>17.854166666666668</v>
          </cell>
          <cell r="C32">
            <v>26.3</v>
          </cell>
          <cell r="D32">
            <v>13</v>
          </cell>
          <cell r="E32">
            <v>84.083333333333329</v>
          </cell>
          <cell r="F32">
            <v>100</v>
          </cell>
          <cell r="G32">
            <v>50</v>
          </cell>
          <cell r="H32">
            <v>26.28</v>
          </cell>
          <cell r="I32" t="str">
            <v>*</v>
          </cell>
          <cell r="J32">
            <v>37.800000000000004</v>
          </cell>
          <cell r="K32">
            <v>0.2</v>
          </cell>
        </row>
        <row r="33">
          <cell r="B33">
            <v>21.508333333333336</v>
          </cell>
          <cell r="C33">
            <v>31.2</v>
          </cell>
          <cell r="D33">
            <v>15.8</v>
          </cell>
          <cell r="E33">
            <v>77.041666666666671</v>
          </cell>
          <cell r="F33">
            <v>98</v>
          </cell>
          <cell r="G33">
            <v>44</v>
          </cell>
          <cell r="H33">
            <v>19.079999999999998</v>
          </cell>
          <cell r="I33" t="str">
            <v>*</v>
          </cell>
          <cell r="J33">
            <v>32.76</v>
          </cell>
          <cell r="K33">
            <v>0</v>
          </cell>
        </row>
        <row r="34">
          <cell r="B34">
            <v>23.983333333333334</v>
          </cell>
          <cell r="C34">
            <v>33.200000000000003</v>
          </cell>
          <cell r="D34">
            <v>17.100000000000001</v>
          </cell>
          <cell r="E34">
            <v>72.458333333333329</v>
          </cell>
          <cell r="F34">
            <v>98</v>
          </cell>
          <cell r="G34">
            <v>40</v>
          </cell>
          <cell r="H34">
            <v>19.440000000000001</v>
          </cell>
          <cell r="I34" t="str">
            <v>*</v>
          </cell>
          <cell r="J34">
            <v>32.4</v>
          </cell>
          <cell r="K34">
            <v>0</v>
          </cell>
        </row>
        <row r="35">
          <cell r="B35">
            <v>23.724999999999998</v>
          </cell>
          <cell r="C35">
            <v>33.6</v>
          </cell>
          <cell r="D35">
            <v>18.5</v>
          </cell>
          <cell r="E35">
            <v>77.666666666666671</v>
          </cell>
          <cell r="F35">
            <v>100</v>
          </cell>
          <cell r="G35">
            <v>41</v>
          </cell>
          <cell r="H35">
            <v>38.159999999999997</v>
          </cell>
          <cell r="I35" t="str">
            <v>*</v>
          </cell>
          <cell r="J35">
            <v>65.160000000000011</v>
          </cell>
          <cell r="K35">
            <v>21.599999999999998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22.112499999999997</v>
          </cell>
          <cell r="C5">
            <v>28.8</v>
          </cell>
          <cell r="D5">
            <v>16.600000000000001</v>
          </cell>
          <cell r="E5">
            <v>56.625</v>
          </cell>
          <cell r="F5">
            <v>100</v>
          </cell>
          <cell r="G5">
            <v>28</v>
          </cell>
          <cell r="H5">
            <v>17.64</v>
          </cell>
          <cell r="I5" t="str">
            <v>*</v>
          </cell>
          <cell r="J5">
            <v>29.880000000000003</v>
          </cell>
          <cell r="K5">
            <v>0</v>
          </cell>
        </row>
        <row r="6">
          <cell r="B6">
            <v>22.266666666666669</v>
          </cell>
          <cell r="C6">
            <v>31.6</v>
          </cell>
          <cell r="D6">
            <v>16.100000000000001</v>
          </cell>
          <cell r="E6">
            <v>51.583333333333336</v>
          </cell>
          <cell r="F6">
            <v>80</v>
          </cell>
          <cell r="G6">
            <v>24</v>
          </cell>
          <cell r="H6">
            <v>15.48</v>
          </cell>
          <cell r="I6" t="str">
            <v>*</v>
          </cell>
          <cell r="J6">
            <v>23.040000000000003</v>
          </cell>
          <cell r="K6">
            <v>0</v>
          </cell>
        </row>
        <row r="7">
          <cell r="B7">
            <v>24.816666666666663</v>
          </cell>
          <cell r="C7">
            <v>33.200000000000003</v>
          </cell>
          <cell r="D7">
            <v>17.7</v>
          </cell>
          <cell r="E7">
            <v>41.25</v>
          </cell>
          <cell r="F7">
            <v>84</v>
          </cell>
          <cell r="G7">
            <v>20</v>
          </cell>
          <cell r="H7">
            <v>13.32</v>
          </cell>
          <cell r="I7" t="str">
            <v>*</v>
          </cell>
          <cell r="J7">
            <v>23.400000000000002</v>
          </cell>
          <cell r="K7">
            <v>0</v>
          </cell>
        </row>
        <row r="8">
          <cell r="B8">
            <v>24.379166666666666</v>
          </cell>
          <cell r="C8">
            <v>31.3</v>
          </cell>
          <cell r="D8">
            <v>18.5</v>
          </cell>
          <cell r="E8">
            <v>42.083333333333336</v>
          </cell>
          <cell r="F8">
            <v>67</v>
          </cell>
          <cell r="G8">
            <v>23</v>
          </cell>
          <cell r="H8">
            <v>20.16</v>
          </cell>
          <cell r="I8" t="str">
            <v>*</v>
          </cell>
          <cell r="J8">
            <v>31.319999999999997</v>
          </cell>
          <cell r="K8">
            <v>0</v>
          </cell>
        </row>
        <row r="9">
          <cell r="B9">
            <v>24.375</v>
          </cell>
          <cell r="C9">
            <v>31.7</v>
          </cell>
          <cell r="D9">
            <v>18.2</v>
          </cell>
          <cell r="E9">
            <v>45.416666666666664</v>
          </cell>
          <cell r="F9">
            <v>71</v>
          </cell>
          <cell r="G9">
            <v>24</v>
          </cell>
          <cell r="H9">
            <v>14.76</v>
          </cell>
          <cell r="I9" t="str">
            <v>*</v>
          </cell>
          <cell r="J9">
            <v>26.28</v>
          </cell>
          <cell r="K9">
            <v>0</v>
          </cell>
        </row>
        <row r="10">
          <cell r="B10">
            <v>25.200000000000003</v>
          </cell>
          <cell r="C10">
            <v>33.799999999999997</v>
          </cell>
          <cell r="D10">
            <v>18.100000000000001</v>
          </cell>
          <cell r="E10">
            <v>44.666666666666664</v>
          </cell>
          <cell r="F10">
            <v>76</v>
          </cell>
          <cell r="G10">
            <v>19</v>
          </cell>
          <cell r="H10">
            <v>18.36</v>
          </cell>
          <cell r="I10" t="str">
            <v>*</v>
          </cell>
          <cell r="J10">
            <v>31.319999999999997</v>
          </cell>
          <cell r="K10">
            <v>0</v>
          </cell>
        </row>
        <row r="11">
          <cell r="B11">
            <v>27.254166666666666</v>
          </cell>
          <cell r="C11">
            <v>36.1</v>
          </cell>
          <cell r="D11">
            <v>20.2</v>
          </cell>
          <cell r="E11">
            <v>37.125</v>
          </cell>
          <cell r="F11">
            <v>62</v>
          </cell>
          <cell r="G11">
            <v>18</v>
          </cell>
          <cell r="H11">
            <v>15.120000000000001</v>
          </cell>
          <cell r="I11" t="str">
            <v>*</v>
          </cell>
          <cell r="J11">
            <v>29.16</v>
          </cell>
          <cell r="K11">
            <v>0</v>
          </cell>
        </row>
        <row r="12">
          <cell r="B12">
            <v>24.329166666666666</v>
          </cell>
          <cell r="C12">
            <v>29.5</v>
          </cell>
          <cell r="D12">
            <v>20.100000000000001</v>
          </cell>
          <cell r="E12">
            <v>52</v>
          </cell>
          <cell r="F12">
            <v>72</v>
          </cell>
          <cell r="G12">
            <v>33</v>
          </cell>
          <cell r="H12">
            <v>34.92</v>
          </cell>
          <cell r="I12" t="str">
            <v>*</v>
          </cell>
          <cell r="J12">
            <v>52.2</v>
          </cell>
          <cell r="K12">
            <v>0</v>
          </cell>
        </row>
        <row r="13">
          <cell r="B13">
            <v>21.304166666666671</v>
          </cell>
          <cell r="C13">
            <v>28.3</v>
          </cell>
          <cell r="D13">
            <v>16.100000000000001</v>
          </cell>
          <cell r="E13">
            <v>65</v>
          </cell>
          <cell r="F13">
            <v>86</v>
          </cell>
          <cell r="G13">
            <v>39</v>
          </cell>
          <cell r="H13">
            <v>28.8</v>
          </cell>
          <cell r="I13" t="str">
            <v>*</v>
          </cell>
          <cell r="J13">
            <v>43.2</v>
          </cell>
          <cell r="K13">
            <v>0</v>
          </cell>
        </row>
        <row r="14">
          <cell r="B14">
            <v>24.816666666666674</v>
          </cell>
          <cell r="C14">
            <v>35.6</v>
          </cell>
          <cell r="D14">
            <v>17.5</v>
          </cell>
          <cell r="E14">
            <v>57.454545454545453</v>
          </cell>
          <cell r="F14">
            <v>100</v>
          </cell>
          <cell r="G14">
            <v>21</v>
          </cell>
          <cell r="H14">
            <v>20.88</v>
          </cell>
          <cell r="I14" t="str">
            <v>*</v>
          </cell>
          <cell r="J14">
            <v>31.680000000000003</v>
          </cell>
          <cell r="K14">
            <v>0</v>
          </cell>
        </row>
        <row r="15">
          <cell r="B15">
            <v>28.637499999999999</v>
          </cell>
          <cell r="C15">
            <v>37.1</v>
          </cell>
          <cell r="D15">
            <v>20.5</v>
          </cell>
          <cell r="E15">
            <v>34</v>
          </cell>
          <cell r="F15">
            <v>55</v>
          </cell>
          <cell r="G15">
            <v>17</v>
          </cell>
          <cell r="H15">
            <v>22.32</v>
          </cell>
          <cell r="I15" t="str">
            <v>*</v>
          </cell>
          <cell r="J15">
            <v>47.16</v>
          </cell>
          <cell r="K15">
            <v>0</v>
          </cell>
        </row>
        <row r="16">
          <cell r="B16">
            <v>24.0625</v>
          </cell>
          <cell r="C16">
            <v>34.299999999999997</v>
          </cell>
          <cell r="D16">
            <v>19.600000000000001</v>
          </cell>
          <cell r="E16">
            <v>58.083333333333336</v>
          </cell>
          <cell r="F16">
            <v>75</v>
          </cell>
          <cell r="G16">
            <v>28</v>
          </cell>
          <cell r="H16">
            <v>37.800000000000004</v>
          </cell>
          <cell r="I16" t="str">
            <v>*</v>
          </cell>
          <cell r="J16">
            <v>65.160000000000011</v>
          </cell>
          <cell r="K16">
            <v>1</v>
          </cell>
        </row>
        <row r="17">
          <cell r="B17">
            <v>21.495833333333334</v>
          </cell>
          <cell r="C17">
            <v>28.6</v>
          </cell>
          <cell r="D17">
            <v>16.600000000000001</v>
          </cell>
          <cell r="E17">
            <v>64.588235294117652</v>
          </cell>
          <cell r="F17">
            <v>100</v>
          </cell>
          <cell r="G17">
            <v>37</v>
          </cell>
          <cell r="H17">
            <v>23.040000000000003</v>
          </cell>
          <cell r="I17" t="str">
            <v>*</v>
          </cell>
          <cell r="J17">
            <v>40.32</v>
          </cell>
          <cell r="K17">
            <v>0.2</v>
          </cell>
        </row>
        <row r="18">
          <cell r="B18">
            <v>20.354166666666664</v>
          </cell>
          <cell r="C18">
            <v>25.9</v>
          </cell>
          <cell r="D18">
            <v>16.399999999999999</v>
          </cell>
          <cell r="E18">
            <v>68.041666666666671</v>
          </cell>
          <cell r="F18">
            <v>88</v>
          </cell>
          <cell r="G18">
            <v>47</v>
          </cell>
          <cell r="H18">
            <v>15.840000000000002</v>
          </cell>
          <cell r="I18" t="str">
            <v>*</v>
          </cell>
          <cell r="J18">
            <v>24.840000000000003</v>
          </cell>
          <cell r="K18">
            <v>0</v>
          </cell>
        </row>
        <row r="19">
          <cell r="B19">
            <v>22.370833333333334</v>
          </cell>
          <cell r="C19">
            <v>27.2</v>
          </cell>
          <cell r="D19">
            <v>18.3</v>
          </cell>
          <cell r="E19">
            <v>65.166666666666671</v>
          </cell>
          <cell r="F19">
            <v>81</v>
          </cell>
          <cell r="G19">
            <v>49</v>
          </cell>
          <cell r="H19">
            <v>16.559999999999999</v>
          </cell>
          <cell r="I19" t="str">
            <v>*</v>
          </cell>
          <cell r="J19">
            <v>25.56</v>
          </cell>
          <cell r="K19">
            <v>0</v>
          </cell>
        </row>
        <row r="20">
          <cell r="B20">
            <v>25.125</v>
          </cell>
          <cell r="C20">
            <v>32.4</v>
          </cell>
          <cell r="D20">
            <v>20.8</v>
          </cell>
          <cell r="E20">
            <v>55.875</v>
          </cell>
          <cell r="F20">
            <v>76</v>
          </cell>
          <cell r="G20">
            <v>27</v>
          </cell>
          <cell r="H20">
            <v>20.88</v>
          </cell>
          <cell r="I20" t="str">
            <v>*</v>
          </cell>
          <cell r="J20">
            <v>52.92</v>
          </cell>
          <cell r="K20">
            <v>0</v>
          </cell>
        </row>
        <row r="21">
          <cell r="B21">
            <v>25.562499999999996</v>
          </cell>
          <cell r="C21">
            <v>33.4</v>
          </cell>
          <cell r="D21">
            <v>19.100000000000001</v>
          </cell>
          <cell r="E21">
            <v>47.083333333333336</v>
          </cell>
          <cell r="F21">
            <v>74</v>
          </cell>
          <cell r="G21">
            <v>25</v>
          </cell>
          <cell r="H21">
            <v>20.88</v>
          </cell>
          <cell r="I21" t="str">
            <v>*</v>
          </cell>
          <cell r="J21">
            <v>36.72</v>
          </cell>
          <cell r="K21">
            <v>0</v>
          </cell>
        </row>
        <row r="22">
          <cell r="B22">
            <v>26.920833333333334</v>
          </cell>
          <cell r="C22">
            <v>35.200000000000003</v>
          </cell>
          <cell r="D22">
            <v>20.399999999999999</v>
          </cell>
          <cell r="E22">
            <v>40.541666666666664</v>
          </cell>
          <cell r="F22">
            <v>66</v>
          </cell>
          <cell r="G22">
            <v>21</v>
          </cell>
          <cell r="H22">
            <v>20.16</v>
          </cell>
          <cell r="I22" t="str">
            <v>*</v>
          </cell>
          <cell r="J22">
            <v>42.480000000000004</v>
          </cell>
          <cell r="K22">
            <v>0</v>
          </cell>
        </row>
        <row r="23">
          <cell r="B23">
            <v>18.766666666666662</v>
          </cell>
          <cell r="C23">
            <v>28</v>
          </cell>
          <cell r="D23">
            <v>16.399999999999999</v>
          </cell>
          <cell r="E23">
            <v>74.357142857142861</v>
          </cell>
          <cell r="F23">
            <v>100</v>
          </cell>
          <cell r="G23">
            <v>33</v>
          </cell>
          <cell r="H23">
            <v>30.96</v>
          </cell>
          <cell r="I23" t="str">
            <v>*</v>
          </cell>
          <cell r="J23">
            <v>71.28</v>
          </cell>
          <cell r="K23">
            <v>7</v>
          </cell>
        </row>
        <row r="24">
          <cell r="B24">
            <v>20.85</v>
          </cell>
          <cell r="C24">
            <v>28</v>
          </cell>
          <cell r="D24">
            <v>16</v>
          </cell>
          <cell r="E24">
            <v>65.066666666666663</v>
          </cell>
          <cell r="F24">
            <v>100</v>
          </cell>
          <cell r="G24">
            <v>43</v>
          </cell>
          <cell r="H24">
            <v>13.32</v>
          </cell>
          <cell r="I24" t="str">
            <v>*</v>
          </cell>
          <cell r="J24">
            <v>48.96</v>
          </cell>
          <cell r="K24">
            <v>5.8</v>
          </cell>
        </row>
        <row r="25">
          <cell r="B25">
            <v>21.933333333333334</v>
          </cell>
          <cell r="C25">
            <v>30.4</v>
          </cell>
          <cell r="D25">
            <v>15.6</v>
          </cell>
          <cell r="E25">
            <v>66.045454545454547</v>
          </cell>
          <cell r="F25">
            <v>100</v>
          </cell>
          <cell r="G25">
            <v>36</v>
          </cell>
          <cell r="H25">
            <v>13.32</v>
          </cell>
          <cell r="I25" t="str">
            <v>*</v>
          </cell>
          <cell r="J25">
            <v>27.720000000000002</v>
          </cell>
          <cell r="K25">
            <v>1</v>
          </cell>
        </row>
        <row r="26">
          <cell r="B26">
            <v>26.754166666666666</v>
          </cell>
          <cell r="C26">
            <v>34.9</v>
          </cell>
          <cell r="D26">
            <v>20.100000000000001</v>
          </cell>
          <cell r="E26">
            <v>47.791666666666664</v>
          </cell>
          <cell r="F26">
            <v>64</v>
          </cell>
          <cell r="G26">
            <v>28</v>
          </cell>
          <cell r="H26">
            <v>17.64</v>
          </cell>
          <cell r="I26" t="str">
            <v>*</v>
          </cell>
          <cell r="J26">
            <v>36</v>
          </cell>
          <cell r="K26">
            <v>0</v>
          </cell>
        </row>
        <row r="27">
          <cell r="B27">
            <v>28.883333333333336</v>
          </cell>
          <cell r="C27">
            <v>37.1</v>
          </cell>
          <cell r="D27">
            <v>21.1</v>
          </cell>
          <cell r="E27">
            <v>43.583333333333336</v>
          </cell>
          <cell r="F27">
            <v>68</v>
          </cell>
          <cell r="G27">
            <v>19</v>
          </cell>
          <cell r="H27">
            <v>25.92</v>
          </cell>
          <cell r="I27" t="str">
            <v>*</v>
          </cell>
          <cell r="J27">
            <v>43.92</v>
          </cell>
          <cell r="K27">
            <v>0</v>
          </cell>
        </row>
        <row r="28">
          <cell r="B28">
            <v>28.891666666666669</v>
          </cell>
          <cell r="C28">
            <v>36.700000000000003</v>
          </cell>
          <cell r="D28">
            <v>23.2</v>
          </cell>
          <cell r="E28">
            <v>41.875</v>
          </cell>
          <cell r="F28">
            <v>63</v>
          </cell>
          <cell r="G28">
            <v>17</v>
          </cell>
          <cell r="H28">
            <v>27.720000000000002</v>
          </cell>
          <cell r="I28" t="str">
            <v>*</v>
          </cell>
          <cell r="J28">
            <v>45.72</v>
          </cell>
          <cell r="K28">
            <v>0</v>
          </cell>
        </row>
        <row r="29">
          <cell r="B29">
            <v>27.016666666666666</v>
          </cell>
          <cell r="C29">
            <v>35.299999999999997</v>
          </cell>
          <cell r="D29">
            <v>20.399999999999999</v>
          </cell>
          <cell r="E29">
            <v>45.958333333333336</v>
          </cell>
          <cell r="F29">
            <v>67</v>
          </cell>
          <cell r="G29">
            <v>26</v>
          </cell>
          <cell r="H29">
            <v>23.400000000000002</v>
          </cell>
          <cell r="I29" t="str">
            <v>*</v>
          </cell>
          <cell r="J29">
            <v>42.480000000000004</v>
          </cell>
          <cell r="K29">
            <v>0</v>
          </cell>
        </row>
        <row r="30">
          <cell r="B30">
            <v>20.520833333333332</v>
          </cell>
          <cell r="C30">
            <v>25.5</v>
          </cell>
          <cell r="D30">
            <v>18.100000000000001</v>
          </cell>
          <cell r="E30">
            <v>79.599999999999994</v>
          </cell>
          <cell r="F30">
            <v>100</v>
          </cell>
          <cell r="G30">
            <v>61</v>
          </cell>
          <cell r="H30">
            <v>20.52</v>
          </cell>
          <cell r="I30" t="str">
            <v>*</v>
          </cell>
          <cell r="J30">
            <v>31.319999999999997</v>
          </cell>
          <cell r="K30">
            <v>0</v>
          </cell>
        </row>
        <row r="31">
          <cell r="B31">
            <v>16.866666666666667</v>
          </cell>
          <cell r="C31">
            <v>19.899999999999999</v>
          </cell>
          <cell r="D31">
            <v>13.5</v>
          </cell>
          <cell r="E31">
            <v>73.25</v>
          </cell>
          <cell r="F31">
            <v>85</v>
          </cell>
          <cell r="G31">
            <v>65</v>
          </cell>
          <cell r="H31">
            <v>21.240000000000002</v>
          </cell>
          <cell r="I31" t="str">
            <v>*</v>
          </cell>
          <cell r="J31">
            <v>36.72</v>
          </cell>
          <cell r="K31">
            <v>0.4</v>
          </cell>
        </row>
        <row r="32">
          <cell r="B32">
            <v>18.170833333333334</v>
          </cell>
          <cell r="C32">
            <v>24.7</v>
          </cell>
          <cell r="D32">
            <v>13.2</v>
          </cell>
          <cell r="E32">
            <v>65.125</v>
          </cell>
          <cell r="F32">
            <v>84</v>
          </cell>
          <cell r="G32">
            <v>41</v>
          </cell>
          <cell r="H32">
            <v>19.8</v>
          </cell>
          <cell r="I32" t="str">
            <v>*</v>
          </cell>
          <cell r="J32">
            <v>37.080000000000005</v>
          </cell>
          <cell r="K32">
            <v>0</v>
          </cell>
        </row>
        <row r="33">
          <cell r="B33">
            <v>20.083333333333336</v>
          </cell>
          <cell r="C33">
            <v>26.1</v>
          </cell>
          <cell r="D33">
            <v>15.6</v>
          </cell>
          <cell r="E33">
            <v>62.083333333333336</v>
          </cell>
          <cell r="F33">
            <v>73</v>
          </cell>
          <cell r="G33">
            <v>47</v>
          </cell>
          <cell r="H33">
            <v>25.2</v>
          </cell>
          <cell r="I33" t="str">
            <v>*</v>
          </cell>
          <cell r="J33">
            <v>41.04</v>
          </cell>
          <cell r="K33">
            <v>0</v>
          </cell>
        </row>
        <row r="34">
          <cell r="B34">
            <v>23.079166666666666</v>
          </cell>
          <cell r="C34">
            <v>29.3</v>
          </cell>
          <cell r="D34">
            <v>18.5</v>
          </cell>
          <cell r="E34">
            <v>65.19047619047619</v>
          </cell>
          <cell r="F34">
            <v>99</v>
          </cell>
          <cell r="G34">
            <v>48</v>
          </cell>
          <cell r="H34">
            <v>16.559999999999999</v>
          </cell>
          <cell r="I34" t="str">
            <v>*</v>
          </cell>
          <cell r="J34">
            <v>28.44</v>
          </cell>
          <cell r="K34">
            <v>0</v>
          </cell>
        </row>
        <row r="35">
          <cell r="B35">
            <v>21.237500000000001</v>
          </cell>
          <cell r="C35">
            <v>25</v>
          </cell>
          <cell r="D35">
            <v>18.7</v>
          </cell>
          <cell r="E35">
            <v>79.583333333333329</v>
          </cell>
          <cell r="F35">
            <v>100</v>
          </cell>
          <cell r="G35">
            <v>61</v>
          </cell>
          <cell r="H35">
            <v>27.36</v>
          </cell>
          <cell r="I35" t="str">
            <v>*</v>
          </cell>
          <cell r="J35">
            <v>47.16</v>
          </cell>
          <cell r="K35">
            <v>19</v>
          </cell>
        </row>
        <row r="36">
          <cell r="I36" t="str">
            <v>*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rascunh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22.945833333333336</v>
          </cell>
          <cell r="C5">
            <v>32.9</v>
          </cell>
          <cell r="D5">
            <v>14.3</v>
          </cell>
          <cell r="E5">
            <v>63.75</v>
          </cell>
          <cell r="F5">
            <v>94</v>
          </cell>
          <cell r="G5">
            <v>28</v>
          </cell>
          <cell r="H5">
            <v>14.4</v>
          </cell>
          <cell r="I5" t="str">
            <v>*</v>
          </cell>
          <cell r="J5">
            <v>27.720000000000002</v>
          </cell>
          <cell r="K5">
            <v>0</v>
          </cell>
        </row>
        <row r="6">
          <cell r="B6">
            <v>23.024999999999995</v>
          </cell>
          <cell r="C6">
            <v>33.1</v>
          </cell>
          <cell r="D6">
            <v>14.8</v>
          </cell>
          <cell r="E6">
            <v>60.75</v>
          </cell>
          <cell r="F6">
            <v>88</v>
          </cell>
          <cell r="G6">
            <v>31</v>
          </cell>
          <cell r="H6">
            <v>17.64</v>
          </cell>
          <cell r="I6" t="str">
            <v>*</v>
          </cell>
          <cell r="J6">
            <v>29.52</v>
          </cell>
          <cell r="K6">
            <v>0</v>
          </cell>
        </row>
        <row r="7">
          <cell r="B7">
            <v>23.7</v>
          </cell>
          <cell r="C7">
            <v>34.200000000000003</v>
          </cell>
          <cell r="D7">
            <v>14.1</v>
          </cell>
          <cell r="E7">
            <v>58.875</v>
          </cell>
          <cell r="F7">
            <v>93</v>
          </cell>
          <cell r="G7">
            <v>23</v>
          </cell>
          <cell r="H7">
            <v>16.2</v>
          </cell>
          <cell r="I7" t="str">
            <v>*</v>
          </cell>
          <cell r="J7">
            <v>23.400000000000002</v>
          </cell>
          <cell r="K7">
            <v>0</v>
          </cell>
        </row>
        <row r="8">
          <cell r="B8">
            <v>23.220833333333342</v>
          </cell>
          <cell r="C8">
            <v>33.200000000000003</v>
          </cell>
          <cell r="D8">
            <v>14.5</v>
          </cell>
          <cell r="E8">
            <v>58.291666666666664</v>
          </cell>
          <cell r="F8">
            <v>88</v>
          </cell>
          <cell r="G8">
            <v>26</v>
          </cell>
          <cell r="H8">
            <v>12.6</v>
          </cell>
          <cell r="I8" t="str">
            <v>*</v>
          </cell>
          <cell r="J8">
            <v>26.28</v>
          </cell>
          <cell r="K8">
            <v>0</v>
          </cell>
        </row>
        <row r="9">
          <cell r="B9">
            <v>23.504166666666666</v>
          </cell>
          <cell r="C9">
            <v>33.4</v>
          </cell>
          <cell r="D9">
            <v>14.6</v>
          </cell>
          <cell r="E9">
            <v>57.625</v>
          </cell>
          <cell r="F9">
            <v>89</v>
          </cell>
          <cell r="G9">
            <v>29</v>
          </cell>
          <cell r="H9">
            <v>15.840000000000002</v>
          </cell>
          <cell r="I9" t="str">
            <v>*</v>
          </cell>
          <cell r="J9">
            <v>27</v>
          </cell>
          <cell r="K9">
            <v>0</v>
          </cell>
        </row>
        <row r="10">
          <cell r="B10">
            <v>24.220833333333331</v>
          </cell>
          <cell r="C10">
            <v>34.200000000000003</v>
          </cell>
          <cell r="D10">
            <v>14.7</v>
          </cell>
          <cell r="E10">
            <v>57.416666666666664</v>
          </cell>
          <cell r="F10">
            <v>91</v>
          </cell>
          <cell r="G10">
            <v>27</v>
          </cell>
          <cell r="H10">
            <v>23.040000000000003</v>
          </cell>
          <cell r="I10" t="str">
            <v>*</v>
          </cell>
          <cell r="J10">
            <v>39.6</v>
          </cell>
          <cell r="K10">
            <v>0</v>
          </cell>
        </row>
        <row r="11">
          <cell r="B11">
            <v>26.091666666666665</v>
          </cell>
          <cell r="C11">
            <v>35.799999999999997</v>
          </cell>
          <cell r="D11">
            <v>17.3</v>
          </cell>
          <cell r="E11">
            <v>57.291666666666664</v>
          </cell>
          <cell r="F11">
            <v>87</v>
          </cell>
          <cell r="G11">
            <v>32</v>
          </cell>
          <cell r="H11">
            <v>13.32</v>
          </cell>
          <cell r="I11" t="str">
            <v>*</v>
          </cell>
          <cell r="J11">
            <v>24.12</v>
          </cell>
          <cell r="K11">
            <v>0</v>
          </cell>
        </row>
        <row r="12">
          <cell r="B12">
            <v>25.441666666666663</v>
          </cell>
          <cell r="C12">
            <v>32.799999999999997</v>
          </cell>
          <cell r="D12">
            <v>19.399999999999999</v>
          </cell>
          <cell r="E12">
            <v>70.166666666666671</v>
          </cell>
          <cell r="F12">
            <v>95</v>
          </cell>
          <cell r="G12">
            <v>47</v>
          </cell>
          <cell r="H12">
            <v>17.64</v>
          </cell>
          <cell r="I12" t="str">
            <v>*</v>
          </cell>
          <cell r="J12">
            <v>32.04</v>
          </cell>
          <cell r="K12">
            <v>0</v>
          </cell>
        </row>
        <row r="13">
          <cell r="B13">
            <v>24.150000000000006</v>
          </cell>
          <cell r="C13">
            <v>32.6</v>
          </cell>
          <cell r="D13">
            <v>17.7</v>
          </cell>
          <cell r="E13">
            <v>73.041666666666671</v>
          </cell>
          <cell r="F13">
            <v>98</v>
          </cell>
          <cell r="G13">
            <v>44</v>
          </cell>
          <cell r="H13">
            <v>13.32</v>
          </cell>
          <cell r="I13" t="str">
            <v>*</v>
          </cell>
          <cell r="J13">
            <v>21.96</v>
          </cell>
          <cell r="K13">
            <v>0</v>
          </cell>
        </row>
        <row r="14">
          <cell r="B14">
            <v>26.616666666666671</v>
          </cell>
          <cell r="C14">
            <v>35.200000000000003</v>
          </cell>
          <cell r="D14">
            <v>18.600000000000001</v>
          </cell>
          <cell r="E14">
            <v>63.375</v>
          </cell>
          <cell r="F14">
            <v>96</v>
          </cell>
          <cell r="G14">
            <v>31</v>
          </cell>
          <cell r="H14">
            <v>26.28</v>
          </cell>
          <cell r="I14" t="str">
            <v>*</v>
          </cell>
          <cell r="J14">
            <v>49.680000000000007</v>
          </cell>
          <cell r="K14">
            <v>0</v>
          </cell>
        </row>
        <row r="15">
          <cell r="B15">
            <v>28.587500000000002</v>
          </cell>
          <cell r="C15">
            <v>37.6</v>
          </cell>
          <cell r="D15">
            <v>20.399999999999999</v>
          </cell>
          <cell r="E15">
            <v>50.958333333333336</v>
          </cell>
          <cell r="F15">
            <v>77</v>
          </cell>
          <cell r="G15">
            <v>28</v>
          </cell>
          <cell r="H15">
            <v>28.44</v>
          </cell>
          <cell r="I15" t="str">
            <v>*</v>
          </cell>
          <cell r="J15">
            <v>52.56</v>
          </cell>
          <cell r="K15">
            <v>0</v>
          </cell>
        </row>
        <row r="16">
          <cell r="B16">
            <v>26.104166666666661</v>
          </cell>
          <cell r="C16">
            <v>31</v>
          </cell>
          <cell r="D16">
            <v>20.8</v>
          </cell>
          <cell r="E16">
            <v>65.833333333333329</v>
          </cell>
          <cell r="F16">
            <v>91</v>
          </cell>
          <cell r="G16">
            <v>49</v>
          </cell>
          <cell r="H16">
            <v>31.680000000000003</v>
          </cell>
          <cell r="I16" t="str">
            <v>*</v>
          </cell>
          <cell r="J16">
            <v>41.4</v>
          </cell>
          <cell r="K16">
            <v>0</v>
          </cell>
        </row>
        <row r="17">
          <cell r="B17">
            <v>19.670833333333331</v>
          </cell>
          <cell r="C17">
            <v>24.2</v>
          </cell>
          <cell r="D17">
            <v>16.3</v>
          </cell>
          <cell r="E17">
            <v>77.375</v>
          </cell>
          <cell r="F17">
            <v>98</v>
          </cell>
          <cell r="G17">
            <v>51</v>
          </cell>
          <cell r="H17">
            <v>23.400000000000002</v>
          </cell>
          <cell r="I17" t="str">
            <v>*</v>
          </cell>
          <cell r="J17">
            <v>33.119999999999997</v>
          </cell>
          <cell r="K17">
            <v>0</v>
          </cell>
        </row>
        <row r="18">
          <cell r="B18">
            <v>19.145833333333336</v>
          </cell>
          <cell r="C18">
            <v>25.3</v>
          </cell>
          <cell r="D18">
            <v>15.1</v>
          </cell>
          <cell r="E18">
            <v>63.958333333333336</v>
          </cell>
          <cell r="F18">
            <v>79</v>
          </cell>
          <cell r="G18">
            <v>54</v>
          </cell>
          <cell r="H18">
            <v>14.4</v>
          </cell>
          <cell r="I18" t="str">
            <v>*</v>
          </cell>
          <cell r="J18">
            <v>21.96</v>
          </cell>
          <cell r="K18">
            <v>0</v>
          </cell>
        </row>
        <row r="19">
          <cell r="B19">
            <v>23.066666666666666</v>
          </cell>
          <cell r="C19">
            <v>30.3</v>
          </cell>
          <cell r="D19">
            <v>18.3</v>
          </cell>
          <cell r="E19">
            <v>70.708333333333329</v>
          </cell>
          <cell r="F19">
            <v>91</v>
          </cell>
          <cell r="G19">
            <v>43</v>
          </cell>
          <cell r="H19">
            <v>16.2</v>
          </cell>
          <cell r="I19" t="str">
            <v>*</v>
          </cell>
          <cell r="J19">
            <v>28.44</v>
          </cell>
          <cell r="K19">
            <v>0</v>
          </cell>
        </row>
        <row r="20">
          <cell r="B20">
            <v>24.745833333333334</v>
          </cell>
          <cell r="C20">
            <v>34.5</v>
          </cell>
          <cell r="D20">
            <v>16.399999999999999</v>
          </cell>
          <cell r="E20">
            <v>63.583333333333336</v>
          </cell>
          <cell r="F20">
            <v>98</v>
          </cell>
          <cell r="G20">
            <v>26</v>
          </cell>
          <cell r="H20">
            <v>19.079999999999998</v>
          </cell>
          <cell r="I20" t="str">
            <v>*</v>
          </cell>
          <cell r="J20">
            <v>39.96</v>
          </cell>
          <cell r="K20">
            <v>0</v>
          </cell>
        </row>
        <row r="21">
          <cell r="B21">
            <v>25.058333333333334</v>
          </cell>
          <cell r="C21">
            <v>33.799999999999997</v>
          </cell>
          <cell r="D21">
            <v>16.3</v>
          </cell>
          <cell r="E21">
            <v>52.166666666666664</v>
          </cell>
          <cell r="F21">
            <v>83</v>
          </cell>
          <cell r="G21">
            <v>28</v>
          </cell>
          <cell r="H21">
            <v>24.840000000000003</v>
          </cell>
          <cell r="I21" t="str">
            <v>*</v>
          </cell>
          <cell r="J21">
            <v>44.64</v>
          </cell>
          <cell r="K21">
            <v>0</v>
          </cell>
        </row>
        <row r="22">
          <cell r="B22">
            <v>25.487500000000001</v>
          </cell>
          <cell r="C22">
            <v>34.4</v>
          </cell>
          <cell r="D22">
            <v>17.899999999999999</v>
          </cell>
          <cell r="E22">
            <v>56.708333333333336</v>
          </cell>
          <cell r="F22">
            <v>99</v>
          </cell>
          <cell r="G22">
            <v>34</v>
          </cell>
          <cell r="H22">
            <v>51.84</v>
          </cell>
          <cell r="I22" t="str">
            <v>*</v>
          </cell>
          <cell r="J22">
            <v>83.88000000000001</v>
          </cell>
          <cell r="K22">
            <v>11.4</v>
          </cell>
        </row>
        <row r="23">
          <cell r="B23">
            <v>17.641666666666669</v>
          </cell>
          <cell r="C23">
            <v>19.399999999999999</v>
          </cell>
          <cell r="D23">
            <v>14.9</v>
          </cell>
          <cell r="E23">
            <v>94.666666666666671</v>
          </cell>
          <cell r="F23">
            <v>100</v>
          </cell>
          <cell r="G23">
            <v>80</v>
          </cell>
          <cell r="H23">
            <v>23.040000000000003</v>
          </cell>
          <cell r="I23" t="str">
            <v>*</v>
          </cell>
          <cell r="J23">
            <v>45</v>
          </cell>
          <cell r="K23">
            <v>5.4</v>
          </cell>
        </row>
        <row r="24">
          <cell r="B24">
            <v>21.883333333333329</v>
          </cell>
          <cell r="C24">
            <v>29.5</v>
          </cell>
          <cell r="D24">
            <v>17.600000000000001</v>
          </cell>
          <cell r="E24">
            <v>80.625</v>
          </cell>
          <cell r="F24">
            <v>100</v>
          </cell>
          <cell r="G24">
            <v>44</v>
          </cell>
          <cell r="H24">
            <v>22.32</v>
          </cell>
          <cell r="I24" t="str">
            <v>*</v>
          </cell>
          <cell r="J24">
            <v>38.159999999999997</v>
          </cell>
          <cell r="K24">
            <v>0</v>
          </cell>
        </row>
        <row r="25">
          <cell r="B25">
            <v>23.629166666666666</v>
          </cell>
          <cell r="C25">
            <v>31.2</v>
          </cell>
          <cell r="D25">
            <v>18.3</v>
          </cell>
          <cell r="E25">
            <v>76.041666666666671</v>
          </cell>
          <cell r="F25">
            <v>99</v>
          </cell>
          <cell r="G25">
            <v>46</v>
          </cell>
          <cell r="H25">
            <v>22.68</v>
          </cell>
          <cell r="I25" t="str">
            <v>*</v>
          </cell>
          <cell r="J25">
            <v>39.6</v>
          </cell>
          <cell r="K25">
            <v>0</v>
          </cell>
        </row>
        <row r="26">
          <cell r="B26">
            <v>26.729166666666668</v>
          </cell>
          <cell r="C26">
            <v>34.6</v>
          </cell>
          <cell r="D26">
            <v>20.7</v>
          </cell>
          <cell r="E26">
            <v>65.583333333333329</v>
          </cell>
          <cell r="F26">
            <v>93</v>
          </cell>
          <cell r="G26">
            <v>37</v>
          </cell>
          <cell r="H26">
            <v>27.36</v>
          </cell>
          <cell r="I26" t="str">
            <v>*</v>
          </cell>
          <cell r="J26">
            <v>51.12</v>
          </cell>
          <cell r="K26">
            <v>0</v>
          </cell>
        </row>
        <row r="27">
          <cell r="B27">
            <v>28.45</v>
          </cell>
          <cell r="C27">
            <v>37.4</v>
          </cell>
          <cell r="D27">
            <v>20.5</v>
          </cell>
          <cell r="E27">
            <v>55</v>
          </cell>
          <cell r="F27">
            <v>88</v>
          </cell>
          <cell r="G27">
            <v>19</v>
          </cell>
          <cell r="H27">
            <v>40.680000000000007</v>
          </cell>
          <cell r="I27" t="str">
            <v>*</v>
          </cell>
          <cell r="J27">
            <v>65.160000000000011</v>
          </cell>
          <cell r="K27">
            <v>0</v>
          </cell>
        </row>
        <row r="28">
          <cell r="B28">
            <v>28.587500000000006</v>
          </cell>
          <cell r="C28">
            <v>36.1</v>
          </cell>
          <cell r="D28">
            <v>21.6</v>
          </cell>
          <cell r="E28">
            <v>56.166666666666664</v>
          </cell>
          <cell r="F28">
            <v>86</v>
          </cell>
          <cell r="G28">
            <v>32</v>
          </cell>
          <cell r="H28">
            <v>41.76</v>
          </cell>
          <cell r="I28" t="str">
            <v>*</v>
          </cell>
          <cell r="J28">
            <v>65.160000000000011</v>
          </cell>
          <cell r="K28">
            <v>0</v>
          </cell>
        </row>
        <row r="29">
          <cell r="B29">
            <v>25.408333333333331</v>
          </cell>
          <cell r="C29">
            <v>34.1</v>
          </cell>
          <cell r="D29">
            <v>19</v>
          </cell>
          <cell r="E29">
            <v>70.5</v>
          </cell>
          <cell r="F29">
            <v>95</v>
          </cell>
          <cell r="G29">
            <v>40</v>
          </cell>
          <cell r="H29">
            <v>26.28</v>
          </cell>
          <cell r="I29" t="str">
            <v>*</v>
          </cell>
          <cell r="J29">
            <v>45.72</v>
          </cell>
          <cell r="K29">
            <v>0</v>
          </cell>
        </row>
        <row r="30">
          <cell r="B30">
            <v>21.108333333333331</v>
          </cell>
          <cell r="C30">
            <v>27.4</v>
          </cell>
          <cell r="D30">
            <v>16.5</v>
          </cell>
          <cell r="E30">
            <v>66.875</v>
          </cell>
          <cell r="F30">
            <v>88</v>
          </cell>
          <cell r="G30">
            <v>45</v>
          </cell>
          <cell r="H30">
            <v>29.52</v>
          </cell>
          <cell r="I30" t="str">
            <v>*</v>
          </cell>
          <cell r="J30">
            <v>41.04</v>
          </cell>
          <cell r="K30">
            <v>0</v>
          </cell>
        </row>
        <row r="31">
          <cell r="B31">
            <v>19.937499999999996</v>
          </cell>
          <cell r="C31">
            <v>24.7</v>
          </cell>
          <cell r="D31">
            <v>15.5</v>
          </cell>
          <cell r="E31">
            <v>51.916666666666664</v>
          </cell>
          <cell r="F31">
            <v>64</v>
          </cell>
          <cell r="G31">
            <v>43</v>
          </cell>
          <cell r="H31">
            <v>19.8</v>
          </cell>
          <cell r="I31" t="str">
            <v>*</v>
          </cell>
          <cell r="J31">
            <v>33.480000000000004</v>
          </cell>
          <cell r="K31">
            <v>0</v>
          </cell>
        </row>
        <row r="32">
          <cell r="B32">
            <v>20.725000000000001</v>
          </cell>
          <cell r="C32">
            <v>28.1</v>
          </cell>
          <cell r="D32">
            <v>14.5</v>
          </cell>
          <cell r="E32">
            <v>68.708333333333329</v>
          </cell>
          <cell r="F32">
            <v>94</v>
          </cell>
          <cell r="G32">
            <v>45</v>
          </cell>
          <cell r="H32">
            <v>18</v>
          </cell>
          <cell r="I32" t="str">
            <v>*</v>
          </cell>
          <cell r="J32">
            <v>31.319999999999997</v>
          </cell>
          <cell r="K32">
            <v>0</v>
          </cell>
        </row>
        <row r="33">
          <cell r="B33">
            <v>22.720833333333331</v>
          </cell>
          <cell r="C33">
            <v>28.9</v>
          </cell>
          <cell r="D33">
            <v>16.899999999999999</v>
          </cell>
          <cell r="E33">
            <v>67.916666666666671</v>
          </cell>
          <cell r="F33">
            <v>92</v>
          </cell>
          <cell r="G33">
            <v>51</v>
          </cell>
          <cell r="H33">
            <v>15.48</v>
          </cell>
          <cell r="I33" t="str">
            <v>*</v>
          </cell>
          <cell r="J33">
            <v>25.92</v>
          </cell>
          <cell r="K33">
            <v>0</v>
          </cell>
        </row>
        <row r="34">
          <cell r="B34">
            <v>25.087500000000002</v>
          </cell>
          <cell r="C34">
            <v>33.4</v>
          </cell>
          <cell r="D34">
            <v>18</v>
          </cell>
          <cell r="E34">
            <v>66.75</v>
          </cell>
          <cell r="F34">
            <v>91</v>
          </cell>
          <cell r="G34">
            <v>43</v>
          </cell>
          <cell r="H34">
            <v>19.440000000000001</v>
          </cell>
          <cell r="I34" t="str">
            <v>*</v>
          </cell>
          <cell r="J34">
            <v>34.200000000000003</v>
          </cell>
          <cell r="K34">
            <v>0</v>
          </cell>
        </row>
        <row r="35">
          <cell r="B35">
            <v>26.116666666666664</v>
          </cell>
          <cell r="C35">
            <v>33.5</v>
          </cell>
          <cell r="D35">
            <v>21.7</v>
          </cell>
          <cell r="E35">
            <v>75.791666666666671</v>
          </cell>
          <cell r="F35">
            <v>97</v>
          </cell>
          <cell r="G35">
            <v>53</v>
          </cell>
          <cell r="H35">
            <v>30.240000000000002</v>
          </cell>
          <cell r="I35" t="str">
            <v>*</v>
          </cell>
          <cell r="J35">
            <v>47.519999999999996</v>
          </cell>
          <cell r="K35">
            <v>3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showGridLines="0" zoomScale="90" zoomScaleNormal="90" workbookViewId="0">
      <selection activeCell="AG49" sqref="AG49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6" ht="20.100000000000001" customHeight="1" x14ac:dyDescent="0.2">
      <c r="A1" s="136" t="s">
        <v>220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8"/>
    </row>
    <row r="2" spans="1:36" s="4" customFormat="1" ht="20.100000000000001" customHeight="1" x14ac:dyDescent="0.2">
      <c r="A2" s="139" t="s">
        <v>21</v>
      </c>
      <c r="B2" s="134" t="s">
        <v>219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5"/>
    </row>
    <row r="3" spans="1:36" s="5" customFormat="1" ht="20.100000000000001" customHeight="1" x14ac:dyDescent="0.2">
      <c r="A3" s="139"/>
      <c r="B3" s="132">
        <v>1</v>
      </c>
      <c r="C3" s="132">
        <f>SUM(B3+1)</f>
        <v>2</v>
      </c>
      <c r="D3" s="132">
        <f t="shared" ref="D3:AB3" si="0">SUM(C3+1)</f>
        <v>3</v>
      </c>
      <c r="E3" s="132">
        <f t="shared" si="0"/>
        <v>4</v>
      </c>
      <c r="F3" s="132">
        <f t="shared" si="0"/>
        <v>5</v>
      </c>
      <c r="G3" s="132">
        <v>6</v>
      </c>
      <c r="H3" s="132"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>SUM(AB3+1)</f>
        <v>28</v>
      </c>
      <c r="AD3" s="132">
        <f>SUM(AC3+1)</f>
        <v>29</v>
      </c>
      <c r="AE3" s="132">
        <v>30</v>
      </c>
      <c r="AF3" s="133">
        <v>31</v>
      </c>
      <c r="AG3" s="129" t="s">
        <v>26</v>
      </c>
    </row>
    <row r="4" spans="1:36" s="5" customFormat="1" x14ac:dyDescent="0.2">
      <c r="A4" s="139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3"/>
      <c r="AG4" s="129"/>
    </row>
    <row r="5" spans="1:36" s="5" customFormat="1" x14ac:dyDescent="0.2">
      <c r="A5" s="54" t="s">
        <v>30</v>
      </c>
      <c r="B5" s="111">
        <f>[1]Agosto!$B$5</f>
        <v>21.713043478260868</v>
      </c>
      <c r="C5" s="111">
        <f>[1]Agosto!$B$6</f>
        <v>21.678260869565214</v>
      </c>
      <c r="D5" s="111">
        <f>[1]Agosto!$B$7</f>
        <v>21.882608695652177</v>
      </c>
      <c r="E5" s="111">
        <f>[1]Agosto!$B$8</f>
        <v>21.734782608695653</v>
      </c>
      <c r="F5" s="111">
        <f>[1]Agosto!$B$9</f>
        <v>22.017391304347829</v>
      </c>
      <c r="G5" s="111">
        <f>[1]Agosto!$B$10</f>
        <v>22.987500000000001</v>
      </c>
      <c r="H5" s="111">
        <f>[1]Agosto!$B$11</f>
        <v>24.495652173913044</v>
      </c>
      <c r="I5" s="111">
        <f>[1]Agosto!$B$12</f>
        <v>24.200000000000006</v>
      </c>
      <c r="J5" s="111">
        <f>[1]Agosto!$B$13</f>
        <v>25.077272727272728</v>
      </c>
      <c r="K5" s="111">
        <f>[1]Agosto!$B$14</f>
        <v>26.147826086956517</v>
      </c>
      <c r="L5" s="111">
        <f>[1]Agosto!$B$15</f>
        <v>26.126086956521739</v>
      </c>
      <c r="M5" s="111">
        <f>[1]Agosto!$B$16</f>
        <v>24.491666666666671</v>
      </c>
      <c r="N5" s="111">
        <f>[1]Agosto!$B$17</f>
        <v>21.399999999999995</v>
      </c>
      <c r="O5" s="111">
        <f>[1]Agosto!$B$18</f>
        <v>21.575000000000003</v>
      </c>
      <c r="P5" s="111">
        <f>[1]Agosto!$B$19</f>
        <v>21.762500000000003</v>
      </c>
      <c r="Q5" s="111">
        <f>[1]Agosto!$B$20</f>
        <v>26.229166666666668</v>
      </c>
      <c r="R5" s="111">
        <f>[1]Agosto!$B$21</f>
        <v>25.708695652173915</v>
      </c>
      <c r="S5" s="111">
        <f>[1]Agosto!$B$22</f>
        <v>25.613636363636363</v>
      </c>
      <c r="T5" s="111">
        <f>[1]Agosto!$B$23</f>
        <v>20.895833333333332</v>
      </c>
      <c r="U5" s="111">
        <f>[1]Agosto!$B$24</f>
        <v>21.345454545454547</v>
      </c>
      <c r="V5" s="111">
        <f>[1]Agosto!$B$25</f>
        <v>22.391666666666666</v>
      </c>
      <c r="W5" s="111">
        <f>[1]Agosto!$B$26</f>
        <v>26.286956521739135</v>
      </c>
      <c r="X5" s="111">
        <f>[1]Agosto!$B$27</f>
        <v>27.156521739130426</v>
      </c>
      <c r="Y5" s="111">
        <f>[1]Agosto!$B$28</f>
        <v>27.166666666666661</v>
      </c>
      <c r="Z5" s="111">
        <f>[1]Agosto!$B$29</f>
        <v>26.375000000000011</v>
      </c>
      <c r="AA5" s="111">
        <f>[1]Agosto!$B$30</f>
        <v>22.212499999999995</v>
      </c>
      <c r="AB5" s="111">
        <f>[1]Agosto!$B$31</f>
        <v>19.0625</v>
      </c>
      <c r="AC5" s="111">
        <f>[1]Agosto!$B$32</f>
        <v>19.556521739130435</v>
      </c>
      <c r="AD5" s="111">
        <f>[1]Agosto!$B$33</f>
        <v>21.247826086956525</v>
      </c>
      <c r="AE5" s="111">
        <f>[1]Agosto!$B$34</f>
        <v>23.120833333333337</v>
      </c>
      <c r="AF5" s="111">
        <f>[1]Agosto!$B$35</f>
        <v>22.262499999999999</v>
      </c>
      <c r="AG5" s="124">
        <f>AVERAGE(B5:AF5)</f>
        <v>23.352318415572274</v>
      </c>
    </row>
    <row r="6" spans="1:36" x14ac:dyDescent="0.2">
      <c r="A6" s="54" t="s">
        <v>0</v>
      </c>
      <c r="B6" s="114">
        <f>[2]Agosto!$B$5</f>
        <v>20.349999999999998</v>
      </c>
      <c r="C6" s="114">
        <f>[2]Agosto!$B$6</f>
        <v>20.395833333333332</v>
      </c>
      <c r="D6" s="114">
        <f>[2]Agosto!$B$7</f>
        <v>20.812500000000004</v>
      </c>
      <c r="E6" s="114">
        <f>[2]Agosto!$B$8</f>
        <v>21.349999999999994</v>
      </c>
      <c r="F6" s="114">
        <f>[2]Agosto!$B$9</f>
        <v>21.316666666666666</v>
      </c>
      <c r="G6" s="114">
        <f>[2]Agosto!$B$10</f>
        <v>21.737499999999997</v>
      </c>
      <c r="H6" s="114">
        <f>[2]Agosto!$B$11</f>
        <v>22.070833333333329</v>
      </c>
      <c r="I6" s="114">
        <f>[2]Agosto!$B$12</f>
        <v>20.579166666666666</v>
      </c>
      <c r="J6" s="114">
        <f>[2]Agosto!$B$13</f>
        <v>20.120833333333334</v>
      </c>
      <c r="K6" s="114">
        <f>[2]Agosto!$B$14</f>
        <v>23.054166666666671</v>
      </c>
      <c r="L6" s="114">
        <f>[2]Agosto!$B$15</f>
        <v>27.487499999999997</v>
      </c>
      <c r="M6" s="114">
        <f>[2]Agosto!$B$16</f>
        <v>23.233333333333334</v>
      </c>
      <c r="N6" s="114">
        <f>[2]Agosto!$B$17</f>
        <v>16.316666666666666</v>
      </c>
      <c r="O6" s="114">
        <f>[2]Agosto!$B$18</f>
        <v>16.966666666666665</v>
      </c>
      <c r="P6" s="114">
        <f>[2]Agosto!$B$19</f>
        <v>21.091666666666665</v>
      </c>
      <c r="Q6" s="114">
        <f>[2]Agosto!$B$20</f>
        <v>22.541666666666668</v>
      </c>
      <c r="R6" s="114">
        <f>[2]Agosto!$B$21</f>
        <v>23.079166666666666</v>
      </c>
      <c r="S6" s="114">
        <f>[2]Agosto!$B$22</f>
        <v>21.008333333333333</v>
      </c>
      <c r="T6" s="114">
        <f>[2]Agosto!$B$23</f>
        <v>16.233333333333334</v>
      </c>
      <c r="U6" s="114">
        <f>[2]Agosto!$B$24</f>
        <v>19.808333333333334</v>
      </c>
      <c r="V6" s="114">
        <f>[2]Agosto!$B$25</f>
        <v>23.491666666666664</v>
      </c>
      <c r="W6" s="114">
        <f>[2]Agosto!$B$26</f>
        <v>26.012499999999999</v>
      </c>
      <c r="X6" s="114">
        <f>[2]Agosto!$B$27</f>
        <v>27.408333333333328</v>
      </c>
      <c r="Y6" s="114">
        <f>[2]Agosto!$B$28</f>
        <v>27.975000000000009</v>
      </c>
      <c r="Z6" s="114">
        <f>[2]Agosto!$B$29</f>
        <v>22.154166666666669</v>
      </c>
      <c r="AA6" s="114">
        <f>[2]Agosto!$B$30</f>
        <v>19.245833333333341</v>
      </c>
      <c r="AB6" s="114">
        <f>[2]Agosto!$B$31</f>
        <v>16.920833333333331</v>
      </c>
      <c r="AC6" s="114">
        <f>[2]Agosto!$B$32</f>
        <v>18.366666666666667</v>
      </c>
      <c r="AD6" s="114">
        <f>[2]Agosto!$B$33</f>
        <v>19.566666666666666</v>
      </c>
      <c r="AE6" s="114">
        <f>[2]Agosto!$B$34</f>
        <v>21.112499999999997</v>
      </c>
      <c r="AF6" s="114">
        <f>[2]Agosto!$B$35</f>
        <v>21.216666666666665</v>
      </c>
      <c r="AG6" s="124">
        <f t="shared" ref="AG6:AG49" si="1">AVERAGE(B6:AF6)</f>
        <v>21.387903225806454</v>
      </c>
    </row>
    <row r="7" spans="1:36" x14ac:dyDescent="0.2">
      <c r="A7" s="54" t="s">
        <v>88</v>
      </c>
      <c r="B7" s="114">
        <f>[3]Agosto!$B$5</f>
        <v>23.120833333333334</v>
      </c>
      <c r="C7" s="114">
        <f>[3]Agosto!$B$6</f>
        <v>23.312500000000004</v>
      </c>
      <c r="D7" s="114">
        <f>[3]Agosto!$B$7</f>
        <v>24.104166666666661</v>
      </c>
      <c r="E7" s="114">
        <f>[3]Agosto!$B$8</f>
        <v>24.63333333333334</v>
      </c>
      <c r="F7" s="114">
        <f>[3]Agosto!$B$9</f>
        <v>24.5625</v>
      </c>
      <c r="G7" s="114">
        <f>[3]Agosto!$B$10</f>
        <v>25.224999999999998</v>
      </c>
      <c r="H7" s="114">
        <f>[3]Agosto!$B$11</f>
        <v>26.108333333333331</v>
      </c>
      <c r="I7" s="114">
        <f>[3]Agosto!$B$12</f>
        <v>24.037499999999998</v>
      </c>
      <c r="J7" s="114">
        <f>[3]Agosto!$B$13</f>
        <v>21.783333333333335</v>
      </c>
      <c r="K7" s="114">
        <f>[3]Agosto!$B$14</f>
        <v>25.466666666666665</v>
      </c>
      <c r="L7" s="114">
        <f>[3]Agosto!$B$15</f>
        <v>27.820833333333336</v>
      </c>
      <c r="M7" s="114">
        <f>[3]Agosto!$B$16</f>
        <v>22.900000000000006</v>
      </c>
      <c r="N7" s="114">
        <f>[3]Agosto!$B$17</f>
        <v>20.437500000000004</v>
      </c>
      <c r="O7" s="114">
        <f>[3]Agosto!$B$18</f>
        <v>20.091666666666665</v>
      </c>
      <c r="P7" s="114">
        <f>[3]Agosto!$B$19</f>
        <v>22.520833333333332</v>
      </c>
      <c r="Q7" s="114">
        <f>[3]Agosto!$B$20</f>
        <v>24.908333333333342</v>
      </c>
      <c r="R7" s="114">
        <f>[3]Agosto!$B$21</f>
        <v>25.295833333333331</v>
      </c>
      <c r="S7" s="114">
        <f>[3]Agosto!$B$22</f>
        <v>25.61666666666666</v>
      </c>
      <c r="T7" s="114">
        <f>[3]Agosto!$B$23</f>
        <v>18.091666666666665</v>
      </c>
      <c r="U7" s="114">
        <f>[3]Agosto!$B$24</f>
        <v>20.199999999999996</v>
      </c>
      <c r="V7" s="114">
        <f>[3]Agosto!$B$25</f>
        <v>22.429166666666664</v>
      </c>
      <c r="W7" s="114">
        <f>[3]Agosto!$B$26</f>
        <v>26.433333333333334</v>
      </c>
      <c r="X7" s="114">
        <f>[3]Agosto!$B$27</f>
        <v>28</v>
      </c>
      <c r="Y7" s="114">
        <f>[3]Agosto!$B$28</f>
        <v>28.345833333333321</v>
      </c>
      <c r="Z7" s="114">
        <f>[3]Agosto!$B$29</f>
        <v>26.925000000000001</v>
      </c>
      <c r="AA7" s="114">
        <f>[3]Agosto!$B$30</f>
        <v>19.595833333333335</v>
      </c>
      <c r="AB7" s="114">
        <f>[3]Agosto!$B$31</f>
        <v>18.737499999999997</v>
      </c>
      <c r="AC7" s="114">
        <f>[3]Agosto!$B$32</f>
        <v>19.087500000000002</v>
      </c>
      <c r="AD7" s="114">
        <f>[3]Agosto!$B$33</f>
        <v>20.825000000000003</v>
      </c>
      <c r="AE7" s="114">
        <f>[3]Agosto!$B$34</f>
        <v>23.787500000000009</v>
      </c>
      <c r="AF7" s="114">
        <f>[3]Agosto!$B$35</f>
        <v>22.125</v>
      </c>
      <c r="AG7" s="124">
        <f t="shared" si="1"/>
        <v>23.436424731182793</v>
      </c>
    </row>
    <row r="8" spans="1:36" x14ac:dyDescent="0.2">
      <c r="A8" s="54" t="s">
        <v>1</v>
      </c>
      <c r="B8" s="114">
        <f>[4]Agosto!$B$5</f>
        <v>24.291666666666668</v>
      </c>
      <c r="C8" s="114">
        <f>[4]Agosto!$B$6</f>
        <v>25.083333333333332</v>
      </c>
      <c r="D8" s="114">
        <f>[4]Agosto!$B$7</f>
        <v>24.245833333333326</v>
      </c>
      <c r="E8" s="114">
        <f>[4]Agosto!$B$8</f>
        <v>24.454166666666662</v>
      </c>
      <c r="F8" s="114">
        <f>[4]Agosto!$B$9</f>
        <v>24.512499999999999</v>
      </c>
      <c r="G8" s="114">
        <f>[4]Agosto!$B$10</f>
        <v>25.449999999999992</v>
      </c>
      <c r="H8" s="114">
        <f>[4]Agosto!$B$11</f>
        <v>25.737500000000008</v>
      </c>
      <c r="I8" s="114">
        <f>[4]Agosto!$B$12</f>
        <v>27.570833333333329</v>
      </c>
      <c r="J8" s="114">
        <f>[4]Agosto!$B$13</f>
        <v>26.829166666666669</v>
      </c>
      <c r="K8" s="114">
        <f>[4]Agosto!$B$14</f>
        <v>27.466666666666669</v>
      </c>
      <c r="L8" s="114">
        <f>[4]Agosto!$B$15</f>
        <v>27.066666666666663</v>
      </c>
      <c r="M8" s="114">
        <f>[4]Agosto!$B$16</f>
        <v>26.629166666666666</v>
      </c>
      <c r="N8" s="114">
        <f>[4]Agosto!$B$17</f>
        <v>22.525000000000002</v>
      </c>
      <c r="O8" s="114">
        <f>[4]Agosto!$B$18</f>
        <v>22.054166666666671</v>
      </c>
      <c r="P8" s="114">
        <f>[4]Agosto!$B$19</f>
        <v>26.75</v>
      </c>
      <c r="Q8" s="114">
        <f>[4]Agosto!$B$20</f>
        <v>27.304166666666656</v>
      </c>
      <c r="R8" s="114">
        <f>[4]Agosto!$B$21</f>
        <v>27.174999999999997</v>
      </c>
      <c r="S8" s="114">
        <f>[4]Agosto!$B$22</f>
        <v>26.329166666666676</v>
      </c>
      <c r="T8" s="114">
        <f>[4]Agosto!$B$23</f>
        <v>20.112500000000001</v>
      </c>
      <c r="U8" s="114">
        <f>[4]Agosto!$B$24</f>
        <v>20.995833333333334</v>
      </c>
      <c r="V8" s="114">
        <f>[4]Agosto!$B$25</f>
        <v>24.137500000000003</v>
      </c>
      <c r="W8" s="114">
        <f>[4]Agosto!$B$26</f>
        <v>26.758333333333336</v>
      </c>
      <c r="X8" s="114">
        <f>[4]Agosto!$B$27</f>
        <v>27.666666666666661</v>
      </c>
      <c r="Y8" s="114">
        <f>[4]Agosto!$B$28</f>
        <v>28.620833333333337</v>
      </c>
      <c r="Z8" s="114">
        <f>[4]Agosto!$B$29</f>
        <v>26.583333333333332</v>
      </c>
      <c r="AA8" s="114">
        <f>[4]Agosto!$B$30</f>
        <v>23.875</v>
      </c>
      <c r="AB8" s="114">
        <f>[4]Agosto!$B$31</f>
        <v>22.754166666666666</v>
      </c>
      <c r="AC8" s="114">
        <f>[4]Agosto!$B$32</f>
        <v>23.062500000000004</v>
      </c>
      <c r="AD8" s="114">
        <f>[4]Agosto!$B$33</f>
        <v>25.745833333333337</v>
      </c>
      <c r="AE8" s="114">
        <f>[4]Agosto!$B$34</f>
        <v>27.808333333333334</v>
      </c>
      <c r="AF8" s="114">
        <f>[4]Agosto!$B$35</f>
        <v>27.816666666666666</v>
      </c>
      <c r="AG8" s="124">
        <f t="shared" si="1"/>
        <v>25.400403225806457</v>
      </c>
    </row>
    <row r="9" spans="1:36" x14ac:dyDescent="0.2">
      <c r="A9" s="54" t="s">
        <v>151</v>
      </c>
      <c r="B9" s="114">
        <f>[5]Agosto!$B$5</f>
        <v>22.720833333333331</v>
      </c>
      <c r="C9" s="114">
        <f>[5]Agosto!$B$6</f>
        <v>22.925000000000001</v>
      </c>
      <c r="D9" s="114">
        <f>[5]Agosto!$B$7</f>
        <v>24.287499999999998</v>
      </c>
      <c r="E9" s="114">
        <f>[5]Agosto!$B$8</f>
        <v>24.4375</v>
      </c>
      <c r="F9" s="114">
        <f>[5]Agosto!$B$9</f>
        <v>24.0625</v>
      </c>
      <c r="G9" s="114">
        <f>[5]Agosto!$B$10</f>
        <v>23.762500000000003</v>
      </c>
      <c r="H9" s="114">
        <f>[5]Agosto!$B$11</f>
        <v>26.104166666666661</v>
      </c>
      <c r="I9" s="114">
        <f>[5]Agosto!$B$12</f>
        <v>20.537500000000001</v>
      </c>
      <c r="J9" s="114">
        <f>[5]Agosto!$B$13</f>
        <v>20.608333333333334</v>
      </c>
      <c r="K9" s="114">
        <f>[5]Agosto!$B$14</f>
        <v>23.975000000000005</v>
      </c>
      <c r="L9" s="114">
        <f>[5]Agosto!$B$15</f>
        <v>28.779166666666665</v>
      </c>
      <c r="M9" s="114">
        <f>[5]Agosto!$B$16</f>
        <v>23.195833333333336</v>
      </c>
      <c r="N9" s="114">
        <f>[5]Agosto!$B$17</f>
        <v>14.920833333333333</v>
      </c>
      <c r="O9" s="114">
        <f>[5]Agosto!$B$18</f>
        <v>17.308333333333334</v>
      </c>
      <c r="P9" s="114">
        <f>[5]Agosto!$B$19</f>
        <v>21.791666666666668</v>
      </c>
      <c r="Q9" s="114">
        <f>[5]Agosto!$B$20</f>
        <v>22.933333333333337</v>
      </c>
      <c r="R9" s="114">
        <f>[5]Agosto!$B$21</f>
        <v>23.245833333333334</v>
      </c>
      <c r="S9" s="114">
        <f>[5]Agosto!$B$22</f>
        <v>23.745833333333334</v>
      </c>
      <c r="T9" s="114">
        <f>[5]Agosto!$B$23</f>
        <v>15.291666666666666</v>
      </c>
      <c r="U9" s="114">
        <f>[5]Agosto!$B$24</f>
        <v>19.262499999999999</v>
      </c>
      <c r="V9" s="114">
        <f>[5]Agosto!$B$25</f>
        <v>23.466666666666669</v>
      </c>
      <c r="W9" s="114">
        <f>[5]Agosto!$B$26</f>
        <v>26.562499999999996</v>
      </c>
      <c r="X9" s="114">
        <f>[5]Agosto!$B$27</f>
        <v>29.208333333333329</v>
      </c>
      <c r="Y9" s="114">
        <f>[5]Agosto!$B$28</f>
        <v>28.270833333333329</v>
      </c>
      <c r="Z9" s="114">
        <f>[5]Agosto!$B$29</f>
        <v>20.045833333333331</v>
      </c>
      <c r="AA9" s="114">
        <f>[5]Agosto!$B$30</f>
        <v>17.766666666666669</v>
      </c>
      <c r="AB9" s="114">
        <f>[5]Agosto!$B$31</f>
        <v>15.820833333333333</v>
      </c>
      <c r="AC9" s="114">
        <f>[5]Agosto!$B$32</f>
        <v>18.229166666666668</v>
      </c>
      <c r="AD9" s="114">
        <f>[5]Agosto!$B$33</f>
        <v>19.245833333333337</v>
      </c>
      <c r="AE9" s="114">
        <f>[5]Agosto!$B$34</f>
        <v>21.333333333333332</v>
      </c>
      <c r="AF9" s="114">
        <f>[5]Agosto!$B$35</f>
        <v>21.24583333333333</v>
      </c>
      <c r="AG9" s="124">
        <f t="shared" si="1"/>
        <v>22.099731182795701</v>
      </c>
    </row>
    <row r="10" spans="1:36" x14ac:dyDescent="0.2">
      <c r="A10" s="54" t="s">
        <v>95</v>
      </c>
      <c r="B10" s="114">
        <f>[6]Agosto!$B$5</f>
        <v>20.125</v>
      </c>
      <c r="C10" s="114">
        <f>[6]Agosto!$B$6</f>
        <v>21.062499999999996</v>
      </c>
      <c r="D10" s="114">
        <f>[6]Agosto!$B$7</f>
        <v>22.041666666666668</v>
      </c>
      <c r="E10" s="114">
        <f>[6]Agosto!$B$8</f>
        <v>21.029166666666669</v>
      </c>
      <c r="F10" s="114">
        <f>[6]Agosto!$B$9</f>
        <v>21.416666666666668</v>
      </c>
      <c r="G10" s="114">
        <f>[6]Agosto!$B$10</f>
        <v>22.525000000000002</v>
      </c>
      <c r="H10" s="114">
        <f>[6]Agosto!$B$11</f>
        <v>26.495833333333334</v>
      </c>
      <c r="I10" s="114">
        <f>[6]Agosto!$B$12</f>
        <v>25.075000000000003</v>
      </c>
      <c r="J10" s="114">
        <f>[6]Agosto!$B$13</f>
        <v>23.574999999999999</v>
      </c>
      <c r="K10" s="114">
        <f>[6]Agosto!$B$14</f>
        <v>25.587500000000002</v>
      </c>
      <c r="L10" s="114">
        <f>[6]Agosto!$B$15</f>
        <v>26.562500000000011</v>
      </c>
      <c r="M10" s="114">
        <f>[6]Agosto!$B$16</f>
        <v>26.187499999999996</v>
      </c>
      <c r="N10" s="114">
        <f>[6]Agosto!$B$17</f>
        <v>19.245833333333334</v>
      </c>
      <c r="O10" s="114">
        <f>[6]Agosto!$B$18</f>
        <v>20.112500000000001</v>
      </c>
      <c r="P10" s="114">
        <f>[6]Agosto!$B$19</f>
        <v>21.900000000000002</v>
      </c>
      <c r="Q10" s="114">
        <f>[6]Agosto!$B$20</f>
        <v>24.554166666666664</v>
      </c>
      <c r="R10" s="114">
        <f>[6]Agosto!$B$21</f>
        <v>23.324999999999999</v>
      </c>
      <c r="S10" s="114">
        <f>[6]Agosto!$B$22</f>
        <v>25.437500000000004</v>
      </c>
      <c r="T10" s="114">
        <f>[6]Agosto!$B$23</f>
        <v>19.066666666666666</v>
      </c>
      <c r="U10" s="114">
        <f>[6]Agosto!$B$24</f>
        <v>20.054166666666671</v>
      </c>
      <c r="V10" s="114">
        <f>[6]Agosto!$B$25</f>
        <v>21.841666666666669</v>
      </c>
      <c r="W10" s="114">
        <f>[6]Agosto!$B$26</f>
        <v>25.704166666666662</v>
      </c>
      <c r="X10" s="114">
        <f>[6]Agosto!$B$27</f>
        <v>27.058333333333334</v>
      </c>
      <c r="Y10" s="114">
        <f>[6]Agosto!$B$28</f>
        <v>26.183333333333337</v>
      </c>
      <c r="Z10" s="114">
        <f>[6]Agosto!$B$29</f>
        <v>25.854166666666668</v>
      </c>
      <c r="AA10" s="114">
        <f>[6]Agosto!$B$30</f>
        <v>20.658333333333335</v>
      </c>
      <c r="AB10" s="114">
        <f>[6]Agosto!$B$31</f>
        <v>18.254166666666666</v>
      </c>
      <c r="AC10" s="114">
        <f>[6]Agosto!$B$32</f>
        <v>17.854166666666668</v>
      </c>
      <c r="AD10" s="114">
        <f>[6]Agosto!$B$33</f>
        <v>21.508333333333336</v>
      </c>
      <c r="AE10" s="114">
        <f>[6]Agosto!$B$34</f>
        <v>23.983333333333334</v>
      </c>
      <c r="AF10" s="114">
        <f>[6]Agosto!$B$35</f>
        <v>23.724999999999998</v>
      </c>
      <c r="AG10" s="124">
        <f t="shared" si="1"/>
        <v>22.838844086021499</v>
      </c>
    </row>
    <row r="11" spans="1:36" x14ac:dyDescent="0.2">
      <c r="A11" s="54" t="s">
        <v>52</v>
      </c>
      <c r="B11" s="114">
        <f>[7]Agosto!$B$5</f>
        <v>22.112499999999997</v>
      </c>
      <c r="C11" s="114">
        <f>[7]Agosto!$B$6</f>
        <v>22.266666666666669</v>
      </c>
      <c r="D11" s="114">
        <f>[7]Agosto!$B$7</f>
        <v>24.816666666666663</v>
      </c>
      <c r="E11" s="114">
        <f>[7]Agosto!$B$8</f>
        <v>24.379166666666666</v>
      </c>
      <c r="F11" s="114">
        <f>[7]Agosto!$B$9</f>
        <v>24.375</v>
      </c>
      <c r="G11" s="114">
        <f>[7]Agosto!$B$10</f>
        <v>25.200000000000003</v>
      </c>
      <c r="H11" s="114">
        <f>[7]Agosto!$B$11</f>
        <v>27.254166666666666</v>
      </c>
      <c r="I11" s="114">
        <f>[7]Agosto!$B$12</f>
        <v>24.329166666666666</v>
      </c>
      <c r="J11" s="114">
        <f>[7]Agosto!$B$13</f>
        <v>21.304166666666671</v>
      </c>
      <c r="K11" s="114">
        <f>[7]Agosto!$B$14</f>
        <v>24.816666666666674</v>
      </c>
      <c r="L11" s="114">
        <f>[7]Agosto!$B$15</f>
        <v>28.637499999999999</v>
      </c>
      <c r="M11" s="114">
        <f>[7]Agosto!$B$16</f>
        <v>24.0625</v>
      </c>
      <c r="N11" s="114">
        <f>[7]Agosto!$B$17</f>
        <v>21.495833333333334</v>
      </c>
      <c r="O11" s="114">
        <f>[7]Agosto!$B$18</f>
        <v>20.354166666666664</v>
      </c>
      <c r="P11" s="114">
        <f>[7]Agosto!$B$19</f>
        <v>22.370833333333334</v>
      </c>
      <c r="Q11" s="114">
        <f>[7]Agosto!$B$20</f>
        <v>25.125</v>
      </c>
      <c r="R11" s="114">
        <f>[7]Agosto!$B$21</f>
        <v>25.562499999999996</v>
      </c>
      <c r="S11" s="114">
        <f>[7]Agosto!$B$22</f>
        <v>26.920833333333334</v>
      </c>
      <c r="T11" s="114">
        <f>[7]Agosto!$B$23</f>
        <v>18.766666666666662</v>
      </c>
      <c r="U11" s="114">
        <f>[7]Agosto!$B$24</f>
        <v>20.85</v>
      </c>
      <c r="V11" s="114">
        <f>[7]Agosto!$B$25</f>
        <v>21.933333333333334</v>
      </c>
      <c r="W11" s="114">
        <f>[7]Agosto!$B$26</f>
        <v>26.754166666666666</v>
      </c>
      <c r="X11" s="114">
        <f>[7]Agosto!$B$27</f>
        <v>28.883333333333336</v>
      </c>
      <c r="Y11" s="114">
        <f>[7]Agosto!$B$28</f>
        <v>28.891666666666669</v>
      </c>
      <c r="Z11" s="114">
        <f>[7]Agosto!$B$29</f>
        <v>27.016666666666666</v>
      </c>
      <c r="AA11" s="114">
        <f>[7]Agosto!$B$30</f>
        <v>20.520833333333332</v>
      </c>
      <c r="AB11" s="114">
        <f>[7]Agosto!$B$31</f>
        <v>16.866666666666667</v>
      </c>
      <c r="AC11" s="114">
        <f>[7]Agosto!$B$32</f>
        <v>18.170833333333334</v>
      </c>
      <c r="AD11" s="114">
        <f>[7]Agosto!$B$33</f>
        <v>20.083333333333336</v>
      </c>
      <c r="AE11" s="114">
        <f>[7]Agosto!$B$34</f>
        <v>23.079166666666666</v>
      </c>
      <c r="AF11" s="114">
        <f>[7]Agosto!$B$35</f>
        <v>21.237500000000001</v>
      </c>
      <c r="AG11" s="124">
        <f t="shared" si="1"/>
        <v>23.49798387096774</v>
      </c>
    </row>
    <row r="12" spans="1:36" hidden="1" x14ac:dyDescent="0.2">
      <c r="A12" s="54" t="s">
        <v>31</v>
      </c>
      <c r="B12" s="114" t="str">
        <f>[8]Agosto!$B$5</f>
        <v>*</v>
      </c>
      <c r="C12" s="114" t="str">
        <f>[8]Agosto!$B$6</f>
        <v>*</v>
      </c>
      <c r="D12" s="114" t="str">
        <f>[8]Agosto!$B$7</f>
        <v>*</v>
      </c>
      <c r="E12" s="114" t="str">
        <f>[8]Agosto!$B$8</f>
        <v>*</v>
      </c>
      <c r="F12" s="114" t="str">
        <f>[8]Agosto!$B$9</f>
        <v>*</v>
      </c>
      <c r="G12" s="114" t="str">
        <f>[8]Agosto!$B$10</f>
        <v>*</v>
      </c>
      <c r="H12" s="114" t="str">
        <f>[8]Agosto!$B$11</f>
        <v>*</v>
      </c>
      <c r="I12" s="114" t="str">
        <f>[8]Agosto!$B$12</f>
        <v>*</v>
      </c>
      <c r="J12" s="114" t="str">
        <f>[8]Agosto!$B$13</f>
        <v>*</v>
      </c>
      <c r="K12" s="114" t="str">
        <f>[8]Agosto!$B$14</f>
        <v>*</v>
      </c>
      <c r="L12" s="114" t="str">
        <f>[8]Agosto!$B$15</f>
        <v>*</v>
      </c>
      <c r="M12" s="114" t="str">
        <f>[8]Agosto!$B$16</f>
        <v>*</v>
      </c>
      <c r="N12" s="114" t="str">
        <f>[8]Agosto!$B$17</f>
        <v>*</v>
      </c>
      <c r="O12" s="114" t="str">
        <f>[8]Agosto!$B$18</f>
        <v>*</v>
      </c>
      <c r="P12" s="114" t="str">
        <f>[8]Agosto!$B$19</f>
        <v>*</v>
      </c>
      <c r="Q12" s="114" t="str">
        <f>[8]Agosto!$B$20</f>
        <v>*</v>
      </c>
      <c r="R12" s="114" t="str">
        <f>[8]Agosto!$B$21</f>
        <v>*</v>
      </c>
      <c r="S12" s="114" t="str">
        <f>[8]Agosto!$B$22</f>
        <v>*</v>
      </c>
      <c r="T12" s="114" t="str">
        <f>[8]Agosto!$B$23</f>
        <v>*</v>
      </c>
      <c r="U12" s="114" t="str">
        <f>[8]Agosto!$B$24</f>
        <v>*</v>
      </c>
      <c r="V12" s="114" t="str">
        <f>[8]Agosto!$B$25</f>
        <v>*</v>
      </c>
      <c r="W12" s="114" t="str">
        <f>[8]Agosto!$B$26</f>
        <v>*</v>
      </c>
      <c r="X12" s="114" t="str">
        <f>[8]Agosto!$B$27</f>
        <v>*</v>
      </c>
      <c r="Y12" s="114" t="str">
        <f>[8]Agosto!$B$28</f>
        <v>*</v>
      </c>
      <c r="Z12" s="114" t="str">
        <f>[8]Agosto!$B$29</f>
        <v>*</v>
      </c>
      <c r="AA12" s="114" t="str">
        <f>[8]Agosto!$B$30</f>
        <v>*</v>
      </c>
      <c r="AB12" s="114" t="str">
        <f>[8]Agosto!$B$31</f>
        <v>*</v>
      </c>
      <c r="AC12" s="114" t="str">
        <f>[8]Agosto!$B$32</f>
        <v>*</v>
      </c>
      <c r="AD12" s="114" t="str">
        <f>[8]Agosto!$B$33</f>
        <v>*</v>
      </c>
      <c r="AE12" s="114" t="str">
        <f>[8]Agosto!$B$34</f>
        <v>*</v>
      </c>
      <c r="AF12" s="114" t="str">
        <f>[8]Agosto!$B$35</f>
        <v>*</v>
      </c>
      <c r="AG12" s="124" t="s">
        <v>210</v>
      </c>
      <c r="AI12" t="s">
        <v>35</v>
      </c>
    </row>
    <row r="13" spans="1:36" x14ac:dyDescent="0.2">
      <c r="A13" s="54" t="s">
        <v>98</v>
      </c>
      <c r="B13" s="114">
        <f>[9]Agosto!$B$5</f>
        <v>22.945833333333336</v>
      </c>
      <c r="C13" s="114">
        <f>[9]Agosto!$B$6</f>
        <v>23.024999999999995</v>
      </c>
      <c r="D13" s="114">
        <f>[9]Agosto!$B$7</f>
        <v>23.7</v>
      </c>
      <c r="E13" s="114">
        <f>[9]Agosto!$B$8</f>
        <v>23.220833333333342</v>
      </c>
      <c r="F13" s="114">
        <f>[9]Agosto!$B$9</f>
        <v>23.504166666666666</v>
      </c>
      <c r="G13" s="114">
        <f>[9]Agosto!$B$10</f>
        <v>24.220833333333331</v>
      </c>
      <c r="H13" s="114">
        <f>[9]Agosto!$B$11</f>
        <v>26.091666666666665</v>
      </c>
      <c r="I13" s="114">
        <f>[9]Agosto!$B$12</f>
        <v>25.441666666666663</v>
      </c>
      <c r="J13" s="114">
        <f>[9]Agosto!$B$13</f>
        <v>24.150000000000006</v>
      </c>
      <c r="K13" s="114">
        <f>[9]Agosto!$B$14</f>
        <v>26.616666666666671</v>
      </c>
      <c r="L13" s="114">
        <f>[9]Agosto!$B$15</f>
        <v>28.587500000000002</v>
      </c>
      <c r="M13" s="114">
        <f>[9]Agosto!$B$16</f>
        <v>26.104166666666661</v>
      </c>
      <c r="N13" s="114">
        <f>[9]Agosto!$B$17</f>
        <v>19.670833333333331</v>
      </c>
      <c r="O13" s="114">
        <f>[9]Agosto!$B$18</f>
        <v>19.145833333333336</v>
      </c>
      <c r="P13" s="114">
        <f>[9]Agosto!$B$19</f>
        <v>23.066666666666666</v>
      </c>
      <c r="Q13" s="114">
        <f>[9]Agosto!$B$20</f>
        <v>24.745833333333334</v>
      </c>
      <c r="R13" s="114">
        <f>[9]Agosto!$B$21</f>
        <v>25.058333333333334</v>
      </c>
      <c r="S13" s="114">
        <f>[9]Agosto!$B$22</f>
        <v>25.487500000000001</v>
      </c>
      <c r="T13" s="114">
        <f>[9]Agosto!$B$23</f>
        <v>17.641666666666669</v>
      </c>
      <c r="U13" s="114">
        <f>[9]Agosto!$B$24</f>
        <v>21.883333333333329</v>
      </c>
      <c r="V13" s="114">
        <f>[9]Agosto!$B$25</f>
        <v>23.629166666666666</v>
      </c>
      <c r="W13" s="114">
        <f>[9]Agosto!$B$26</f>
        <v>26.729166666666668</v>
      </c>
      <c r="X13" s="114">
        <f>[9]Agosto!$B$27</f>
        <v>28.45</v>
      </c>
      <c r="Y13" s="114">
        <f>[9]Agosto!$B$28</f>
        <v>28.587500000000006</v>
      </c>
      <c r="Z13" s="114">
        <f>[9]Agosto!$B$29</f>
        <v>25.408333333333331</v>
      </c>
      <c r="AA13" s="114">
        <f>[9]Agosto!$B$30</f>
        <v>21.108333333333331</v>
      </c>
      <c r="AB13" s="114">
        <f>[9]Agosto!$B$31</f>
        <v>19.937499999999996</v>
      </c>
      <c r="AC13" s="114">
        <f>[9]Agosto!$B$32</f>
        <v>20.725000000000001</v>
      </c>
      <c r="AD13" s="114">
        <f>[9]Agosto!$B$33</f>
        <v>22.720833333333331</v>
      </c>
      <c r="AE13" s="114">
        <f>[9]Agosto!$B$34</f>
        <v>25.087500000000002</v>
      </c>
      <c r="AF13" s="114">
        <f>[9]Agosto!$B$35</f>
        <v>26.116666666666664</v>
      </c>
      <c r="AG13" s="124">
        <f t="shared" si="1"/>
        <v>23.961559139784946</v>
      </c>
    </row>
    <row r="14" spans="1:36" hidden="1" x14ac:dyDescent="0.2">
      <c r="A14" s="54" t="s">
        <v>102</v>
      </c>
      <c r="B14" s="114" t="str">
        <f>[10]Agosto!$B$5</f>
        <v>*</v>
      </c>
      <c r="C14" s="114" t="str">
        <f>[10]Agosto!$B$6</f>
        <v>*</v>
      </c>
      <c r="D14" s="114" t="str">
        <f>[10]Agosto!$B$7</f>
        <v>*</v>
      </c>
      <c r="E14" s="114" t="str">
        <f>[10]Agosto!$B$8</f>
        <v>*</v>
      </c>
      <c r="F14" s="114" t="str">
        <f>[10]Agosto!$B$9</f>
        <v>*</v>
      </c>
      <c r="G14" s="114" t="str">
        <f>[10]Agosto!$B$10</f>
        <v>*</v>
      </c>
      <c r="H14" s="114" t="str">
        <f>[10]Agosto!$B$11</f>
        <v>*</v>
      </c>
      <c r="I14" s="114" t="str">
        <f>[10]Agosto!$B$12</f>
        <v>*</v>
      </c>
      <c r="J14" s="114" t="str">
        <f>[10]Agosto!$B$13</f>
        <v>*</v>
      </c>
      <c r="K14" s="114" t="str">
        <f>[10]Agosto!$B$14</f>
        <v>*</v>
      </c>
      <c r="L14" s="114" t="str">
        <f>[10]Agosto!$B$15</f>
        <v>*</v>
      </c>
      <c r="M14" s="114" t="str">
        <f>[10]Agosto!$B$16</f>
        <v>*</v>
      </c>
      <c r="N14" s="114" t="str">
        <f>[10]Agosto!$B$17</f>
        <v>*</v>
      </c>
      <c r="O14" s="114" t="str">
        <f>[10]Agosto!$B$18</f>
        <v>*</v>
      </c>
      <c r="P14" s="114" t="str">
        <f>[10]Agosto!$B$19</f>
        <v>*</v>
      </c>
      <c r="Q14" s="114" t="str">
        <f>[10]Agosto!$B$20</f>
        <v>*</v>
      </c>
      <c r="R14" s="114" t="str">
        <f>[10]Agosto!$B$21</f>
        <v>*</v>
      </c>
      <c r="S14" s="114" t="str">
        <f>[10]Agosto!$B$22</f>
        <v>*</v>
      </c>
      <c r="T14" s="114" t="str">
        <f>[10]Agosto!$B$23</f>
        <v>*</v>
      </c>
      <c r="U14" s="114" t="str">
        <f>[10]Agosto!$B$24</f>
        <v>*</v>
      </c>
      <c r="V14" s="114" t="str">
        <f>[10]Agosto!$B$25</f>
        <v>*</v>
      </c>
      <c r="W14" s="114" t="str">
        <f>[10]Agosto!$B$26</f>
        <v>*</v>
      </c>
      <c r="X14" s="114" t="str">
        <f>[10]Agosto!$B$27</f>
        <v>*</v>
      </c>
      <c r="Y14" s="114" t="str">
        <f>[10]Agosto!$B$28</f>
        <v>*</v>
      </c>
      <c r="Z14" s="114" t="str">
        <f>[10]Agosto!$B$29</f>
        <v>*</v>
      </c>
      <c r="AA14" s="114" t="str">
        <f>[10]Agosto!$B$30</f>
        <v>*</v>
      </c>
      <c r="AB14" s="114" t="str">
        <f>[10]Agosto!$B$31</f>
        <v>*</v>
      </c>
      <c r="AC14" s="114" t="str">
        <f>[10]Agosto!$B$32</f>
        <v>*</v>
      </c>
      <c r="AD14" s="114" t="str">
        <f>[10]Agosto!$B$33</f>
        <v>*</v>
      </c>
      <c r="AE14" s="114" t="str">
        <f>[10]Agosto!$B$34</f>
        <v>*</v>
      </c>
      <c r="AF14" s="114" t="str">
        <f>[10]Agosto!$B$35</f>
        <v>*</v>
      </c>
      <c r="AG14" s="124" t="s">
        <v>210</v>
      </c>
    </row>
    <row r="15" spans="1:36" x14ac:dyDescent="0.2">
      <c r="A15" s="54" t="s">
        <v>105</v>
      </c>
      <c r="B15" s="114">
        <f>[11]Agosto!$B$5</f>
        <v>22.545833333333338</v>
      </c>
      <c r="C15" s="114">
        <f>[11]Agosto!$B$6</f>
        <v>23.308333333333334</v>
      </c>
      <c r="D15" s="114">
        <f>[11]Agosto!$B$7</f>
        <v>23.745833333333337</v>
      </c>
      <c r="E15" s="114">
        <f>[11]Agosto!$B$8</f>
        <v>23.970833333333335</v>
      </c>
      <c r="F15" s="114">
        <f>[11]Agosto!$B$9</f>
        <v>24.095833333333331</v>
      </c>
      <c r="G15" s="114">
        <f>[11]Agosto!$B$10</f>
        <v>24.999999999999996</v>
      </c>
      <c r="H15" s="114">
        <f>[11]Agosto!$B$11</f>
        <v>25.174999999999997</v>
      </c>
      <c r="I15" s="114">
        <f>[11]Agosto!$B$12</f>
        <v>22.174999999999997</v>
      </c>
      <c r="J15" s="114">
        <f>[11]Agosto!$B$13</f>
        <v>21.337500000000002</v>
      </c>
      <c r="K15" s="114">
        <f>[11]Agosto!$B$14</f>
        <v>25.500000000000004</v>
      </c>
      <c r="L15" s="114">
        <f>[11]Agosto!$B$15</f>
        <v>28.287500000000005</v>
      </c>
      <c r="M15" s="114">
        <f>[11]Agosto!$B$16</f>
        <v>24.299999999999997</v>
      </c>
      <c r="N15" s="114">
        <f>[11]Agosto!$B$17</f>
        <v>17.145833333333332</v>
      </c>
      <c r="O15" s="114">
        <f>[11]Agosto!$B$18</f>
        <v>17.712499999999999</v>
      </c>
      <c r="P15" s="114">
        <f>[11]Agosto!$B$19</f>
        <v>22.612500000000001</v>
      </c>
      <c r="Q15" s="114">
        <f>[11]Agosto!$B$20</f>
        <v>24.099999999999998</v>
      </c>
      <c r="R15" s="114">
        <f>[11]Agosto!$B$21</f>
        <v>25.445833333333329</v>
      </c>
      <c r="S15" s="114">
        <f>[11]Agosto!$B$22</f>
        <v>23.858333333333331</v>
      </c>
      <c r="T15" s="114">
        <f>[11]Agosto!$B$23</f>
        <v>16.612499999999997</v>
      </c>
      <c r="U15" s="114">
        <f>[11]Agosto!$B$24</f>
        <v>20</v>
      </c>
      <c r="V15" s="114">
        <f>[11]Agosto!$B$25</f>
        <v>23.291666666666661</v>
      </c>
      <c r="W15" s="114">
        <f>[11]Agosto!$B$26</f>
        <v>26.137499999999992</v>
      </c>
      <c r="X15" s="114">
        <f>[11]Agosto!$B$27</f>
        <v>27.762500000000003</v>
      </c>
      <c r="Y15" s="114">
        <f>[11]Agosto!$B$28</f>
        <v>28.020833333333332</v>
      </c>
      <c r="Z15" s="114">
        <f>[11]Agosto!$B$29</f>
        <v>23.387499999999992</v>
      </c>
      <c r="AA15" s="114">
        <f>[11]Agosto!$B$30</f>
        <v>19.133333333333329</v>
      </c>
      <c r="AB15" s="114">
        <f>[11]Agosto!$B$31</f>
        <v>17.020833333333336</v>
      </c>
      <c r="AC15" s="114">
        <f>[11]Agosto!$B$32</f>
        <v>18.958333333333332</v>
      </c>
      <c r="AD15" s="114">
        <f>[11]Agosto!$B$33</f>
        <v>20.841666666666665</v>
      </c>
      <c r="AE15" s="114">
        <f>[11]Agosto!$B$34</f>
        <v>22.616666666666664</v>
      </c>
      <c r="AF15" s="114">
        <f>[11]Agosto!$B$35</f>
        <v>21.483333333333338</v>
      </c>
      <c r="AG15" s="124">
        <f t="shared" si="1"/>
        <v>22.760752688172051</v>
      </c>
      <c r="AJ15" t="s">
        <v>35</v>
      </c>
    </row>
    <row r="16" spans="1:36" x14ac:dyDescent="0.2">
      <c r="A16" s="54" t="s">
        <v>152</v>
      </c>
      <c r="B16" s="114">
        <f>[12]Agosto!$B$5</f>
        <v>24.183333333333334</v>
      </c>
      <c r="C16" s="114">
        <f>[12]Agosto!$B$6</f>
        <v>24.6875</v>
      </c>
      <c r="D16" s="114">
        <f>[12]Agosto!$B$7</f>
        <v>22.166666666666668</v>
      </c>
      <c r="E16" s="114">
        <f>[12]Agosto!$B$8</f>
        <v>23.316666666666674</v>
      </c>
      <c r="F16" s="114">
        <f>[12]Agosto!$B$9</f>
        <v>22.804166666666664</v>
      </c>
      <c r="G16" s="114">
        <f>[12]Agosto!$B$10</f>
        <v>23.958333333333332</v>
      </c>
      <c r="H16" s="114">
        <f>[12]Agosto!$B$11</f>
        <v>23.729166666666668</v>
      </c>
      <c r="I16" s="114">
        <f>[12]Agosto!$B$12</f>
        <v>24.358333333333331</v>
      </c>
      <c r="J16" s="114">
        <f>[12]Agosto!$B$13</f>
        <v>24.775000000000002</v>
      </c>
      <c r="K16" s="114">
        <f>[12]Agosto!$B$14</f>
        <v>24.745833333333326</v>
      </c>
      <c r="L16" s="114">
        <f>[12]Agosto!$B$15</f>
        <v>24.5</v>
      </c>
      <c r="M16" s="114">
        <f>[12]Agosto!$B$16</f>
        <v>23.925000000000001</v>
      </c>
      <c r="N16" s="114">
        <f>[12]Agosto!$B$17</f>
        <v>20.833333333333332</v>
      </c>
      <c r="O16" s="114">
        <f>[12]Agosto!$B$18</f>
        <v>21.258333333333329</v>
      </c>
      <c r="P16" s="114">
        <f>[12]Agosto!$B$19</f>
        <v>23.55</v>
      </c>
      <c r="Q16" s="114">
        <f>[12]Agosto!$B$20</f>
        <v>26.3125</v>
      </c>
      <c r="R16" s="114">
        <f>[12]Agosto!$B$21</f>
        <v>25.216666666666669</v>
      </c>
      <c r="S16" s="114">
        <f>[12]Agosto!$B$22</f>
        <v>23.483333333333331</v>
      </c>
      <c r="T16" s="114">
        <f>[12]Agosto!$B$23</f>
        <v>18.391666666666666</v>
      </c>
      <c r="U16" s="114">
        <f>[12]Agosto!$B$24</f>
        <v>19.649999999999999</v>
      </c>
      <c r="V16" s="114">
        <f>[12]Agosto!$B$25</f>
        <v>21.683333333333334</v>
      </c>
      <c r="W16" s="114">
        <f>[12]Agosto!$B$26</f>
        <v>24.754166666666663</v>
      </c>
      <c r="X16" s="114">
        <f>[12]Agosto!$B$27</f>
        <v>24.995833333333334</v>
      </c>
      <c r="Y16" s="114">
        <f>[12]Agosto!$B$28</f>
        <v>24.695833333333336</v>
      </c>
      <c r="Z16" s="114">
        <f>[12]Agosto!$B$29</f>
        <v>24.974999999999998</v>
      </c>
      <c r="AA16" s="114">
        <f>[12]Agosto!$B$30</f>
        <v>21.991666666666664</v>
      </c>
      <c r="AB16" s="114">
        <f>[12]Agosto!$B$31</f>
        <v>19.475000000000001</v>
      </c>
      <c r="AC16" s="114">
        <f>[12]Agosto!$B$32</f>
        <v>19.429166666666667</v>
      </c>
      <c r="AD16" s="114">
        <f>[12]Agosto!$B$33</f>
        <v>23.512499999999999</v>
      </c>
      <c r="AE16" s="114">
        <f>[12]Agosto!$B$34</f>
        <v>25.024999999999995</v>
      </c>
      <c r="AF16" s="114">
        <f>[12]Agosto!$B$35</f>
        <v>23.608333333333334</v>
      </c>
      <c r="AG16" s="124">
        <f t="shared" si="1"/>
        <v>23.225537634408603</v>
      </c>
      <c r="AJ16" t="s">
        <v>35</v>
      </c>
    </row>
    <row r="17" spans="1:37" x14ac:dyDescent="0.2">
      <c r="A17" s="54" t="s">
        <v>2</v>
      </c>
      <c r="B17" s="114">
        <f>[13]Agosto!$B$5</f>
        <v>24.850000000000005</v>
      </c>
      <c r="C17" s="114">
        <f>[13]Agosto!$B$6</f>
        <v>25.216666666666669</v>
      </c>
      <c r="D17" s="114">
        <f>[13]Agosto!$B$7</f>
        <v>26.174999999999997</v>
      </c>
      <c r="E17" s="114">
        <f>[13]Agosto!$B$8</f>
        <v>24.854166666666668</v>
      </c>
      <c r="F17" s="114">
        <f>[13]Agosto!$B$9</f>
        <v>25.154166666666669</v>
      </c>
      <c r="G17" s="114">
        <f>[13]Agosto!$B$10</f>
        <v>26.879166666666674</v>
      </c>
      <c r="H17" s="114">
        <f>[13]Agosto!$B$11</f>
        <v>26.725000000000005</v>
      </c>
      <c r="I17" s="114">
        <f>[13]Agosto!$B$12</f>
        <v>25.970833333333342</v>
      </c>
      <c r="J17" s="114">
        <f>[13]Agosto!$B$13</f>
        <v>26.000000000000004</v>
      </c>
      <c r="K17" s="114">
        <f>[13]Agosto!$B$14</f>
        <v>27.045833333333334</v>
      </c>
      <c r="L17" s="114">
        <f>[13]Agosto!$B$15</f>
        <v>27.345833333333342</v>
      </c>
      <c r="M17" s="114">
        <f>[13]Agosto!$B$16</f>
        <v>26.591666666666665</v>
      </c>
      <c r="N17" s="114">
        <f>[13]Agosto!$B$17</f>
        <v>19.862500000000001</v>
      </c>
      <c r="O17" s="114">
        <f>[13]Agosto!$B$18</f>
        <v>21.083333333333332</v>
      </c>
      <c r="P17" s="114">
        <f>[13]Agosto!$B$19</f>
        <v>24.545833333333334</v>
      </c>
      <c r="Q17" s="114">
        <f>[13]Agosto!$B$20</f>
        <v>26.995833333333337</v>
      </c>
      <c r="R17" s="114">
        <f>[13]Agosto!$B$21</f>
        <v>26.679166666666674</v>
      </c>
      <c r="S17" s="114">
        <f>[13]Agosto!$B$22</f>
        <v>26.562499999999996</v>
      </c>
      <c r="T17" s="114">
        <f>[13]Agosto!$B$23</f>
        <v>19.662500000000001</v>
      </c>
      <c r="U17" s="114">
        <f>[13]Agosto!$B$24</f>
        <v>20.287500000000001</v>
      </c>
      <c r="V17" s="114">
        <f>[13]Agosto!$B$25</f>
        <v>22.837500000000006</v>
      </c>
      <c r="W17" s="114">
        <f>[13]Agosto!$B$26</f>
        <v>26.808333333333334</v>
      </c>
      <c r="X17" s="114">
        <f>[13]Agosto!$B$27</f>
        <v>27.445833333333329</v>
      </c>
      <c r="Y17" s="114">
        <f>[13]Agosto!$B$28</f>
        <v>28.358333333333334</v>
      </c>
      <c r="Z17" s="114">
        <f>[13]Agosto!$B$29</f>
        <v>26.549999999999997</v>
      </c>
      <c r="AA17" s="114">
        <f>[13]Agosto!$B$30</f>
        <v>20.987499999999997</v>
      </c>
      <c r="AB17" s="114">
        <f>[13]Agosto!$B$31</f>
        <v>19.162499999999998</v>
      </c>
      <c r="AC17" s="114">
        <f>[13]Agosto!$B$32</f>
        <v>19.858333333333334</v>
      </c>
      <c r="AD17" s="114">
        <f>[13]Agosto!$B$33</f>
        <v>23.766666666666662</v>
      </c>
      <c r="AE17" s="114">
        <f>[13]Agosto!$B$34</f>
        <v>25.712500000000002</v>
      </c>
      <c r="AF17" s="114">
        <f>[13]Agosto!$B$35</f>
        <v>24.412499999999998</v>
      </c>
      <c r="AG17" s="124">
        <f t="shared" si="1"/>
        <v>24.657661290322579</v>
      </c>
      <c r="AH17" s="12" t="s">
        <v>35</v>
      </c>
    </row>
    <row r="18" spans="1:37" hidden="1" x14ac:dyDescent="0.2">
      <c r="A18" s="54" t="s">
        <v>3</v>
      </c>
      <c r="B18" s="114" t="str">
        <f>[14]Agosto!$B$5</f>
        <v>*</v>
      </c>
      <c r="C18" s="114" t="str">
        <f>[14]Agosto!$B$6</f>
        <v>*</v>
      </c>
      <c r="D18" s="114" t="str">
        <f>[14]Agosto!$B$7</f>
        <v>*</v>
      </c>
      <c r="E18" s="114" t="str">
        <f>[14]Agosto!$B$8</f>
        <v>*</v>
      </c>
      <c r="F18" s="114" t="str">
        <f>[14]Agosto!$B$9</f>
        <v>*</v>
      </c>
      <c r="G18" s="114" t="str">
        <f>[14]Agosto!$B$10</f>
        <v>*</v>
      </c>
      <c r="H18" s="114" t="str">
        <f>[14]Agosto!$B$11</f>
        <v>*</v>
      </c>
      <c r="I18" s="114" t="str">
        <f>[14]Agosto!$B$12</f>
        <v>*</v>
      </c>
      <c r="J18" s="114" t="str">
        <f>[14]Agosto!$B$13</f>
        <v>*</v>
      </c>
      <c r="K18" s="114" t="str">
        <f>[14]Agosto!$B$14</f>
        <v>*</v>
      </c>
      <c r="L18" s="114" t="str">
        <f>[14]Agosto!$B$15</f>
        <v>*</v>
      </c>
      <c r="M18" s="114" t="str">
        <f>[14]Agosto!$B$16</f>
        <v>*</v>
      </c>
      <c r="N18" s="114" t="str">
        <f>[14]Agosto!$B$17</f>
        <v>*</v>
      </c>
      <c r="O18" s="114" t="str">
        <f>[14]Agosto!$B$18</f>
        <v>*</v>
      </c>
      <c r="P18" s="114" t="str">
        <f>[14]Agosto!$B$19</f>
        <v>*</v>
      </c>
      <c r="Q18" s="114" t="str">
        <f>[14]Agosto!$B$20</f>
        <v>*</v>
      </c>
      <c r="R18" s="114" t="str">
        <f>[14]Agosto!$B$21</f>
        <v>*</v>
      </c>
      <c r="S18" s="114" t="str">
        <f>[14]Agosto!$B$22</f>
        <v>*</v>
      </c>
      <c r="T18" s="114" t="str">
        <f>[14]Agosto!$B$23</f>
        <v>*</v>
      </c>
      <c r="U18" s="114" t="str">
        <f>[14]Agosto!$B$24</f>
        <v>*</v>
      </c>
      <c r="V18" s="114" t="str">
        <f>[14]Agosto!$B$25</f>
        <v>*</v>
      </c>
      <c r="W18" s="114" t="str">
        <f>[14]Agosto!$B$26</f>
        <v>*</v>
      </c>
      <c r="X18" s="114" t="str">
        <f>[14]Agosto!$B$27</f>
        <v>*</v>
      </c>
      <c r="Y18" s="114" t="str">
        <f>[14]Agosto!$B$28</f>
        <v>*</v>
      </c>
      <c r="Z18" s="114" t="str">
        <f>[14]Agosto!$B$29</f>
        <v>*</v>
      </c>
      <c r="AA18" s="114" t="str">
        <f>[14]Agosto!$B$30</f>
        <v>*</v>
      </c>
      <c r="AB18" s="114" t="str">
        <f>[14]Agosto!$B$31</f>
        <v>*</v>
      </c>
      <c r="AC18" s="114" t="str">
        <f>[14]Agosto!$B$32</f>
        <v>*</v>
      </c>
      <c r="AD18" s="114" t="str">
        <f>[14]Agosto!$B$33</f>
        <v>*</v>
      </c>
      <c r="AE18" s="114" t="str">
        <f>[14]Agosto!$B$34</f>
        <v>*</v>
      </c>
      <c r="AF18" s="114" t="str">
        <f>[14]Agosto!$B$35</f>
        <v>*</v>
      </c>
      <c r="AG18" s="124" t="s">
        <v>210</v>
      </c>
      <c r="AH18" s="12" t="s">
        <v>35</v>
      </c>
      <c r="AJ18" t="s">
        <v>35</v>
      </c>
      <c r="AK18" t="s">
        <v>35</v>
      </c>
    </row>
    <row r="19" spans="1:37" x14ac:dyDescent="0.2">
      <c r="A19" s="54" t="s">
        <v>4</v>
      </c>
      <c r="B19" s="114">
        <f>[15]Agosto!$B$5</f>
        <v>23.191666666666666</v>
      </c>
      <c r="C19" s="114">
        <f>[15]Agosto!$B$6</f>
        <v>23.433333333333337</v>
      </c>
      <c r="D19" s="114">
        <f>[15]Agosto!$B$7</f>
        <v>24.245833333333326</v>
      </c>
      <c r="E19" s="114">
        <f>[15]Agosto!$B$8</f>
        <v>24.49166666666666</v>
      </c>
      <c r="F19" s="114">
        <f>[15]Agosto!$B$9</f>
        <v>23.745833333333334</v>
      </c>
      <c r="G19" s="114">
        <f>[15]Agosto!$B$10</f>
        <v>25.474999999999998</v>
      </c>
      <c r="H19" s="114">
        <f>[15]Agosto!$B$11</f>
        <v>26.345833333333331</v>
      </c>
      <c r="I19" s="114">
        <f>[15]Agosto!$B$12</f>
        <v>26.095833333333335</v>
      </c>
      <c r="J19" s="114">
        <f>[15]Agosto!$B$13</f>
        <v>24.954166666666666</v>
      </c>
      <c r="K19" s="114">
        <f>[15]Agosto!$B$14</f>
        <v>26.345833333333331</v>
      </c>
      <c r="L19" s="114">
        <f>[15]Agosto!$B$15</f>
        <v>27.016666666666669</v>
      </c>
      <c r="M19" s="114">
        <f>[15]Agosto!$B$16</f>
        <v>25.920833333333334</v>
      </c>
      <c r="N19" s="114">
        <f>[15]Agosto!$B$17</f>
        <v>20.420833333333331</v>
      </c>
      <c r="O19" s="114">
        <f>[15]Agosto!$B$18</f>
        <v>20.650000000000002</v>
      </c>
      <c r="P19" s="114">
        <f>[15]Agosto!$B$19</f>
        <v>22.766666666666662</v>
      </c>
      <c r="Q19" s="114">
        <f>[15]Agosto!$B$20</f>
        <v>23.479166666666668</v>
      </c>
      <c r="R19" s="114">
        <f>[15]Agosto!$B$21</f>
        <v>23.516666666666666</v>
      </c>
      <c r="S19" s="114">
        <f>[15]Agosto!$B$22</f>
        <v>25.491666666666671</v>
      </c>
      <c r="T19" s="114">
        <f>[15]Agosto!$B$23</f>
        <v>18.637499999999996</v>
      </c>
      <c r="U19" s="114">
        <f>[15]Agosto!$B$24</f>
        <v>18.183333333333334</v>
      </c>
      <c r="V19" s="114">
        <f>[15]Agosto!$B$25</f>
        <v>21.400000000000002</v>
      </c>
      <c r="W19" s="114">
        <f>[15]Agosto!$B$26</f>
        <v>25.191666666666659</v>
      </c>
      <c r="X19" s="114">
        <f>[15]Agosto!$B$27</f>
        <v>26.491666666666671</v>
      </c>
      <c r="Y19" s="114">
        <f>[15]Agosto!$B$28</f>
        <v>26.2</v>
      </c>
      <c r="Z19" s="114">
        <f>[15]Agosto!$B$29</f>
        <v>25.916666666666668</v>
      </c>
      <c r="AA19" s="114">
        <f>[15]Agosto!$B$30</f>
        <v>23.275000000000002</v>
      </c>
      <c r="AB19" s="114">
        <f>[15]Agosto!$B$31</f>
        <v>20.179166666666664</v>
      </c>
      <c r="AC19" s="114">
        <f>[15]Agosto!$B$32</f>
        <v>18.604166666666668</v>
      </c>
      <c r="AD19" s="114">
        <f>[15]Agosto!$B$33</f>
        <v>22.075000000000003</v>
      </c>
      <c r="AE19" s="114">
        <f>[15]Agosto!$B$34</f>
        <v>24.129166666666666</v>
      </c>
      <c r="AF19" s="114">
        <f>[15]Agosto!$B$35</f>
        <v>24.166666666666668</v>
      </c>
      <c r="AG19" s="124">
        <f t="shared" si="1"/>
        <v>23.614112903225802</v>
      </c>
      <c r="AH19" s="12" t="s">
        <v>35</v>
      </c>
      <c r="AJ19" t="s">
        <v>35</v>
      </c>
    </row>
    <row r="20" spans="1:37" x14ac:dyDescent="0.2">
      <c r="A20" s="54" t="s">
        <v>5</v>
      </c>
      <c r="B20" s="114">
        <f>[16]Agosto!$B$5</f>
        <v>27.849999999999998</v>
      </c>
      <c r="C20" s="114">
        <f>[16]Agosto!$B$6</f>
        <v>28.354166666666668</v>
      </c>
      <c r="D20" s="114">
        <f>[16]Agosto!$B$7</f>
        <v>28.812499999999996</v>
      </c>
      <c r="E20" s="114">
        <f>[16]Agosto!$B$8</f>
        <v>28.349999999999998</v>
      </c>
      <c r="F20" s="114">
        <f>[16]Agosto!$B$9</f>
        <v>28.200000000000003</v>
      </c>
      <c r="G20" s="114">
        <f>[16]Agosto!$B$10</f>
        <v>28.849999999999998</v>
      </c>
      <c r="H20" s="114">
        <f>[16]Agosto!$B$11</f>
        <v>30.045833333333334</v>
      </c>
      <c r="I20" s="114">
        <f>[16]Agosto!$B$12</f>
        <v>27.712500000000002</v>
      </c>
      <c r="J20" s="114">
        <f>[16]Agosto!$B$13</f>
        <v>27.108333333333334</v>
      </c>
      <c r="K20" s="114">
        <f>[16]Agosto!$B$14</f>
        <v>29.658333333333328</v>
      </c>
      <c r="L20" s="114">
        <f>[16]Agosto!$B$15</f>
        <v>30.391666666666662</v>
      </c>
      <c r="M20" s="114">
        <f>[16]Agosto!$B$16</f>
        <v>29.358333333333334</v>
      </c>
      <c r="N20" s="114">
        <f>[16]Agosto!$B$17</f>
        <v>20.93333333333333</v>
      </c>
      <c r="O20" s="114">
        <f>[16]Agosto!$B$18</f>
        <v>19.270833333333336</v>
      </c>
      <c r="P20" s="114">
        <f>[16]Agosto!$B$19</f>
        <v>25.020833333333332</v>
      </c>
      <c r="Q20" s="114">
        <f>[16]Agosto!$B$20</f>
        <v>28.104166666666668</v>
      </c>
      <c r="R20" s="114">
        <f>[16]Agosto!$B$21</f>
        <v>28.670833333333338</v>
      </c>
      <c r="S20" s="114">
        <f>[16]Agosto!$B$22</f>
        <v>29.120833333333337</v>
      </c>
      <c r="T20" s="114">
        <f>[16]Agosto!$B$23</f>
        <v>22.295833333333338</v>
      </c>
      <c r="U20" s="114">
        <f>[16]Agosto!$B$24</f>
        <v>23.416666666666661</v>
      </c>
      <c r="V20" s="114">
        <f>[16]Agosto!$B$25</f>
        <v>25.599999999999998</v>
      </c>
      <c r="W20" s="114">
        <f>[16]Agosto!$B$26</f>
        <v>29.529166666666669</v>
      </c>
      <c r="X20" s="114">
        <f>[16]Agosto!$B$27</f>
        <v>30.758333333333329</v>
      </c>
      <c r="Y20" s="114">
        <f>[16]Agosto!$B$28</f>
        <v>31.400000000000002</v>
      </c>
      <c r="Z20" s="114">
        <f>[16]Agosto!$B$29</f>
        <v>29.491666666666671</v>
      </c>
      <c r="AA20" s="114">
        <f>[16]Agosto!$B$30</f>
        <v>23.533333333333331</v>
      </c>
      <c r="AB20" s="114">
        <f>[16]Agosto!$B$31</f>
        <v>23.795833333333334</v>
      </c>
      <c r="AC20" s="114">
        <f>[16]Agosto!$B$32</f>
        <v>25.016666666666669</v>
      </c>
      <c r="AD20" s="114">
        <f>[16]Agosto!$B$33</f>
        <v>27.9375</v>
      </c>
      <c r="AE20" s="114">
        <f>[16]Agosto!$B$34</f>
        <v>28.783333333333335</v>
      </c>
      <c r="AF20" s="114">
        <f>[16]Agosto!$B$35</f>
        <v>31.233333333333334</v>
      </c>
      <c r="AG20" s="124">
        <f t="shared" si="1"/>
        <v>27.374327956989241</v>
      </c>
      <c r="AH20" s="12" t="s">
        <v>35</v>
      </c>
    </row>
    <row r="21" spans="1:37" x14ac:dyDescent="0.2">
      <c r="A21" s="54" t="s">
        <v>33</v>
      </c>
      <c r="B21" s="114">
        <f>[17]Agosto!$B$5</f>
        <v>23.279166666666665</v>
      </c>
      <c r="C21" s="114">
        <f>[17]Agosto!$B$6</f>
        <v>23.504166666666666</v>
      </c>
      <c r="D21" s="114">
        <f>[17]Agosto!$B$7</f>
        <v>23.704166666666669</v>
      </c>
      <c r="E21" s="114">
        <f>[17]Agosto!$B$8</f>
        <v>23.216666666666665</v>
      </c>
      <c r="F21" s="114">
        <f>[17]Agosto!$B$9</f>
        <v>23.629166666666666</v>
      </c>
      <c r="G21" s="114">
        <f>[17]Agosto!$B$10</f>
        <v>24.4375</v>
      </c>
      <c r="H21" s="114">
        <f>[17]Agosto!$B$11</f>
        <v>26.075000000000003</v>
      </c>
      <c r="I21" s="114">
        <f>[17]Agosto!$B$12</f>
        <v>26.154166666666669</v>
      </c>
      <c r="J21" s="114">
        <f>[17]Agosto!$B$13</f>
        <v>25.791666666666671</v>
      </c>
      <c r="K21" s="114">
        <f>[17]Agosto!$B$14</f>
        <v>25.412500000000005</v>
      </c>
      <c r="L21" s="114">
        <f>[17]Agosto!$B$15</f>
        <v>26.691666666666663</v>
      </c>
      <c r="M21" s="114">
        <f>[17]Agosto!$B$16</f>
        <v>26.162500000000009</v>
      </c>
      <c r="N21" s="114">
        <f>[17]Agosto!$B$17</f>
        <v>22.754166666666666</v>
      </c>
      <c r="O21" s="114">
        <f>[17]Agosto!$B$18</f>
        <v>23.154166666666669</v>
      </c>
      <c r="P21" s="114">
        <f>[17]Agosto!$B$19</f>
        <v>23.966666666666665</v>
      </c>
      <c r="Q21" s="114">
        <f>[17]Agosto!$B$20</f>
        <v>23.916666666666668</v>
      </c>
      <c r="R21" s="114">
        <f>[17]Agosto!$B$21</f>
        <v>23.354166666666668</v>
      </c>
      <c r="S21" s="114">
        <f>[17]Agosto!$B$22</f>
        <v>25.095833333333331</v>
      </c>
      <c r="T21" s="114">
        <f>[17]Agosto!$B$23</f>
        <v>18.87916666666667</v>
      </c>
      <c r="U21" s="114">
        <f>[17]Agosto!$B$24</f>
        <v>19.570833333333333</v>
      </c>
      <c r="V21" s="114">
        <f>[17]Agosto!$B$25</f>
        <v>21.862499999999997</v>
      </c>
      <c r="W21" s="114">
        <f>[17]Agosto!$B$26</f>
        <v>25.183333333333334</v>
      </c>
      <c r="X21" s="114">
        <f>[17]Agosto!$B$27</f>
        <v>26.679166666666671</v>
      </c>
      <c r="Y21" s="114">
        <f>[17]Agosto!$B$28</f>
        <v>25.320833333333329</v>
      </c>
      <c r="Z21" s="114">
        <f>[17]Agosto!$B$29</f>
        <v>25.575000000000003</v>
      </c>
      <c r="AA21" s="114">
        <f>[17]Agosto!$B$30</f>
        <v>24.104166666666661</v>
      </c>
      <c r="AB21" s="114">
        <f>[17]Agosto!$B$31</f>
        <v>21.745833333333334</v>
      </c>
      <c r="AC21" s="114">
        <f>[17]Agosto!$B$32</f>
        <v>21.033333333333335</v>
      </c>
      <c r="AD21" s="114">
        <f>[17]Agosto!$B$33</f>
        <v>24.308333333333334</v>
      </c>
      <c r="AE21" s="114">
        <f>[17]Agosto!$B$34</f>
        <v>25.220833333333335</v>
      </c>
      <c r="AF21" s="114">
        <f>[17]Agosto!$B$35</f>
        <v>25.195833333333329</v>
      </c>
      <c r="AG21" s="124">
        <f t="shared" si="1"/>
        <v>24.031586021505369</v>
      </c>
      <c r="AH21" s="12" t="s">
        <v>35</v>
      </c>
      <c r="AI21" t="s">
        <v>35</v>
      </c>
      <c r="AJ21" t="s">
        <v>35</v>
      </c>
    </row>
    <row r="22" spans="1:37" x14ac:dyDescent="0.2">
      <c r="A22" s="54" t="s">
        <v>6</v>
      </c>
      <c r="B22" s="114">
        <f>[18]Agosto!$B$5</f>
        <v>23.379166666666663</v>
      </c>
      <c r="C22" s="114">
        <f>[18]Agosto!$B$6</f>
        <v>23.174999999999997</v>
      </c>
      <c r="D22" s="114">
        <f>[18]Agosto!$B$7</f>
        <v>22.958333333333332</v>
      </c>
      <c r="E22" s="114">
        <f>[18]Agosto!$B$8</f>
        <v>23.383333333333336</v>
      </c>
      <c r="F22" s="114">
        <f>[18]Agosto!$B$9</f>
        <v>23.208333333333332</v>
      </c>
      <c r="G22" s="114">
        <f>[18]Agosto!$B$10</f>
        <v>23.508333333333329</v>
      </c>
      <c r="H22" s="114">
        <f>[18]Agosto!$B$11</f>
        <v>24.345833333333335</v>
      </c>
      <c r="I22" s="114">
        <f>[18]Agosto!$B$12</f>
        <v>25.047826086956523</v>
      </c>
      <c r="J22" s="114">
        <f>[18]Agosto!$B$13</f>
        <v>26.317391304347826</v>
      </c>
      <c r="K22" s="114">
        <f>[18]Agosto!$B$14</f>
        <v>25.756521739130434</v>
      </c>
      <c r="L22" s="114">
        <f>[18]Agosto!$B$15</f>
        <v>24.782608695652179</v>
      </c>
      <c r="M22" s="114">
        <f>[18]Agosto!$B$16</f>
        <v>26.265217391304351</v>
      </c>
      <c r="N22" s="114">
        <f>[18]Agosto!$B$17</f>
        <v>23.554166666666664</v>
      </c>
      <c r="O22" s="114">
        <f>[18]Agosto!$B$18</f>
        <v>23.80416666666666</v>
      </c>
      <c r="P22" s="114">
        <f>[18]Agosto!$B$19</f>
        <v>25.099999999999991</v>
      </c>
      <c r="Q22" s="114">
        <f>[18]Agosto!$B$20</f>
        <v>25.358333333333338</v>
      </c>
      <c r="R22" s="114">
        <f>[18]Agosto!$B$21</f>
        <v>23.995833333333337</v>
      </c>
      <c r="S22" s="114">
        <f>[18]Agosto!$B$22</f>
        <v>24.579166666666666</v>
      </c>
      <c r="T22" s="114">
        <f>[18]Agosto!$B$23</f>
        <v>21.012499999999999</v>
      </c>
      <c r="U22" s="114">
        <f>[18]Agosto!$B$24</f>
        <v>21.629166666666663</v>
      </c>
      <c r="V22" s="114">
        <f>[18]Agosto!$B$25</f>
        <v>23.291666666666661</v>
      </c>
      <c r="W22" s="114">
        <f>[18]Agosto!$B$26</f>
        <v>26.233333333333334</v>
      </c>
      <c r="X22" s="114">
        <f>[18]Agosto!$B$27</f>
        <v>26.547826086956519</v>
      </c>
      <c r="Y22" s="114">
        <f>[18]Agosto!$B$28</f>
        <v>26.058333333333337</v>
      </c>
      <c r="Z22" s="114">
        <f>[18]Agosto!$B$29</f>
        <v>26.108333333333331</v>
      </c>
      <c r="AA22" s="114">
        <f>[18]Agosto!$B$30</f>
        <v>24.570833333333336</v>
      </c>
      <c r="AB22" s="114">
        <f>[18]Agosto!$B$31</f>
        <v>24.233333333333334</v>
      </c>
      <c r="AC22" s="114">
        <f>[18]Agosto!$B$32</f>
        <v>23.620833333333326</v>
      </c>
      <c r="AD22" s="114">
        <f>[18]Agosto!$B$33</f>
        <v>25.95</v>
      </c>
      <c r="AE22" s="114">
        <f>[18]Agosto!$B$34</f>
        <v>27.491666666666664</v>
      </c>
      <c r="AF22" s="114">
        <f>[18]Agosto!$B$35</f>
        <v>27.775000000000002</v>
      </c>
      <c r="AG22" s="124">
        <f t="shared" si="1"/>
        <v>24.614270687237028</v>
      </c>
      <c r="AJ22" t="s">
        <v>35</v>
      </c>
    </row>
    <row r="23" spans="1:37" x14ac:dyDescent="0.2">
      <c r="A23" s="54" t="s">
        <v>7</v>
      </c>
      <c r="B23" s="114">
        <f>[19]Agosto!$B$5</f>
        <v>23.387500000000003</v>
      </c>
      <c r="C23" s="114">
        <f>[19]Agosto!$B$6</f>
        <v>23.875</v>
      </c>
      <c r="D23" s="114">
        <f>[19]Agosto!$B$7</f>
        <v>24.541666666666661</v>
      </c>
      <c r="E23" s="114">
        <f>[19]Agosto!$B$8</f>
        <v>24.704166666666666</v>
      </c>
      <c r="F23" s="114">
        <f>[19]Agosto!$B$9</f>
        <v>24.870833333333334</v>
      </c>
      <c r="G23" s="114">
        <f>[19]Agosto!$B$10</f>
        <v>25.104166666666668</v>
      </c>
      <c r="H23" s="114">
        <f>[19]Agosto!$B$11</f>
        <v>26.637500000000003</v>
      </c>
      <c r="I23" s="114">
        <f>[19]Agosto!$B$12</f>
        <v>22.816666666666666</v>
      </c>
      <c r="J23" s="114">
        <f>[19]Agosto!$B$13</f>
        <v>22.241666666666664</v>
      </c>
      <c r="K23" s="114">
        <f>[19]Agosto!$B$14</f>
        <v>25.933333333333326</v>
      </c>
      <c r="L23" s="114">
        <f>[19]Agosto!$B$15</f>
        <v>27.145833333333329</v>
      </c>
      <c r="M23" s="114">
        <f>[19]Agosto!$B$16</f>
        <v>23.566666666666666</v>
      </c>
      <c r="N23" s="114">
        <f>[19]Agosto!$B$17</f>
        <v>18.287500000000001</v>
      </c>
      <c r="O23" s="114">
        <f>[19]Agosto!$B$18</f>
        <v>18.174999999999997</v>
      </c>
      <c r="P23" s="114">
        <f>[19]Agosto!$B$19</f>
        <v>22.612500000000001</v>
      </c>
      <c r="Q23" s="114">
        <f>[19]Agosto!$B$20</f>
        <v>24.766666666666666</v>
      </c>
      <c r="R23" s="114">
        <f>[19]Agosto!$B$21</f>
        <v>25.520833333333332</v>
      </c>
      <c r="S23" s="114">
        <f>[19]Agosto!$B$22</f>
        <v>24.429166666666671</v>
      </c>
      <c r="T23" s="114">
        <f>[19]Agosto!$B$23</f>
        <v>16.416666666666671</v>
      </c>
      <c r="U23" s="114">
        <f>[19]Agosto!$B$24</f>
        <v>18.499999999999996</v>
      </c>
      <c r="V23" s="114">
        <f>[19]Agosto!$B$25</f>
        <v>22.470833333333331</v>
      </c>
      <c r="W23" s="114">
        <f>[19]Agosto!$B$26</f>
        <v>25.570833333333329</v>
      </c>
      <c r="X23" s="114">
        <f>[19]Agosto!$B$27</f>
        <v>26.304166666666671</v>
      </c>
      <c r="Y23" s="114">
        <f>[19]Agosto!$B$28</f>
        <v>26.675000000000011</v>
      </c>
      <c r="Z23" s="114">
        <f>[19]Agosto!$B$29</f>
        <v>25.416666666666668</v>
      </c>
      <c r="AA23" s="114">
        <f>[19]Agosto!$B$30</f>
        <v>19.649999999999995</v>
      </c>
      <c r="AB23" s="114">
        <f>[19]Agosto!$B$31</f>
        <v>17.441666666666666</v>
      </c>
      <c r="AC23" s="114">
        <f>[19]Agosto!$B$32</f>
        <v>19.129166666666666</v>
      </c>
      <c r="AD23" s="114">
        <f>[19]Agosto!$B$33</f>
        <v>20.795833333333331</v>
      </c>
      <c r="AE23" s="114">
        <f>[19]Agosto!$B$34</f>
        <v>23.229166666666668</v>
      </c>
      <c r="AF23" s="114">
        <f>[19]Agosto!$B$35</f>
        <v>21.666666666666668</v>
      </c>
      <c r="AG23" s="124">
        <f t="shared" si="1"/>
        <v>22.96397849462366</v>
      </c>
      <c r="AH23" t="s">
        <v>35</v>
      </c>
      <c r="AJ23" t="s">
        <v>35</v>
      </c>
      <c r="AK23" t="s">
        <v>35</v>
      </c>
    </row>
    <row r="24" spans="1:37" x14ac:dyDescent="0.2">
      <c r="A24" s="54" t="s">
        <v>153</v>
      </c>
      <c r="B24" s="114">
        <f>[20]Agosto!$B$5</f>
        <v>22.795833333333334</v>
      </c>
      <c r="C24" s="114">
        <f>[20]Agosto!$B$6</f>
        <v>23.225000000000001</v>
      </c>
      <c r="D24" s="114">
        <f>[20]Agosto!$B$7</f>
        <v>23.179166666666671</v>
      </c>
      <c r="E24" s="114">
        <f>[20]Agosto!$B$8</f>
        <v>24.245833333333341</v>
      </c>
      <c r="F24" s="114">
        <f>[20]Agosto!$B$9</f>
        <v>23.837500000000002</v>
      </c>
      <c r="G24" s="114">
        <f>[20]Agosto!$B$10</f>
        <v>24.612499999999997</v>
      </c>
      <c r="H24" s="114">
        <f>[20]Agosto!$B$11</f>
        <v>25.095833333333342</v>
      </c>
      <c r="I24" s="114">
        <f>[20]Agosto!$B$12</f>
        <v>23.454166666666669</v>
      </c>
      <c r="J24" s="114">
        <f>[20]Agosto!$B$13</f>
        <v>22.212500000000006</v>
      </c>
      <c r="K24" s="114">
        <f>[20]Agosto!$B$14</f>
        <v>25.45</v>
      </c>
      <c r="L24" s="114">
        <f>[20]Agosto!$B$15</f>
        <v>26.283333333333331</v>
      </c>
      <c r="M24" s="114">
        <f>[20]Agosto!$B$16</f>
        <v>23.208333333333332</v>
      </c>
      <c r="N24" s="114">
        <f>[20]Agosto!$B$17</f>
        <v>19.879166666666666</v>
      </c>
      <c r="O24" s="114">
        <f>[20]Agosto!$B$18</f>
        <v>19.220833333333335</v>
      </c>
      <c r="P24" s="114">
        <f>[20]Agosto!$B$19</f>
        <v>22.4375</v>
      </c>
      <c r="Q24" s="114">
        <f>[20]Agosto!$B$20</f>
        <v>25.341666666666669</v>
      </c>
      <c r="R24" s="114">
        <f>[20]Agosto!$B$21</f>
        <v>25.866666666666664</v>
      </c>
      <c r="S24" s="114">
        <f>[20]Agosto!$B$22</f>
        <v>24.595833333333335</v>
      </c>
      <c r="T24" s="114">
        <f>[20]Agosto!$B$23</f>
        <v>17.995833333333334</v>
      </c>
      <c r="U24" s="114">
        <f>[20]Agosto!$B$24</f>
        <v>20.262499999999999</v>
      </c>
      <c r="V24" s="114">
        <f>[20]Agosto!$B$25</f>
        <v>22.383333333333336</v>
      </c>
      <c r="W24" s="114">
        <f>[20]Agosto!$B$26</f>
        <v>25.562500000000004</v>
      </c>
      <c r="X24" s="114">
        <f>[20]Agosto!$B$27</f>
        <v>26.529166666666669</v>
      </c>
      <c r="Y24" s="114">
        <f>[20]Agosto!$B$28</f>
        <v>26.658333333333328</v>
      </c>
      <c r="Z24" s="114">
        <f>[20]Agosto!$B$29</f>
        <v>24.783333333333331</v>
      </c>
      <c r="AA24" s="114">
        <f>[20]Agosto!$B$30</f>
        <v>20.016666666666669</v>
      </c>
      <c r="AB24" s="114">
        <f>[20]Agosto!$B$31</f>
        <v>19.19166666666667</v>
      </c>
      <c r="AC24" s="114">
        <f>[20]Agosto!$B$32</f>
        <v>19.491666666666667</v>
      </c>
      <c r="AD24" s="114">
        <f>[20]Agosto!$B$33</f>
        <v>21.175000000000001</v>
      </c>
      <c r="AE24" s="114">
        <f>[20]Agosto!$B$34</f>
        <v>23.2</v>
      </c>
      <c r="AF24" s="114">
        <f>[20]Agosto!$B$35</f>
        <v>21.899999999999995</v>
      </c>
      <c r="AG24" s="124">
        <f t="shared" si="1"/>
        <v>23.035215053763437</v>
      </c>
      <c r="AH24" s="12" t="s">
        <v>35</v>
      </c>
      <c r="AI24" t="s">
        <v>35</v>
      </c>
      <c r="AJ24" t="s">
        <v>35</v>
      </c>
    </row>
    <row r="25" spans="1:37" x14ac:dyDescent="0.2">
      <c r="A25" s="54" t="s">
        <v>154</v>
      </c>
      <c r="B25" s="114">
        <f>[21]Agosto!$B$5</f>
        <v>21.070833333333333</v>
      </c>
      <c r="C25" s="114">
        <f>[21]Agosto!$B$6</f>
        <v>22.004166666666666</v>
      </c>
      <c r="D25" s="114">
        <f>[21]Agosto!$B$7</f>
        <v>21.558333333333337</v>
      </c>
      <c r="E25" s="114">
        <f>[21]Agosto!$B$8</f>
        <v>20.945833333333329</v>
      </c>
      <c r="F25" s="114">
        <f>[21]Agosto!$B$9</f>
        <v>21.045833333333331</v>
      </c>
      <c r="G25" s="114">
        <f>[21]Agosto!$B$10</f>
        <v>23.024999999999995</v>
      </c>
      <c r="H25" s="114">
        <f>[21]Agosto!$B$11</f>
        <v>23.0625</v>
      </c>
      <c r="I25" s="114">
        <f>[21]Agosto!$B$12</f>
        <v>20.579166666666662</v>
      </c>
      <c r="J25" s="114">
        <f>[21]Agosto!$B$13</f>
        <v>20.150000000000002</v>
      </c>
      <c r="K25" s="114">
        <f>[21]Agosto!$B$14</f>
        <v>23.608333333333338</v>
      </c>
      <c r="L25" s="114">
        <f>[21]Agosto!$B$15</f>
        <v>26.570833333333326</v>
      </c>
      <c r="M25" s="114">
        <f>[21]Agosto!$B$16</f>
        <v>20.308333333333326</v>
      </c>
      <c r="N25" s="114">
        <f>[21]Agosto!$B$17</f>
        <v>16.716666666666669</v>
      </c>
      <c r="O25" s="114">
        <f>[21]Agosto!$B$18</f>
        <v>17.7</v>
      </c>
      <c r="P25" s="114">
        <f>[21]Agosto!$B$19</f>
        <v>21.695833333333329</v>
      </c>
      <c r="Q25" s="114">
        <f>[21]Agosto!$B$20</f>
        <v>23.745833333333334</v>
      </c>
      <c r="R25" s="114">
        <f>[21]Agosto!$B$21</f>
        <v>25.112499999999997</v>
      </c>
      <c r="S25" s="114">
        <f>[21]Agosto!$B$22</f>
        <v>21.883333333333336</v>
      </c>
      <c r="T25" s="114">
        <f>[21]Agosto!$B$23</f>
        <v>16.74583333333333</v>
      </c>
      <c r="U25" s="114">
        <f>[21]Agosto!$B$24</f>
        <v>19.279166666666665</v>
      </c>
      <c r="V25" s="114">
        <f>[21]Agosto!$B$25</f>
        <v>23.079166666666669</v>
      </c>
      <c r="W25" s="114">
        <f>[21]Agosto!$B$26</f>
        <v>25.495833333333337</v>
      </c>
      <c r="X25" s="114">
        <f>[21]Agosto!$B$27</f>
        <v>27.291666666666668</v>
      </c>
      <c r="Y25" s="114">
        <f>[21]Agosto!$B$28</f>
        <v>27.1875</v>
      </c>
      <c r="Z25" s="114">
        <f>[21]Agosto!$B$29</f>
        <v>22.25</v>
      </c>
      <c r="AA25" s="114">
        <f>[21]Agosto!$B$30</f>
        <v>19.008333333333333</v>
      </c>
      <c r="AB25" s="114">
        <f>[21]Agosto!$B$31</f>
        <v>17.629166666666666</v>
      </c>
      <c r="AC25" s="114">
        <f>[21]Agosto!$B$32</f>
        <v>18.05833333333333</v>
      </c>
      <c r="AD25" s="114">
        <f>[21]Agosto!$B$33</f>
        <v>19.829166666666669</v>
      </c>
      <c r="AE25" s="114">
        <f>[21]Agosto!$B$34</f>
        <v>21.2</v>
      </c>
      <c r="AF25" s="114">
        <f>[21]Agosto!$B$35</f>
        <v>23.862500000000001</v>
      </c>
      <c r="AG25" s="124">
        <f t="shared" si="1"/>
        <v>21.667741935483868</v>
      </c>
      <c r="AH25" s="12" t="s">
        <v>35</v>
      </c>
      <c r="AI25" t="s">
        <v>35</v>
      </c>
    </row>
    <row r="26" spans="1:37" x14ac:dyDescent="0.2">
      <c r="A26" s="54" t="s">
        <v>155</v>
      </c>
      <c r="B26" s="114">
        <f>[22]Agosto!$B$5</f>
        <v>23.079166666666666</v>
      </c>
      <c r="C26" s="114">
        <f>[22]Agosto!$B$6</f>
        <v>23.366666666666664</v>
      </c>
      <c r="D26" s="114">
        <f>[22]Agosto!$B$7</f>
        <v>24.533333333333331</v>
      </c>
      <c r="E26" s="114">
        <f>[22]Agosto!$B$8</f>
        <v>24.5</v>
      </c>
      <c r="F26" s="114">
        <f>[22]Agosto!$B$9</f>
        <v>23.845833333333331</v>
      </c>
      <c r="G26" s="114">
        <f>[22]Agosto!$B$10</f>
        <v>24.862500000000001</v>
      </c>
      <c r="H26" s="114">
        <f>[22]Agosto!$B$11</f>
        <v>25.966666666666665</v>
      </c>
      <c r="I26" s="114">
        <f>[22]Agosto!$B$12</f>
        <v>23.979166666666668</v>
      </c>
      <c r="J26" s="114">
        <f>[22]Agosto!$B$13</f>
        <v>22.708333333333339</v>
      </c>
      <c r="K26" s="114">
        <f>[22]Agosto!$B$14</f>
        <v>25.837500000000006</v>
      </c>
      <c r="L26" s="114">
        <f>[22]Agosto!$B$15</f>
        <v>27.025000000000002</v>
      </c>
      <c r="M26" s="114">
        <f>[22]Agosto!$B$16</f>
        <v>24.154166666666669</v>
      </c>
      <c r="N26" s="114">
        <f>[22]Agosto!$B$17</f>
        <v>19.912499999999998</v>
      </c>
      <c r="O26" s="114">
        <f>[22]Agosto!$B$18</f>
        <v>19.125</v>
      </c>
      <c r="P26" s="114">
        <f>[22]Agosto!$B$19</f>
        <v>22.650000000000002</v>
      </c>
      <c r="Q26" s="114">
        <f>[22]Agosto!$B$20</f>
        <v>24.895833333333332</v>
      </c>
      <c r="R26" s="114">
        <f>[22]Agosto!$B$21</f>
        <v>25.616666666666664</v>
      </c>
      <c r="S26" s="114">
        <f>[22]Agosto!$B$22</f>
        <v>24.995833333333334</v>
      </c>
      <c r="T26" s="114">
        <f>[22]Agosto!$B$23</f>
        <v>17.575000000000003</v>
      </c>
      <c r="U26" s="114">
        <f>[22]Agosto!$B$24</f>
        <v>19.124999999999996</v>
      </c>
      <c r="V26" s="114">
        <f>[22]Agosto!$B$25</f>
        <v>22.849999999999998</v>
      </c>
      <c r="W26" s="114">
        <f>[22]Agosto!$B$26</f>
        <v>26.004166666666666</v>
      </c>
      <c r="X26" s="114">
        <f>[22]Agosto!$B$27</f>
        <v>26.904166666666665</v>
      </c>
      <c r="Y26" s="114">
        <f>[22]Agosto!$B$28</f>
        <v>27.158333333333335</v>
      </c>
      <c r="Z26" s="114">
        <f>[22]Agosto!$B$29</f>
        <v>26.583333333333325</v>
      </c>
      <c r="AA26" s="114">
        <f>[22]Agosto!$B$30</f>
        <v>20.824999999999999</v>
      </c>
      <c r="AB26" s="114">
        <f>[22]Agosto!$B$31</f>
        <v>18.887499999999999</v>
      </c>
      <c r="AC26" s="114">
        <f>[22]Agosto!$B$32</f>
        <v>19.445833333333329</v>
      </c>
      <c r="AD26" s="114">
        <f>[22]Agosto!$B$33</f>
        <v>21.254166666666666</v>
      </c>
      <c r="AE26" s="114">
        <f>[22]Agosto!$B$34</f>
        <v>23.966666666666665</v>
      </c>
      <c r="AF26" s="114">
        <f>[22]Agosto!$B$35</f>
        <v>22.404166666666669</v>
      </c>
      <c r="AG26" s="124">
        <f t="shared" si="1"/>
        <v>23.356048387096781</v>
      </c>
      <c r="AH26" s="12" t="s">
        <v>35</v>
      </c>
      <c r="AI26" t="s">
        <v>35</v>
      </c>
      <c r="AJ26" t="s">
        <v>35</v>
      </c>
    </row>
    <row r="27" spans="1:37" x14ac:dyDescent="0.2">
      <c r="A27" s="54" t="s">
        <v>8</v>
      </c>
      <c r="B27" s="114">
        <f>[23]Agosto!$B$5</f>
        <v>21.633333333333336</v>
      </c>
      <c r="C27" s="114">
        <f>[23]Agosto!$B$6</f>
        <v>21.954166666666666</v>
      </c>
      <c r="D27" s="114">
        <f>[23]Agosto!$B$7</f>
        <v>23.008333333333336</v>
      </c>
      <c r="E27" s="114">
        <f>[23]Agosto!$B$8</f>
        <v>22.554166666666671</v>
      </c>
      <c r="F27" s="114">
        <f>[23]Agosto!$B$9</f>
        <v>22.495833333333334</v>
      </c>
      <c r="G27" s="114">
        <f>[23]Agosto!$B$10</f>
        <v>23.112499999999997</v>
      </c>
      <c r="H27" s="114">
        <f>[23]Agosto!$B$11</f>
        <v>23.354166666666675</v>
      </c>
      <c r="I27" s="114">
        <f>[23]Agosto!$B$12</f>
        <v>20.670833333333338</v>
      </c>
      <c r="J27" s="114">
        <f>[23]Agosto!$B$13</f>
        <v>20.041666666666668</v>
      </c>
      <c r="K27" s="114">
        <f>[23]Agosto!$B$14</f>
        <v>22.920833333333331</v>
      </c>
      <c r="L27" s="114">
        <f>[23]Agosto!$B$15</f>
        <v>25.841666666666669</v>
      </c>
      <c r="M27" s="114">
        <f>[23]Agosto!$B$16</f>
        <v>19.587500000000002</v>
      </c>
      <c r="N27" s="114">
        <f>[23]Agosto!$B$17</f>
        <v>17.195833333333333</v>
      </c>
      <c r="O27" s="114">
        <f>[23]Agosto!$B$18</f>
        <v>17.804166666666664</v>
      </c>
      <c r="P27" s="114">
        <f>[23]Agosto!$B$19</f>
        <v>21.612500000000001</v>
      </c>
      <c r="Q27" s="114">
        <f>[23]Agosto!$B$20</f>
        <v>22.625</v>
      </c>
      <c r="R27" s="114">
        <f>[23]Agosto!$B$21</f>
        <v>24.395833333333332</v>
      </c>
      <c r="S27" s="114">
        <f>[23]Agosto!$B$22</f>
        <v>22.537499999999998</v>
      </c>
      <c r="T27" s="114">
        <f>[23]Agosto!$B$23</f>
        <v>16.679166666666664</v>
      </c>
      <c r="U27" s="114">
        <f>[23]Agosto!$B$24</f>
        <v>19.55</v>
      </c>
      <c r="V27" s="114">
        <f>[23]Agosto!$B$25</f>
        <v>22.650000000000006</v>
      </c>
      <c r="W27" s="114">
        <f>[23]Agosto!$B$26</f>
        <v>25.637500000000003</v>
      </c>
      <c r="X27" s="114">
        <f>[23]Agosto!$B$27</f>
        <v>27.841666666666669</v>
      </c>
      <c r="Y27" s="114">
        <f>[23]Agosto!$B$28</f>
        <v>27.541666666666668</v>
      </c>
      <c r="Z27" s="114">
        <f>[23]Agosto!$B$29</f>
        <v>22.674999999999997</v>
      </c>
      <c r="AA27" s="114">
        <f>[23]Agosto!$B$30</f>
        <v>18.933333333333337</v>
      </c>
      <c r="AB27" s="114">
        <f>[23]Agosto!$B$31</f>
        <v>17.270833333333332</v>
      </c>
      <c r="AC27" s="114">
        <f>[23]Agosto!$B$32</f>
        <v>17.8</v>
      </c>
      <c r="AD27" s="114">
        <f>[23]Agosto!$B$33</f>
        <v>18.862500000000001</v>
      </c>
      <c r="AE27" s="114">
        <f>[23]Agosto!$B$34</f>
        <v>21.18333333333333</v>
      </c>
      <c r="AF27" s="114">
        <f>[23]Agosto!$B$35</f>
        <v>22.333333333333332</v>
      </c>
      <c r="AG27" s="124">
        <f t="shared" si="1"/>
        <v>21.687231182795692</v>
      </c>
      <c r="AI27" t="s">
        <v>35</v>
      </c>
      <c r="AJ27" t="s">
        <v>35</v>
      </c>
    </row>
    <row r="28" spans="1:37" x14ac:dyDescent="0.2">
      <c r="A28" s="54" t="s">
        <v>9</v>
      </c>
      <c r="B28" s="114">
        <f>[24]Agosto!$B$5</f>
        <v>23.358333333333334</v>
      </c>
      <c r="C28" s="114">
        <f>[24]Agosto!$B$6</f>
        <v>23.666666666666668</v>
      </c>
      <c r="D28" s="114">
        <f>[24]Agosto!$B$7</f>
        <v>25.041666666666668</v>
      </c>
      <c r="E28" s="114">
        <f>[24]Agosto!$B$8</f>
        <v>25.362499999999997</v>
      </c>
      <c r="F28" s="114">
        <f>[24]Agosto!$B$9</f>
        <v>25.087500000000006</v>
      </c>
      <c r="G28" s="114">
        <f>[24]Agosto!$B$10</f>
        <v>25.399999999999995</v>
      </c>
      <c r="H28" s="114">
        <f>[24]Agosto!$B$11</f>
        <v>26.404166666666665</v>
      </c>
      <c r="I28" s="114">
        <f>[24]Agosto!$B$12</f>
        <v>23.545833333333334</v>
      </c>
      <c r="J28" s="114">
        <f>[24]Agosto!$B$13</f>
        <v>21.362500000000001</v>
      </c>
      <c r="K28" s="114">
        <f>[24]Agosto!$B$14</f>
        <v>25.129166666666666</v>
      </c>
      <c r="L28" s="114">
        <f>[24]Agosto!$B$15</f>
        <v>27.94583333333334</v>
      </c>
      <c r="M28" s="114">
        <f>[24]Agosto!$B$16</f>
        <v>22.554166666666671</v>
      </c>
      <c r="N28" s="114">
        <f>[24]Agosto!$B$17</f>
        <v>19.7</v>
      </c>
      <c r="O28" s="114">
        <f>[24]Agosto!$B$18</f>
        <v>19.904166666666665</v>
      </c>
      <c r="P28" s="114">
        <f>[24]Agosto!$B$19</f>
        <v>22.441666666666666</v>
      </c>
      <c r="Q28" s="114">
        <f>[24]Agosto!$B$20</f>
        <v>24.970833333333342</v>
      </c>
      <c r="R28" s="114">
        <f>[24]Agosto!$B$21</f>
        <v>25.629166666666666</v>
      </c>
      <c r="S28" s="114">
        <f>[24]Agosto!$B$22</f>
        <v>25.662499999999998</v>
      </c>
      <c r="T28" s="114">
        <f>[24]Agosto!$B$23</f>
        <v>17.643478260869568</v>
      </c>
      <c r="U28" s="114">
        <f>[24]Agosto!$B$24</f>
        <v>20.274999999999999</v>
      </c>
      <c r="V28" s="114">
        <f>[24]Agosto!$B$25</f>
        <v>22.237500000000001</v>
      </c>
      <c r="W28" s="114">
        <f>[24]Agosto!$B$26</f>
        <v>26.170833333333331</v>
      </c>
      <c r="X28" s="114">
        <f>[24]Agosto!$B$27</f>
        <v>27.879166666666666</v>
      </c>
      <c r="Y28" s="114">
        <f>[24]Agosto!$B$28</f>
        <v>28.625</v>
      </c>
      <c r="Z28" s="114">
        <f>[24]Agosto!$B$29</f>
        <v>26.291666666666661</v>
      </c>
      <c r="AA28" s="114">
        <f>[24]Agosto!$B$30</f>
        <v>19.354166666666668</v>
      </c>
      <c r="AB28" s="114">
        <f>[24]Agosto!$B$31</f>
        <v>18.649999999999995</v>
      </c>
      <c r="AC28" s="114">
        <f>[24]Agosto!$B$32</f>
        <v>18.962499999999999</v>
      </c>
      <c r="AD28" s="114">
        <f>[24]Agosto!$B$33</f>
        <v>20.541666666666671</v>
      </c>
      <c r="AE28" s="114">
        <f>[24]Agosto!$B$34</f>
        <v>23.549999999999994</v>
      </c>
      <c r="AF28" s="114">
        <f>[24]Agosto!$B$35</f>
        <v>22.137499999999992</v>
      </c>
      <c r="AG28" s="124">
        <f t="shared" si="1"/>
        <v>23.402746610565682</v>
      </c>
      <c r="AI28" t="s">
        <v>35</v>
      </c>
      <c r="AJ28" t="s">
        <v>35</v>
      </c>
    </row>
    <row r="29" spans="1:37" hidden="1" x14ac:dyDescent="0.2">
      <c r="A29" s="54" t="s">
        <v>32</v>
      </c>
      <c r="B29" s="114" t="str">
        <f>[25]Agosto!$B$5</f>
        <v>*</v>
      </c>
      <c r="C29" s="114" t="str">
        <f>[25]Agosto!$B$6</f>
        <v>*</v>
      </c>
      <c r="D29" s="114" t="str">
        <f>[25]Agosto!$B$7</f>
        <v>*</v>
      </c>
      <c r="E29" s="114" t="str">
        <f>[25]Agosto!$B$8</f>
        <v>*</v>
      </c>
      <c r="F29" s="114" t="str">
        <f>[25]Agosto!$B$9</f>
        <v>*</v>
      </c>
      <c r="G29" s="114" t="str">
        <f>[25]Agosto!$B$10</f>
        <v>*</v>
      </c>
      <c r="H29" s="114" t="str">
        <f>[25]Agosto!$B$11</f>
        <v>*</v>
      </c>
      <c r="I29" s="114" t="str">
        <f>[25]Agosto!$B$12</f>
        <v>*</v>
      </c>
      <c r="J29" s="114" t="str">
        <f>[25]Agosto!$B$13</f>
        <v>*</v>
      </c>
      <c r="K29" s="114" t="str">
        <f>[25]Agosto!$B$14</f>
        <v>*</v>
      </c>
      <c r="L29" s="114" t="str">
        <f>[25]Agosto!$B$15</f>
        <v>*</v>
      </c>
      <c r="M29" s="114" t="str">
        <f>[25]Agosto!$B$16</f>
        <v>*</v>
      </c>
      <c r="N29" s="114" t="str">
        <f>[25]Agosto!$B$17</f>
        <v>*</v>
      </c>
      <c r="O29" s="114" t="str">
        <f>[25]Agosto!$B$18</f>
        <v>*</v>
      </c>
      <c r="P29" s="114" t="str">
        <f>[25]Agosto!$B$19</f>
        <v>*</v>
      </c>
      <c r="Q29" s="114" t="str">
        <f>[25]Agosto!$B$20</f>
        <v>*</v>
      </c>
      <c r="R29" s="114" t="str">
        <f>[25]Agosto!$B$21</f>
        <v>*</v>
      </c>
      <c r="S29" s="114" t="str">
        <f>[25]Agosto!$B$22</f>
        <v>*</v>
      </c>
      <c r="T29" s="114" t="str">
        <f>[25]Agosto!$B$23</f>
        <v>*</v>
      </c>
      <c r="U29" s="114" t="str">
        <f>[25]Agosto!$B$24</f>
        <v>*</v>
      </c>
      <c r="V29" s="114" t="str">
        <f>[25]Agosto!$B$25</f>
        <v>*</v>
      </c>
      <c r="W29" s="114" t="str">
        <f>[25]Agosto!$B$26</f>
        <v>*</v>
      </c>
      <c r="X29" s="114" t="str">
        <f>[25]Agosto!$B$27</f>
        <v>*</v>
      </c>
      <c r="Y29" s="114" t="str">
        <f>[25]Agosto!$B$28</f>
        <v>*</v>
      </c>
      <c r="Z29" s="114" t="str">
        <f>[25]Agosto!$B$29</f>
        <v>*</v>
      </c>
      <c r="AA29" s="114" t="str">
        <f>[25]Agosto!$B$30</f>
        <v>*</v>
      </c>
      <c r="AB29" s="114" t="str">
        <f>[25]Agosto!$B$31</f>
        <v>*</v>
      </c>
      <c r="AC29" s="114" t="str">
        <f>[25]Agosto!$B$32</f>
        <v>*</v>
      </c>
      <c r="AD29" s="114" t="str">
        <f>[25]Agosto!$B$33</f>
        <v>*</v>
      </c>
      <c r="AE29" s="114" t="str">
        <f>[25]Agosto!$B$34</f>
        <v>*</v>
      </c>
      <c r="AF29" s="114" t="str">
        <f>[25]Agosto!$B$35</f>
        <v>*</v>
      </c>
      <c r="AG29" s="124" t="s">
        <v>210</v>
      </c>
      <c r="AH29" s="12" t="s">
        <v>35</v>
      </c>
    </row>
    <row r="30" spans="1:37" x14ac:dyDescent="0.2">
      <c r="A30" s="54" t="s">
        <v>10</v>
      </c>
      <c r="B30" s="114">
        <f>[26]Agosto!$B$5</f>
        <v>22.775000000000002</v>
      </c>
      <c r="C30" s="114">
        <f>[26]Agosto!$B$6</f>
        <v>23.1875</v>
      </c>
      <c r="D30" s="114">
        <f>[26]Agosto!$B$7</f>
        <v>23.545833333333334</v>
      </c>
      <c r="E30" s="114">
        <f>[26]Agosto!$B$8</f>
        <v>23.383333333333336</v>
      </c>
      <c r="F30" s="114">
        <f>[26]Agosto!$B$9</f>
        <v>23.683333333333337</v>
      </c>
      <c r="G30" s="114">
        <f>[26]Agosto!$B$10</f>
        <v>24.775000000000002</v>
      </c>
      <c r="H30" s="114">
        <f>[26]Agosto!$B$11</f>
        <v>24.383333333333336</v>
      </c>
      <c r="I30" s="114">
        <f>[26]Agosto!$B$12</f>
        <v>21.424999999999997</v>
      </c>
      <c r="J30" s="114">
        <f>[26]Agosto!$B$13</f>
        <v>21.016666666666669</v>
      </c>
      <c r="K30" s="114">
        <f>[26]Agosto!$B$14</f>
        <v>24.933333333333334</v>
      </c>
      <c r="L30" s="114">
        <f>[26]Agosto!$B$15</f>
        <v>28.324999999999999</v>
      </c>
      <c r="M30" s="114">
        <f>[26]Agosto!$B$16</f>
        <v>22.7</v>
      </c>
      <c r="N30" s="114">
        <f>[26]Agosto!$B$17</f>
        <v>17.683333333333334</v>
      </c>
      <c r="O30" s="114">
        <f>[26]Agosto!$B$18</f>
        <v>18.616666666666664</v>
      </c>
      <c r="P30" s="114">
        <f>[26]Agosto!$B$19</f>
        <v>22.266666666666669</v>
      </c>
      <c r="Q30" s="114">
        <f>[26]Agosto!$B$20</f>
        <v>23.962500000000006</v>
      </c>
      <c r="R30" s="114">
        <f>[26]Agosto!$B$21</f>
        <v>25.229166666666668</v>
      </c>
      <c r="S30" s="114">
        <f>[26]Agosto!$B$22</f>
        <v>24.137500000000003</v>
      </c>
      <c r="T30" s="114">
        <f>[26]Agosto!$B$23</f>
        <v>16.987500000000001</v>
      </c>
      <c r="U30" s="114">
        <f>[26]Agosto!$B$24</f>
        <v>20.687500000000004</v>
      </c>
      <c r="V30" s="114">
        <f>[26]Agosto!$B$25</f>
        <v>22.704166666666666</v>
      </c>
      <c r="W30" s="114">
        <f>[26]Agosto!$B$26</f>
        <v>26.566666666666666</v>
      </c>
      <c r="X30" s="114">
        <f>[26]Agosto!$B$27</f>
        <v>27.766666666666669</v>
      </c>
      <c r="Y30" s="114">
        <f>[26]Agosto!$B$28</f>
        <v>28.179166666666671</v>
      </c>
      <c r="Z30" s="114">
        <f>[26]Agosto!$B$29</f>
        <v>24.020833333333332</v>
      </c>
      <c r="AA30" s="114">
        <f>[26]Agosto!$B$30</f>
        <v>19.737500000000004</v>
      </c>
      <c r="AB30" s="114">
        <f>[26]Agosto!$B$31</f>
        <v>18.116666666666667</v>
      </c>
      <c r="AC30" s="114">
        <f>[26]Agosto!$B$32</f>
        <v>18.941666666666666</v>
      </c>
      <c r="AD30" s="114">
        <f>[26]Agosto!$B$33</f>
        <v>20.604166666666671</v>
      </c>
      <c r="AE30" s="114">
        <f>[26]Agosto!$B$34</f>
        <v>22.416666666666668</v>
      </c>
      <c r="AF30" s="114">
        <f>[26]Agosto!$B$35</f>
        <v>22.658333333333331</v>
      </c>
      <c r="AG30" s="124">
        <f t="shared" si="1"/>
        <v>22.75537634408602</v>
      </c>
      <c r="AJ30" t="s">
        <v>35</v>
      </c>
      <c r="AK30" t="s">
        <v>35</v>
      </c>
    </row>
    <row r="31" spans="1:37" x14ac:dyDescent="0.2">
      <c r="A31" s="54" t="s">
        <v>156</v>
      </c>
      <c r="B31" s="114">
        <f>[27]Agosto!$B$5</f>
        <v>20.704166666666669</v>
      </c>
      <c r="C31" s="114">
        <f>[27]Agosto!$B$6</f>
        <v>21.88636363636363</v>
      </c>
      <c r="D31" s="114">
        <f>[27]Agosto!$B$7</f>
        <v>22.320833333333329</v>
      </c>
      <c r="E31" s="114">
        <f>[27]Agosto!$B$8</f>
        <v>21.995833333333334</v>
      </c>
      <c r="F31" s="114">
        <f>[27]Agosto!$B$9</f>
        <v>22.458333333333332</v>
      </c>
      <c r="G31" s="114">
        <f>[27]Agosto!$B$10</f>
        <v>22.962500000000002</v>
      </c>
      <c r="H31" s="114">
        <f>[27]Agosto!$B$11</f>
        <v>24.095833333333335</v>
      </c>
      <c r="I31" s="114">
        <f>[27]Agosto!$B$12</f>
        <v>21.566666666666666</v>
      </c>
      <c r="J31" s="114">
        <f>[27]Agosto!$B$13</f>
        <v>21.3</v>
      </c>
      <c r="K31" s="114">
        <f>[27]Agosto!$B$14</f>
        <v>24.0625</v>
      </c>
      <c r="L31" s="114">
        <f>[27]Agosto!$B$15</f>
        <v>25.849999999999994</v>
      </c>
      <c r="M31" s="114">
        <f>[27]Agosto!$B$16</f>
        <v>22.979166666666668</v>
      </c>
      <c r="N31" s="114">
        <f>[27]Agosto!$B$17</f>
        <v>17.095833333333331</v>
      </c>
      <c r="O31" s="114">
        <f>[27]Agosto!$B$18</f>
        <v>17.845833333333335</v>
      </c>
      <c r="P31" s="114">
        <f>[27]Agosto!$B$19</f>
        <v>21.587499999999995</v>
      </c>
      <c r="Q31" s="114">
        <f>[27]Agosto!$B$20</f>
        <v>23.404166666666669</v>
      </c>
      <c r="R31" s="114">
        <f>[27]Agosto!$B$21</f>
        <v>23.979166666666668</v>
      </c>
      <c r="S31" s="114">
        <f>[27]Agosto!$B$22</f>
        <v>21.679166666666671</v>
      </c>
      <c r="T31" s="114">
        <f>[27]Agosto!$B$23</f>
        <v>16.358333333333331</v>
      </c>
      <c r="U31" s="114">
        <f>[27]Agosto!$B$24</f>
        <v>19.391666666666669</v>
      </c>
      <c r="V31" s="114">
        <f>[27]Agosto!$B$25</f>
        <v>22.266666666666669</v>
      </c>
      <c r="W31" s="114">
        <f>[27]Agosto!$B$26</f>
        <v>24.874999999999996</v>
      </c>
      <c r="X31" s="114">
        <f>[27]Agosto!$B$27</f>
        <v>25.104545454545452</v>
      </c>
      <c r="Y31" s="114">
        <f>[27]Agosto!$B$28</f>
        <v>25.758333333333336</v>
      </c>
      <c r="Z31" s="114">
        <f>[27]Agosto!$B$29</f>
        <v>23.658333333333335</v>
      </c>
      <c r="AA31" s="114">
        <f>[27]Agosto!$B$30</f>
        <v>19.287499999999998</v>
      </c>
      <c r="AB31" s="114">
        <f>[27]Agosto!$B$31</f>
        <v>17.108333333333338</v>
      </c>
      <c r="AC31" s="114">
        <f>[27]Agosto!$B$32</f>
        <v>18.391666666666669</v>
      </c>
      <c r="AD31" s="114">
        <f>[27]Agosto!$B$33</f>
        <v>20.512499999999999</v>
      </c>
      <c r="AE31" s="114">
        <f>[27]Agosto!$B$34</f>
        <v>22.225000000000005</v>
      </c>
      <c r="AF31" s="114">
        <f>[27]Agosto!$B$35</f>
        <v>21.220833333333335</v>
      </c>
      <c r="AG31" s="124">
        <f t="shared" si="1"/>
        <v>21.739760508308898</v>
      </c>
    </row>
    <row r="32" spans="1:37" x14ac:dyDescent="0.2">
      <c r="A32" s="54" t="s">
        <v>11</v>
      </c>
      <c r="B32" s="114">
        <f>[28]Agosto!$B$5</f>
        <v>20.666666666666668</v>
      </c>
      <c r="C32" s="114">
        <f>[28]Agosto!$B$6</f>
        <v>20.849999999999998</v>
      </c>
      <c r="D32" s="114">
        <f>[28]Agosto!$B$7</f>
        <v>21.145833333333336</v>
      </c>
      <c r="E32" s="114">
        <f>[28]Agosto!$B$8</f>
        <v>21.725000000000005</v>
      </c>
      <c r="F32" s="114">
        <f>[28]Agosto!$B$9</f>
        <v>21.579166666666666</v>
      </c>
      <c r="G32" s="114">
        <f>[28]Agosto!$B$10</f>
        <v>22.020833333333332</v>
      </c>
      <c r="H32" s="114">
        <f>[28]Agosto!$B$11</f>
        <v>23.733333333333334</v>
      </c>
      <c r="I32" s="114">
        <f>[28]Agosto!$B$12</f>
        <v>23.55</v>
      </c>
      <c r="J32" s="114">
        <f>[28]Agosto!$B$13</f>
        <v>22.616666666666674</v>
      </c>
      <c r="K32" s="114">
        <f>[28]Agosto!$B$14</f>
        <v>23.962500000000002</v>
      </c>
      <c r="L32" s="114">
        <f>[28]Agosto!$B$15</f>
        <v>24.970833333333335</v>
      </c>
      <c r="M32" s="114">
        <f>[28]Agosto!$B$16</f>
        <v>24.141666666666669</v>
      </c>
      <c r="N32" s="114">
        <f>[28]Agosto!$B$17</f>
        <v>19.824999999999996</v>
      </c>
      <c r="O32" s="114">
        <f>[28]Agosto!$B$18</f>
        <v>18.312500000000004</v>
      </c>
      <c r="P32" s="114">
        <f>[28]Agosto!$B$19</f>
        <v>22.379166666666663</v>
      </c>
      <c r="Q32" s="114">
        <f>[28]Agosto!$B$20</f>
        <v>23.558333333333337</v>
      </c>
      <c r="R32" s="114">
        <f>[28]Agosto!$B$21</f>
        <v>23.424999999999997</v>
      </c>
      <c r="S32" s="114">
        <f>[28]Agosto!$B$22</f>
        <v>23.033333333333331</v>
      </c>
      <c r="T32" s="114">
        <f>[28]Agosto!$B$23</f>
        <v>17.066666666666666</v>
      </c>
      <c r="U32" s="114">
        <f>[28]Agosto!$B$24</f>
        <v>17.791666666666668</v>
      </c>
      <c r="V32" s="114">
        <f>[28]Agosto!$B$25</f>
        <v>22.112500000000001</v>
      </c>
      <c r="W32" s="114">
        <f>[28]Agosto!$B$26</f>
        <v>24.850000000000005</v>
      </c>
      <c r="X32" s="114">
        <f>[28]Agosto!$B$27</f>
        <v>25.679166666666674</v>
      </c>
      <c r="Y32" s="114">
        <f>[28]Agosto!$B$28</f>
        <v>25.466666666666665</v>
      </c>
      <c r="Z32" s="114">
        <f>[28]Agosto!$B$29</f>
        <v>25.854166666666668</v>
      </c>
      <c r="AA32" s="114">
        <f>[28]Agosto!$B$30</f>
        <v>21.641666666666666</v>
      </c>
      <c r="AB32" s="114">
        <f>[28]Agosto!$B$31</f>
        <v>18.570833333333336</v>
      </c>
      <c r="AC32" s="114">
        <f>[28]Agosto!$B$32</f>
        <v>19.708333333333336</v>
      </c>
      <c r="AD32" s="114">
        <f>[28]Agosto!$B$33</f>
        <v>21.041666666666661</v>
      </c>
      <c r="AE32" s="114">
        <f>[28]Agosto!$B$34</f>
        <v>24.079166666666666</v>
      </c>
      <c r="AF32" s="114">
        <f>[28]Agosto!$B$35</f>
        <v>22.933333333333326</v>
      </c>
      <c r="AG32" s="124">
        <f t="shared" si="1"/>
        <v>22.202956989247312</v>
      </c>
      <c r="AH32" s="12" t="s">
        <v>35</v>
      </c>
      <c r="AJ32" t="s">
        <v>35</v>
      </c>
      <c r="AK32" t="s">
        <v>35</v>
      </c>
    </row>
    <row r="33" spans="1:37" s="5" customFormat="1" x14ac:dyDescent="0.2">
      <c r="A33" s="54" t="s">
        <v>12</v>
      </c>
      <c r="B33" s="114">
        <f>[29]Agosto!$B$5</f>
        <v>23.579166666666662</v>
      </c>
      <c r="C33" s="114">
        <f>[29]Agosto!$B$6</f>
        <v>23.649999999999995</v>
      </c>
      <c r="D33" s="114">
        <f>[29]Agosto!$B$7</f>
        <v>23.829166666666666</v>
      </c>
      <c r="E33" s="114">
        <f>[29]Agosto!$B$8</f>
        <v>24.583333333333329</v>
      </c>
      <c r="F33" s="114">
        <f>[29]Agosto!$B$9</f>
        <v>24.870833333333334</v>
      </c>
      <c r="G33" s="114">
        <f>[29]Agosto!$B$10</f>
        <v>24.749999999999996</v>
      </c>
      <c r="H33" s="114">
        <f>[29]Agosto!$B$11</f>
        <v>25.770833333333332</v>
      </c>
      <c r="I33" s="114">
        <f>[29]Agosto!$B$12</f>
        <v>27.066666666666674</v>
      </c>
      <c r="J33" s="114">
        <f>[29]Agosto!$B$13</f>
        <v>26.216666666666669</v>
      </c>
      <c r="K33" s="114">
        <f>[29]Agosto!$B$14</f>
        <v>27.05416666666666</v>
      </c>
      <c r="L33" s="114">
        <f>[29]Agosto!$B$15</f>
        <v>27.225000000000005</v>
      </c>
      <c r="M33" s="114">
        <f>[29]Agosto!$B$16</f>
        <v>26.562499999999996</v>
      </c>
      <c r="N33" s="114">
        <f>[29]Agosto!$B$17</f>
        <v>22.004166666666666</v>
      </c>
      <c r="O33" s="114">
        <f>[29]Agosto!$B$18</f>
        <v>21.395833333333332</v>
      </c>
      <c r="P33" s="114">
        <f>[29]Agosto!$B$19</f>
        <v>24.933333333333337</v>
      </c>
      <c r="Q33" s="114">
        <f>[29]Agosto!$B$20</f>
        <v>25.733333333333331</v>
      </c>
      <c r="R33" s="114">
        <f>[29]Agosto!$B$21</f>
        <v>25.266666666666666</v>
      </c>
      <c r="S33" s="114">
        <f>[29]Agosto!$B$22</f>
        <v>25.725000000000005</v>
      </c>
      <c r="T33" s="114">
        <f>[29]Agosto!$B$23</f>
        <v>19.666666666666668</v>
      </c>
      <c r="U33" s="114">
        <f>[29]Agosto!$B$24</f>
        <v>20.574999999999999</v>
      </c>
      <c r="V33" s="114">
        <f>[29]Agosto!$B$25</f>
        <v>23.441666666666666</v>
      </c>
      <c r="W33" s="114">
        <f>[29]Agosto!$B$26</f>
        <v>26.354166666666671</v>
      </c>
      <c r="X33" s="114">
        <f>[29]Agosto!$B$27</f>
        <v>27.829166666666666</v>
      </c>
      <c r="Y33" s="114">
        <f>[29]Agosto!$B$28</f>
        <v>28.333333333333332</v>
      </c>
      <c r="Z33" s="114">
        <f>[29]Agosto!$B$29</f>
        <v>27.004166666666674</v>
      </c>
      <c r="AA33" s="114">
        <f>[29]Agosto!$B$30</f>
        <v>23.970833333333331</v>
      </c>
      <c r="AB33" s="114">
        <f>[29]Agosto!$B$31</f>
        <v>22.695833333333336</v>
      </c>
      <c r="AC33" s="114">
        <f>[29]Agosto!$B$32</f>
        <v>23.191666666666666</v>
      </c>
      <c r="AD33" s="114">
        <f>[29]Agosto!$B$33</f>
        <v>25.108333333333334</v>
      </c>
      <c r="AE33" s="114">
        <f>[29]Agosto!$B$34</f>
        <v>27.345833333333328</v>
      </c>
      <c r="AF33" s="114" t="str">
        <f>[29]Agosto!$B$35</f>
        <v>*</v>
      </c>
      <c r="AG33" s="124">
        <f t="shared" si="1"/>
        <v>24.85777777777778</v>
      </c>
      <c r="AI33" s="5" t="s">
        <v>35</v>
      </c>
      <c r="AJ33" s="5" t="s">
        <v>35</v>
      </c>
    </row>
    <row r="34" spans="1:37" x14ac:dyDescent="0.2">
      <c r="A34" s="54" t="s">
        <v>13</v>
      </c>
      <c r="B34" s="114">
        <f>[30]Agosto!$B$5</f>
        <v>24.474999999999998</v>
      </c>
      <c r="C34" s="114">
        <f>[30]Agosto!$B$6</f>
        <v>24.645833333333329</v>
      </c>
      <c r="D34" s="114">
        <f>[30]Agosto!$B$7</f>
        <v>24.374999999999996</v>
      </c>
      <c r="E34" s="114">
        <f>[30]Agosto!$B$8</f>
        <v>24.729166666666668</v>
      </c>
      <c r="F34" s="114">
        <f>[30]Agosto!$B$9</f>
        <v>24.549999999999997</v>
      </c>
      <c r="G34" s="114">
        <f>[30]Agosto!$B$10</f>
        <v>24.729166666666668</v>
      </c>
      <c r="H34" s="114">
        <f>[30]Agosto!$B$11</f>
        <v>26.074999999999999</v>
      </c>
      <c r="I34" s="114">
        <f>[30]Agosto!$B$12</f>
        <v>26.395833333333339</v>
      </c>
      <c r="J34" s="114">
        <f>[30]Agosto!$B$13</f>
        <v>26.062499999999996</v>
      </c>
      <c r="K34" s="114">
        <f>[30]Agosto!$B$14</f>
        <v>27.537499999999994</v>
      </c>
      <c r="L34" s="114">
        <f>[30]Agosto!$B$15</f>
        <v>26.770833333333332</v>
      </c>
      <c r="M34" s="114">
        <f>[30]Agosto!$B$16</f>
        <v>27.070833333333336</v>
      </c>
      <c r="N34" s="114">
        <f>[30]Agosto!$B$17</f>
        <v>21.566666666666663</v>
      </c>
      <c r="O34" s="114">
        <f>[30]Agosto!$B$18</f>
        <v>20.429166666666667</v>
      </c>
      <c r="P34" s="114">
        <f>[30]Agosto!$B$19</f>
        <v>24.054166666666664</v>
      </c>
      <c r="Q34" s="114">
        <f>[30]Agosto!$B$20</f>
        <v>26.691666666666666</v>
      </c>
      <c r="R34" s="114">
        <f>[30]Agosto!$B$21</f>
        <v>25.849999999999998</v>
      </c>
      <c r="S34" s="114">
        <f>[30]Agosto!$B$22</f>
        <v>26.295833333333331</v>
      </c>
      <c r="T34" s="114">
        <f>[30]Agosto!$B$23</f>
        <v>21.987499999999997</v>
      </c>
      <c r="U34" s="114">
        <f>[30]Agosto!$B$24</f>
        <v>22.874999999999996</v>
      </c>
      <c r="V34" s="114">
        <f>[30]Agosto!$B$25</f>
        <v>25.224999999999998</v>
      </c>
      <c r="W34" s="114">
        <f>[30]Agosto!$B$26</f>
        <v>26.895833333333332</v>
      </c>
      <c r="X34" s="114">
        <f>[30]Agosto!$B$27</f>
        <v>28.083333333333329</v>
      </c>
      <c r="Y34" s="114">
        <f>[30]Agosto!$B$28</f>
        <v>28.795833333333331</v>
      </c>
      <c r="Z34" s="114">
        <f>[30]Agosto!$B$29</f>
        <v>27.162499999999998</v>
      </c>
      <c r="AA34" s="114">
        <f>[30]Agosto!$B$30</f>
        <v>23.100000000000005</v>
      </c>
      <c r="AB34" s="114">
        <f>[30]Agosto!$B$31</f>
        <v>23.145833333333339</v>
      </c>
      <c r="AC34" s="114">
        <f>[30]Agosto!$B$32</f>
        <v>24.074999999999999</v>
      </c>
      <c r="AD34" s="114">
        <f>[30]Agosto!$B$33</f>
        <v>26.399999999999995</v>
      </c>
      <c r="AE34" s="114">
        <f>[30]Agosto!$B$34</f>
        <v>27.791666666666661</v>
      </c>
      <c r="AF34" s="114">
        <f>[30]Agosto!$B$35</f>
        <v>29.349999999999994</v>
      </c>
      <c r="AG34" s="124">
        <f t="shared" si="1"/>
        <v>25.393279569892478</v>
      </c>
      <c r="AI34" t="s">
        <v>35</v>
      </c>
      <c r="AK34" t="s">
        <v>35</v>
      </c>
    </row>
    <row r="35" spans="1:37" x14ac:dyDescent="0.2">
      <c r="A35" s="54" t="s">
        <v>157</v>
      </c>
      <c r="B35" s="114">
        <f>[31]Agosto!$B$5</f>
        <v>22.708333333333332</v>
      </c>
      <c r="C35" s="114">
        <f>[31]Agosto!$B$6</f>
        <v>23.845833333333342</v>
      </c>
      <c r="D35" s="114">
        <f>[31]Agosto!$B$7</f>
        <v>24.125</v>
      </c>
      <c r="E35" s="114">
        <f>[31]Agosto!$B$8</f>
        <v>24.058333333333337</v>
      </c>
      <c r="F35" s="114">
        <f>[31]Agosto!$B$9</f>
        <v>23.412500000000005</v>
      </c>
      <c r="G35" s="114">
        <f>[31]Agosto!$B$10</f>
        <v>25.045833333333331</v>
      </c>
      <c r="H35" s="114">
        <f>[31]Agosto!$B$11</f>
        <v>26.270833333333332</v>
      </c>
      <c r="I35" s="114">
        <f>[31]Agosto!$B$12</f>
        <v>24.575000000000003</v>
      </c>
      <c r="J35" s="114">
        <f>[31]Agosto!$B$13</f>
        <v>22.866666666666671</v>
      </c>
      <c r="K35" s="114">
        <f>[31]Agosto!$B$14</f>
        <v>26.625</v>
      </c>
      <c r="L35" s="114">
        <f>[31]Agosto!$B$15</f>
        <v>27.658333333333335</v>
      </c>
      <c r="M35" s="114">
        <f>[31]Agosto!$B$16</f>
        <v>24.620833333333337</v>
      </c>
      <c r="N35" s="114">
        <f>[31]Agosto!$B$17</f>
        <v>19.612500000000001</v>
      </c>
      <c r="O35" s="114">
        <f>[31]Agosto!$B$18</f>
        <v>18.425000000000001</v>
      </c>
      <c r="P35" s="114">
        <f>[31]Agosto!$B$19</f>
        <v>22.466666666666669</v>
      </c>
      <c r="Q35" s="114">
        <f>[31]Agosto!$B$20</f>
        <v>25.254166666666663</v>
      </c>
      <c r="R35" s="114">
        <f>[31]Agosto!$B$21</f>
        <v>24.900000000000002</v>
      </c>
      <c r="S35" s="114">
        <f>[31]Agosto!$B$22</f>
        <v>25.345833333333335</v>
      </c>
      <c r="T35" s="114">
        <f>[31]Agosto!$B$23</f>
        <v>17.570833333333336</v>
      </c>
      <c r="U35" s="114">
        <f>[31]Agosto!$B$24</f>
        <v>19.083333333333336</v>
      </c>
      <c r="V35" s="114">
        <f>[31]Agosto!$B$25</f>
        <v>23.087499999999995</v>
      </c>
      <c r="W35" s="114">
        <f>[31]Agosto!$B$26</f>
        <v>26.183333333333326</v>
      </c>
      <c r="X35" s="114">
        <f>[31]Agosto!$B$27</f>
        <v>27.387500000000003</v>
      </c>
      <c r="Y35" s="114">
        <f>[31]Agosto!$B$28</f>
        <v>27.916666666666668</v>
      </c>
      <c r="Z35" s="114">
        <f>[31]Agosto!$B$29</f>
        <v>26.358333333333334</v>
      </c>
      <c r="AA35" s="114">
        <f>[31]Agosto!$B$30</f>
        <v>20.679166666666667</v>
      </c>
      <c r="AB35" s="114">
        <f>[31]Agosto!$B$31</f>
        <v>18.587499999999999</v>
      </c>
      <c r="AC35" s="114">
        <f>[31]Agosto!$B$32</f>
        <v>19.366666666666671</v>
      </c>
      <c r="AD35" s="114">
        <f>[31]Agosto!$B$33</f>
        <v>21.316666666666666</v>
      </c>
      <c r="AE35" s="114">
        <f>[31]Agosto!$B$34</f>
        <v>23.283333333333335</v>
      </c>
      <c r="AF35" s="114">
        <f>[31]Agosto!$B$35</f>
        <v>21.912500000000005</v>
      </c>
      <c r="AG35" s="124">
        <f t="shared" si="1"/>
        <v>23.372580645161293</v>
      </c>
      <c r="AJ35" t="s">
        <v>35</v>
      </c>
    </row>
    <row r="36" spans="1:37" x14ac:dyDescent="0.2">
      <c r="A36" s="54" t="s">
        <v>128</v>
      </c>
      <c r="B36" s="114">
        <f>[32]Agosto!$B$5</f>
        <v>22.879166666666666</v>
      </c>
      <c r="C36" s="114">
        <f>[32]Agosto!$B$6</f>
        <v>23.745833333333334</v>
      </c>
      <c r="D36" s="114">
        <f>[32]Agosto!$B$7</f>
        <v>24.354166666666668</v>
      </c>
      <c r="E36" s="114">
        <f>[32]Agosto!$B$8</f>
        <v>24.637500000000003</v>
      </c>
      <c r="F36" s="114">
        <f>[32]Agosto!$B$9</f>
        <v>24.166666666666671</v>
      </c>
      <c r="G36" s="114">
        <f>[32]Agosto!$B$10</f>
        <v>25.820833333333329</v>
      </c>
      <c r="H36" s="114">
        <f>[32]Agosto!$B$11</f>
        <v>26.691666666666674</v>
      </c>
      <c r="I36" s="114">
        <f>[32]Agosto!$B$12</f>
        <v>23.74166666666666</v>
      </c>
      <c r="J36" s="114">
        <f>[32]Agosto!$B$13</f>
        <v>21.541666666666668</v>
      </c>
      <c r="K36" s="114">
        <f>[32]Agosto!$B$14</f>
        <v>26.05</v>
      </c>
      <c r="L36" s="114">
        <f>[32]Agosto!$B$15</f>
        <v>27.4375</v>
      </c>
      <c r="M36" s="114">
        <f>[32]Agosto!$B$16</f>
        <v>23.524999999999995</v>
      </c>
      <c r="N36" s="114">
        <f>[32]Agosto!$B$17</f>
        <v>20.387499999999999</v>
      </c>
      <c r="O36" s="114">
        <f>[32]Agosto!$B$18</f>
        <v>19.545833333333334</v>
      </c>
      <c r="P36" s="114">
        <f>[32]Agosto!$B$19</f>
        <v>22.612500000000001</v>
      </c>
      <c r="Q36" s="114">
        <f>[32]Agosto!$B$20</f>
        <v>24.762500000000003</v>
      </c>
      <c r="R36" s="114">
        <f>[32]Agosto!$B$21</f>
        <v>25.762500000000003</v>
      </c>
      <c r="S36" s="114">
        <f>[32]Agosto!$B$22</f>
        <v>26.700000000000003</v>
      </c>
      <c r="T36" s="114">
        <f>[32]Agosto!$B$23</f>
        <v>17.720833333333331</v>
      </c>
      <c r="U36" s="114">
        <f>[32]Agosto!$B$24</f>
        <v>20.291666666666664</v>
      </c>
      <c r="V36" s="114">
        <f>[32]Agosto!$B$25</f>
        <v>22.150000000000002</v>
      </c>
      <c r="W36" s="114">
        <f>[32]Agosto!$B$26</f>
        <v>27.004166666666666</v>
      </c>
      <c r="X36" s="114">
        <f>[32]Agosto!$B$27</f>
        <v>28.049999999999994</v>
      </c>
      <c r="Y36" s="114">
        <f>[32]Agosto!$B$28</f>
        <v>28.162499999999998</v>
      </c>
      <c r="Z36" s="114">
        <f>[32]Agosto!$B$29</f>
        <v>25.804166666666664</v>
      </c>
      <c r="AA36" s="114">
        <f>[32]Agosto!$B$30</f>
        <v>19.104166666666668</v>
      </c>
      <c r="AB36" s="114">
        <f>[32]Agosto!$B$31</f>
        <v>18.220833333333331</v>
      </c>
      <c r="AC36" s="114">
        <f>[32]Agosto!$B$32</f>
        <v>18.5</v>
      </c>
      <c r="AD36" s="114">
        <f>[32]Agosto!$B$33</f>
        <v>20.662499999999998</v>
      </c>
      <c r="AE36" s="114">
        <f>[32]Agosto!$B$34</f>
        <v>23.791666666666668</v>
      </c>
      <c r="AF36" s="114">
        <f>[32]Agosto!$B$35</f>
        <v>22.629166666666666</v>
      </c>
      <c r="AG36" s="124">
        <f t="shared" si="1"/>
        <v>23.434005376344086</v>
      </c>
      <c r="AJ36" t="s">
        <v>35</v>
      </c>
    </row>
    <row r="37" spans="1:37" x14ac:dyDescent="0.2">
      <c r="A37" s="54" t="s">
        <v>14</v>
      </c>
      <c r="B37" s="114">
        <f>[33]Agosto!$B$5</f>
        <v>22.183333333333334</v>
      </c>
      <c r="C37" s="114">
        <f>[33]Agosto!$B$6</f>
        <v>21.775000000000002</v>
      </c>
      <c r="D37" s="114">
        <f>[33]Agosto!$B$7</f>
        <v>22.829166666666666</v>
      </c>
      <c r="E37" s="114">
        <f>[33]Agosto!$B$8</f>
        <v>23.029166666666665</v>
      </c>
      <c r="F37" s="114">
        <f>[33]Agosto!$B$9</f>
        <v>23.266666666666669</v>
      </c>
      <c r="G37" s="114">
        <f>[33]Agosto!$B$10</f>
        <v>24.283333333333331</v>
      </c>
      <c r="H37" s="114">
        <f>[33]Agosto!$B$11</f>
        <v>25.729166666666668</v>
      </c>
      <c r="I37" s="114">
        <f>[33]Agosto!$B$12</f>
        <v>25.954166666666662</v>
      </c>
      <c r="J37" s="114">
        <f>[33]Agosto!$B$13</f>
        <v>26.037499999999998</v>
      </c>
      <c r="K37" s="114">
        <f>[33]Agosto!$B$14</f>
        <v>28.033333333333328</v>
      </c>
      <c r="L37" s="114">
        <f>[33]Agosto!$B$15</f>
        <v>28.287500000000005</v>
      </c>
      <c r="M37" s="114">
        <f>[33]Agosto!$B$16</f>
        <v>27.020833333333329</v>
      </c>
      <c r="N37" s="114">
        <f>[33]Agosto!$B$17</f>
        <v>23.641666666666676</v>
      </c>
      <c r="O37" s="114">
        <f>[33]Agosto!$B$18</f>
        <v>23.813043478260866</v>
      </c>
      <c r="P37" s="114">
        <f>[33]Agosto!$B$19</f>
        <v>24.350000000000005</v>
      </c>
      <c r="Q37" s="114">
        <f>[33]Agosto!$B$20</f>
        <v>25.379166666666663</v>
      </c>
      <c r="R37" s="114">
        <f>[33]Agosto!$B$21</f>
        <v>25.229166666666668</v>
      </c>
      <c r="S37" s="114">
        <f>[33]Agosto!$B$22</f>
        <v>26.712499999999995</v>
      </c>
      <c r="T37" s="114">
        <f>[33]Agosto!$B$23</f>
        <v>20.766666666666666</v>
      </c>
      <c r="U37" s="114">
        <f>[33]Agosto!$B$24</f>
        <v>20.195833333333333</v>
      </c>
      <c r="V37" s="114">
        <f>[33]Agosto!$B$25</f>
        <v>23.079166666666666</v>
      </c>
      <c r="W37" s="114">
        <f>[33]Agosto!$B$26</f>
        <v>26.204166666666666</v>
      </c>
      <c r="X37" s="114">
        <f>[33]Agosto!$B$27</f>
        <v>29.045833333333334</v>
      </c>
      <c r="Y37" s="114">
        <f>[33]Agosto!$B$28</f>
        <v>27.69583333333334</v>
      </c>
      <c r="Z37" s="114">
        <f>[33]Agosto!$B$29</f>
        <v>27.574999999999999</v>
      </c>
      <c r="AA37" s="114">
        <f>[33]Agosto!$B$30</f>
        <v>24.579166666666666</v>
      </c>
      <c r="AB37" s="114">
        <f>[33]Agosto!$B$31</f>
        <v>20.037500000000001</v>
      </c>
      <c r="AC37" s="114">
        <f>[33]Agosto!$B$32</f>
        <v>19.458333333333332</v>
      </c>
      <c r="AD37" s="114">
        <f>[33]Agosto!$B$33</f>
        <v>21.404166666666669</v>
      </c>
      <c r="AE37" s="114">
        <f>[33]Agosto!$B$34</f>
        <v>22.433333333333334</v>
      </c>
      <c r="AF37" s="114">
        <f>[33]Agosto!$B$35</f>
        <v>22.191666666666674</v>
      </c>
      <c r="AG37" s="124">
        <f t="shared" si="1"/>
        <v>24.265205703599815</v>
      </c>
      <c r="AI37" t="s">
        <v>35</v>
      </c>
      <c r="AJ37" t="s">
        <v>35</v>
      </c>
    </row>
    <row r="38" spans="1:37" x14ac:dyDescent="0.2">
      <c r="A38" s="54" t="s">
        <v>158</v>
      </c>
      <c r="B38" s="114" t="str">
        <f>[34]Agosto!$B$5</f>
        <v xml:space="preserve"> </v>
      </c>
      <c r="C38" s="114" t="str">
        <f>[34]Agosto!$B$6</f>
        <v>*</v>
      </c>
      <c r="D38" s="114" t="str">
        <f>[34]Agosto!$B$7</f>
        <v>*</v>
      </c>
      <c r="E38" s="114" t="str">
        <f>[34]Agosto!$B$8</f>
        <v>*</v>
      </c>
      <c r="F38" s="114" t="str">
        <f>[34]Agosto!$B$9</f>
        <v>*</v>
      </c>
      <c r="G38" s="114" t="str">
        <f>[34]Agosto!$B$10</f>
        <v>*</v>
      </c>
      <c r="H38" s="114" t="str">
        <f>[34]Agosto!$B$11</f>
        <v>*</v>
      </c>
      <c r="I38" s="114" t="str">
        <f>[34]Agosto!$B$12</f>
        <v>*</v>
      </c>
      <c r="J38" s="114" t="str">
        <f>[34]Agosto!$B$13</f>
        <v>*</v>
      </c>
      <c r="K38" s="114" t="str">
        <f>[34]Agosto!$B$14</f>
        <v>*</v>
      </c>
      <c r="L38" s="114">
        <f>[34]Agosto!$B$15</f>
        <v>25.587500000000002</v>
      </c>
      <c r="M38" s="114">
        <f>[34]Agosto!$B$16</f>
        <v>26.829166666666669</v>
      </c>
      <c r="N38" s="114">
        <f>[34]Agosto!$B$17</f>
        <v>24.395833333333339</v>
      </c>
      <c r="O38" s="114">
        <f>[34]Agosto!$B$18</f>
        <v>24.808333333333334</v>
      </c>
      <c r="P38" s="114">
        <f>[34]Agosto!$B$19</f>
        <v>26.479166666666668</v>
      </c>
      <c r="Q38" s="114">
        <f>[34]Agosto!$B$20</f>
        <v>26.091666666666665</v>
      </c>
      <c r="R38" s="114">
        <f>[34]Agosto!$B$21</f>
        <v>24.291666666666668</v>
      </c>
      <c r="S38" s="114">
        <f>[34]Agosto!$B$22</f>
        <v>24.966666666666669</v>
      </c>
      <c r="T38" s="114">
        <f>[34]Agosto!$B$23</f>
        <v>21.108333333333331</v>
      </c>
      <c r="U38" s="114">
        <f>[34]Agosto!$B$24</f>
        <v>22.829166666666669</v>
      </c>
      <c r="V38" s="114">
        <f>[34]Agosto!$B$25</f>
        <v>24.662499999999998</v>
      </c>
      <c r="W38" s="114">
        <f>[34]Agosto!$B$26</f>
        <v>26.504166666666663</v>
      </c>
      <c r="X38" s="114">
        <f>[34]Agosto!$B$27</f>
        <v>26.891666666666669</v>
      </c>
      <c r="Y38" s="114">
        <f>[34]Agosto!$B$28</f>
        <v>25.012499999999999</v>
      </c>
      <c r="Z38" s="114">
        <f>[34]Agosto!$B$29</f>
        <v>26.287499999999998</v>
      </c>
      <c r="AA38" s="114">
        <f>[34]Agosto!$B$30</f>
        <v>24.870833333333326</v>
      </c>
      <c r="AB38" s="114">
        <f>[34]Agosto!$B$31</f>
        <v>25.1875</v>
      </c>
      <c r="AC38" s="114">
        <f>[34]Agosto!$B$32</f>
        <v>24.987499999999997</v>
      </c>
      <c r="AD38" s="114">
        <f>[34]Agosto!$B$33</f>
        <v>26.629166666666663</v>
      </c>
      <c r="AE38" s="114">
        <f>[34]Agosto!$B$34</f>
        <v>28.062500000000004</v>
      </c>
      <c r="AF38" s="114">
        <f>[34]Agosto!$B$35</f>
        <v>27.8</v>
      </c>
      <c r="AG38" s="124">
        <f t="shared" si="1"/>
        <v>25.44206349206349</v>
      </c>
      <c r="AH38" s="95" t="s">
        <v>35</v>
      </c>
      <c r="AI38" s="95" t="s">
        <v>35</v>
      </c>
    </row>
    <row r="39" spans="1:37" x14ac:dyDescent="0.2">
      <c r="A39" s="54" t="s">
        <v>15</v>
      </c>
      <c r="B39" s="114">
        <f>[35]Agosto!$B$5</f>
        <v>22.062500000000004</v>
      </c>
      <c r="C39" s="114">
        <f>[35]Agosto!$B$6</f>
        <v>21.895833333333332</v>
      </c>
      <c r="D39" s="114">
        <f>[35]Agosto!$B$7</f>
        <v>23.712499999999995</v>
      </c>
      <c r="E39" s="114">
        <f>[35]Agosto!$B$8</f>
        <v>24.220833333333331</v>
      </c>
      <c r="F39" s="114">
        <f>[35]Agosto!$B$9</f>
        <v>22.820833333333336</v>
      </c>
      <c r="G39" s="114">
        <f>[35]Agosto!$B$10</f>
        <v>23.170833333333334</v>
      </c>
      <c r="H39" s="114">
        <f>[35]Agosto!$B$11</f>
        <v>27.337500000000002</v>
      </c>
      <c r="I39" s="114">
        <f>[35]Agosto!$B$12</f>
        <v>21.387499999999999</v>
      </c>
      <c r="J39" s="114">
        <f>[35]Agosto!$B$13</f>
        <v>20.662500000000001</v>
      </c>
      <c r="K39" s="114">
        <f>[35]Agosto!$B$14</f>
        <v>23.820833333333336</v>
      </c>
      <c r="L39" s="114">
        <f>[35]Agosto!$B$15</f>
        <v>28.158333333333331</v>
      </c>
      <c r="M39" s="114">
        <f>[35]Agosto!$B$16</f>
        <v>23.758333333333336</v>
      </c>
      <c r="N39" s="114">
        <f>[35]Agosto!$B$17</f>
        <v>15.612499999999997</v>
      </c>
      <c r="O39" s="114">
        <f>[35]Agosto!$B$18</f>
        <v>17.2</v>
      </c>
      <c r="P39" s="114">
        <f>[35]Agosto!$B$19</f>
        <v>20.824999999999999</v>
      </c>
      <c r="Q39" s="114">
        <f>[35]Agosto!$B$20</f>
        <v>22.245833333333326</v>
      </c>
      <c r="R39" s="114">
        <f>[35]Agosto!$B$21</f>
        <v>23.491666666666664</v>
      </c>
      <c r="S39" s="114">
        <f>[35]Agosto!$B$22</f>
        <v>23.899999999999991</v>
      </c>
      <c r="T39" s="114">
        <f>[35]Agosto!$B$23</f>
        <v>15.370833333333332</v>
      </c>
      <c r="U39" s="114">
        <f>[35]Agosto!$B$24</f>
        <v>19.295833333333334</v>
      </c>
      <c r="V39" s="114">
        <f>[35]Agosto!$B$25</f>
        <v>22.404166666666669</v>
      </c>
      <c r="W39" s="114">
        <f>[35]Agosto!$B$26</f>
        <v>25.466666666666658</v>
      </c>
      <c r="X39" s="114">
        <f>[35]Agosto!$B$27</f>
        <v>27.804166666666674</v>
      </c>
      <c r="Y39" s="114">
        <f>[35]Agosto!$B$28</f>
        <v>27.670833333333334</v>
      </c>
      <c r="Z39" s="114">
        <f>[35]Agosto!$B$29</f>
        <v>22.016666666666669</v>
      </c>
      <c r="AA39" s="114">
        <f>[35]Agosto!$B$30</f>
        <v>17.887499999999999</v>
      </c>
      <c r="AB39" s="114">
        <f>[35]Agosto!$B$31</f>
        <v>16.583333333333332</v>
      </c>
      <c r="AC39" s="114">
        <f>[35]Agosto!$B$32</f>
        <v>18.183333333333334</v>
      </c>
      <c r="AD39" s="114">
        <f>[35]Agosto!$B$33</f>
        <v>19.558333333333334</v>
      </c>
      <c r="AE39" s="114">
        <f>[35]Agosto!$B$34</f>
        <v>21.175000000000001</v>
      </c>
      <c r="AF39" s="114">
        <f>[35]Agosto!$B$35</f>
        <v>21.841666666666669</v>
      </c>
      <c r="AG39" s="124">
        <f t="shared" si="1"/>
        <v>21.98521505376344</v>
      </c>
      <c r="AH39" s="12" t="s">
        <v>35</v>
      </c>
      <c r="AI39" t="s">
        <v>35</v>
      </c>
      <c r="AJ39" t="s">
        <v>35</v>
      </c>
    </row>
    <row r="40" spans="1:37" x14ac:dyDescent="0.2">
      <c r="A40" s="54" t="s">
        <v>16</v>
      </c>
      <c r="B40" s="114">
        <f>[36]Agosto!$B$5</f>
        <v>25.287499999999998</v>
      </c>
      <c r="C40" s="114">
        <f>[36]Agosto!$B$6</f>
        <v>26.816666666666663</v>
      </c>
      <c r="D40" s="114">
        <f>[36]Agosto!$B$7</f>
        <v>27.241666666666671</v>
      </c>
      <c r="E40" s="114">
        <f>[36]Agosto!$B$8</f>
        <v>26.104166666666671</v>
      </c>
      <c r="F40" s="114">
        <f>[36]Agosto!$B$9</f>
        <v>26.616666666666664</v>
      </c>
      <c r="G40" s="114">
        <f>[36]Agosto!$B$10</f>
        <v>28.349999999999998</v>
      </c>
      <c r="H40" s="114">
        <f>[36]Agosto!$B$11</f>
        <v>29.479166666666668</v>
      </c>
      <c r="I40" s="114">
        <f>[36]Agosto!$B$12</f>
        <v>25.058333333333334</v>
      </c>
      <c r="J40" s="114">
        <f>[36]Agosto!$B$13</f>
        <v>24.145833333333332</v>
      </c>
      <c r="K40" s="114">
        <f>[36]Agosto!$B$14</f>
        <v>27.658333333333331</v>
      </c>
      <c r="L40" s="114">
        <f>[36]Agosto!$B$15</f>
        <v>31.620833333333337</v>
      </c>
      <c r="M40" s="114">
        <f>[36]Agosto!$B$16</f>
        <v>25.320833333333336</v>
      </c>
      <c r="N40" s="114">
        <f>[36]Agosto!$B$17</f>
        <v>19.645833333333336</v>
      </c>
      <c r="O40" s="114">
        <f>[36]Agosto!$B$18</f>
        <v>18.400000000000002</v>
      </c>
      <c r="P40" s="114">
        <f>[36]Agosto!$B$19</f>
        <v>23.829166666666666</v>
      </c>
      <c r="Q40" s="114">
        <f>[36]Agosto!$B$20</f>
        <v>28.370833333333337</v>
      </c>
      <c r="R40" s="114">
        <f>[36]Agosto!$B$21</f>
        <v>28.650000000000006</v>
      </c>
      <c r="S40" s="114">
        <f>[36]Agosto!$B$22</f>
        <v>28.079166666666666</v>
      </c>
      <c r="T40" s="114">
        <f>[36]Agosto!$B$23</f>
        <v>19.249999999999996</v>
      </c>
      <c r="U40" s="114">
        <f>[36]Agosto!$B$24</f>
        <v>22.387499999999999</v>
      </c>
      <c r="V40" s="114">
        <f>[36]Agosto!$B$25</f>
        <v>26.462499999999995</v>
      </c>
      <c r="W40" s="114">
        <f>[36]Agosto!$B$26</f>
        <v>30.466666666666669</v>
      </c>
      <c r="X40" s="114">
        <f>[36]Agosto!$B$27</f>
        <v>31.954166666666669</v>
      </c>
      <c r="Y40" s="114">
        <f>[36]Agosto!$B$28</f>
        <v>30.299999999999994</v>
      </c>
      <c r="Z40" s="114">
        <f>[36]Agosto!$B$29</f>
        <v>23.570833333333336</v>
      </c>
      <c r="AA40" s="114">
        <f>[36]Agosto!$B$30</f>
        <v>21.645833333333332</v>
      </c>
      <c r="AB40" s="114">
        <f>[36]Agosto!$B$31</f>
        <v>20.5</v>
      </c>
      <c r="AC40" s="114">
        <f>[36]Agosto!$B$32</f>
        <v>21.483333333333331</v>
      </c>
      <c r="AD40" s="114">
        <f>[36]Agosto!$B$33</f>
        <v>22.887499999999999</v>
      </c>
      <c r="AE40" s="114">
        <f>[36]Agosto!$B$34</f>
        <v>26.429166666666664</v>
      </c>
      <c r="AF40" s="114">
        <f>[36]Agosto!$B$35</f>
        <v>29.799999999999997</v>
      </c>
      <c r="AG40" s="124">
        <f t="shared" si="1"/>
        <v>25.735887096774192</v>
      </c>
      <c r="AH40" s="12" t="s">
        <v>35</v>
      </c>
      <c r="AJ40" t="s">
        <v>35</v>
      </c>
    </row>
    <row r="41" spans="1:37" x14ac:dyDescent="0.2">
      <c r="A41" s="54" t="s">
        <v>159</v>
      </c>
      <c r="B41" s="114">
        <f>[37]Agosto!$B$5</f>
        <v>22.275000000000002</v>
      </c>
      <c r="C41" s="114">
        <f>[37]Agosto!$B$6</f>
        <v>22.483333333333334</v>
      </c>
      <c r="D41" s="114">
        <f>[37]Agosto!$B$7</f>
        <v>22.512500000000003</v>
      </c>
      <c r="E41" s="114">
        <f>[37]Agosto!$B$8</f>
        <v>22.479166666666671</v>
      </c>
      <c r="F41" s="114">
        <f>[37]Agosto!$B$9</f>
        <v>22.612500000000001</v>
      </c>
      <c r="G41" s="114">
        <f>[37]Agosto!$B$10</f>
        <v>23.462500000000002</v>
      </c>
      <c r="H41" s="114">
        <f>[37]Agosto!$B$11</f>
        <v>25.891666666666666</v>
      </c>
      <c r="I41" s="114">
        <f>[37]Agosto!$B$12</f>
        <v>24.612499999999997</v>
      </c>
      <c r="J41" s="114">
        <f>[37]Agosto!$B$13</f>
        <v>24.450000000000003</v>
      </c>
      <c r="K41" s="114">
        <f>[37]Agosto!$B$14</f>
        <v>25.900000000000002</v>
      </c>
      <c r="L41" s="114">
        <f>[37]Agosto!$B$15</f>
        <v>26.491666666666664</v>
      </c>
      <c r="M41" s="114">
        <f>[37]Agosto!$B$16</f>
        <v>25.279166666666672</v>
      </c>
      <c r="N41" s="114">
        <f>[37]Agosto!$B$17</f>
        <v>20.720833333333335</v>
      </c>
      <c r="O41" s="114">
        <f>[37]Agosto!$B$18</f>
        <v>21.741666666666671</v>
      </c>
      <c r="P41" s="114">
        <f>[37]Agosto!$B$19</f>
        <v>22.758333333333336</v>
      </c>
      <c r="Q41" s="114">
        <f>[37]Agosto!$B$20</f>
        <v>26.116666666666664</v>
      </c>
      <c r="R41" s="114">
        <f>[37]Agosto!$B$21</f>
        <v>25.887499999999999</v>
      </c>
      <c r="S41" s="114">
        <f>[37]Agosto!$B$22</f>
        <v>25.412499999999998</v>
      </c>
      <c r="T41" s="114">
        <f>[37]Agosto!$B$23</f>
        <v>20.787500000000001</v>
      </c>
      <c r="U41" s="114">
        <f>[37]Agosto!$B$24</f>
        <v>21.095833333333335</v>
      </c>
      <c r="V41" s="114">
        <f>[37]Agosto!$B$25</f>
        <v>22.375</v>
      </c>
      <c r="W41" s="114">
        <f>[37]Agosto!$B$26</f>
        <v>25.904166666666658</v>
      </c>
      <c r="X41" s="114">
        <f>[37]Agosto!$B$27</f>
        <v>27.058333333333337</v>
      </c>
      <c r="Y41" s="114">
        <f>[37]Agosto!$B$28</f>
        <v>27.208333333333332</v>
      </c>
      <c r="Z41" s="114">
        <f>[37]Agosto!$B$29</f>
        <v>27.033333333333328</v>
      </c>
      <c r="AA41" s="114">
        <f>[37]Agosto!$B$30</f>
        <v>21.883333333333336</v>
      </c>
      <c r="AB41" s="114">
        <f>[37]Agosto!$B$31</f>
        <v>18.275000000000002</v>
      </c>
      <c r="AC41" s="114">
        <f>[37]Agosto!$B$32</f>
        <v>19.129166666666666</v>
      </c>
      <c r="AD41" s="114">
        <f>[37]Agosto!$B$33</f>
        <v>22.545833333333331</v>
      </c>
      <c r="AE41" s="114">
        <f>[37]Agosto!$B$34</f>
        <v>24.383333333333336</v>
      </c>
      <c r="AF41" s="114">
        <f>[37]Agosto!$B$35</f>
        <v>22.658333333333331</v>
      </c>
      <c r="AG41" s="124">
        <f t="shared" si="1"/>
        <v>23.59435483870968</v>
      </c>
      <c r="AH41" s="12" t="s">
        <v>35</v>
      </c>
      <c r="AJ41" t="s">
        <v>35</v>
      </c>
      <c r="AK41" s="12" t="s">
        <v>35</v>
      </c>
    </row>
    <row r="42" spans="1:37" x14ac:dyDescent="0.2">
      <c r="A42" s="54" t="s">
        <v>17</v>
      </c>
      <c r="B42" s="114">
        <f>[38]Agosto!$B$5</f>
        <v>21.795833333333331</v>
      </c>
      <c r="C42" s="114">
        <f>[38]Agosto!$B$6</f>
        <v>22.329166666666666</v>
      </c>
      <c r="D42" s="114">
        <f>[38]Agosto!$B$7</f>
        <v>21.995833333333337</v>
      </c>
      <c r="E42" s="114">
        <f>[38]Agosto!$B$8</f>
        <v>22.062500000000004</v>
      </c>
      <c r="F42" s="114">
        <f>[38]Agosto!$B$9</f>
        <v>21.608333333333334</v>
      </c>
      <c r="G42" s="114">
        <f>[38]Agosto!$B$10</f>
        <v>24.429166666666664</v>
      </c>
      <c r="H42" s="114">
        <f>[38]Agosto!$B$11</f>
        <v>24.904166666666672</v>
      </c>
      <c r="I42" s="114">
        <f>[38]Agosto!$B$12</f>
        <v>24.166666666666668</v>
      </c>
      <c r="J42" s="114">
        <f>[38]Agosto!$B$13</f>
        <v>22.862500000000001</v>
      </c>
      <c r="K42" s="114">
        <f>[38]Agosto!$B$14</f>
        <v>25.287499999999998</v>
      </c>
      <c r="L42" s="114">
        <f>[38]Agosto!$B$15</f>
        <v>26.466666666666669</v>
      </c>
      <c r="M42" s="114">
        <f>[38]Agosto!$B$16</f>
        <v>23.529166666666669</v>
      </c>
      <c r="N42" s="114">
        <f>[38]Agosto!$B$17</f>
        <v>19.737500000000001</v>
      </c>
      <c r="O42" s="114">
        <f>[38]Agosto!$B$18</f>
        <v>18.900000000000002</v>
      </c>
      <c r="P42" s="114">
        <f>[38]Agosto!$B$19</f>
        <v>22.033333333333331</v>
      </c>
      <c r="Q42" s="114">
        <f>[38]Agosto!$B$20</f>
        <v>25.183333333333334</v>
      </c>
      <c r="R42" s="114">
        <f>[38]Agosto!$B$21</f>
        <v>25.704166666666662</v>
      </c>
      <c r="S42" s="114">
        <f>[38]Agosto!$B$22</f>
        <v>24.962499999999991</v>
      </c>
      <c r="T42" s="114">
        <f>[38]Agosto!$B$23</f>
        <v>17.995833333333337</v>
      </c>
      <c r="U42" s="114">
        <f>[38]Agosto!$B$24</f>
        <v>19.05833333333333</v>
      </c>
      <c r="V42" s="114">
        <f>[38]Agosto!$B$25</f>
        <v>22.6875</v>
      </c>
      <c r="W42" s="114">
        <f>[38]Agosto!$B$26</f>
        <v>26.300000000000008</v>
      </c>
      <c r="X42" s="114">
        <f>[38]Agosto!$B$27</f>
        <v>26.599999999999998</v>
      </c>
      <c r="Y42" s="114">
        <f>[38]Agosto!$B$28</f>
        <v>26.799999999999997</v>
      </c>
      <c r="Z42" s="114">
        <f>[38]Agosto!$B$29</f>
        <v>26.291666666666661</v>
      </c>
      <c r="AA42" s="114">
        <f>[38]Agosto!$B$30</f>
        <v>20.858333333333338</v>
      </c>
      <c r="AB42" s="114">
        <f>[38]Agosto!$B$31</f>
        <v>18.945833333333329</v>
      </c>
      <c r="AC42" s="114">
        <f>[38]Agosto!$B$32</f>
        <v>19.329166666666662</v>
      </c>
      <c r="AD42" s="114">
        <f>[38]Agosto!$B$33</f>
        <v>21.245833333333337</v>
      </c>
      <c r="AE42" s="114">
        <f>[38]Agosto!$B$34</f>
        <v>23.433333333333334</v>
      </c>
      <c r="AF42" s="114">
        <f>[38]Agosto!$B$35</f>
        <v>21.924999999999997</v>
      </c>
      <c r="AG42" s="124">
        <f t="shared" si="1"/>
        <v>22.884811827956984</v>
      </c>
      <c r="AH42" s="12" t="s">
        <v>35</v>
      </c>
      <c r="AJ42" t="s">
        <v>35</v>
      </c>
    </row>
    <row r="43" spans="1:37" x14ac:dyDescent="0.2">
      <c r="A43" s="54" t="s">
        <v>141</v>
      </c>
      <c r="B43" s="114">
        <f>[39]Agosto!$B$5</f>
        <v>21.400000000000002</v>
      </c>
      <c r="C43" s="114">
        <f>[39]Agosto!$B$6</f>
        <v>20.845833333333335</v>
      </c>
      <c r="D43" s="114">
        <f>[39]Agosto!$B$7</f>
        <v>22.370833333333326</v>
      </c>
      <c r="E43" s="114">
        <f>[39]Agosto!$B$8</f>
        <v>21.487500000000001</v>
      </c>
      <c r="F43" s="114">
        <f>[39]Agosto!$B$9</f>
        <v>21.958333333333332</v>
      </c>
      <c r="G43" s="114">
        <f>[39]Agosto!$B$10</f>
        <v>23.604166666666657</v>
      </c>
      <c r="H43" s="114">
        <f>[39]Agosto!$B$11</f>
        <v>25.5625</v>
      </c>
      <c r="I43" s="114">
        <f>[39]Agosto!$B$12</f>
        <v>23.379166666666666</v>
      </c>
      <c r="J43" s="114">
        <f>[39]Agosto!$B$13</f>
        <v>21.658333333333335</v>
      </c>
      <c r="K43" s="114">
        <f>[39]Agosto!$B$14</f>
        <v>25.495833333333334</v>
      </c>
      <c r="L43" s="114">
        <f>[39]Agosto!$B$15</f>
        <v>26.516666666666666</v>
      </c>
      <c r="M43" s="114">
        <f>[39]Agosto!$B$16</f>
        <v>24.175000000000001</v>
      </c>
      <c r="N43" s="114">
        <f>[39]Agosto!$B$17</f>
        <v>21.162499999999998</v>
      </c>
      <c r="O43" s="114">
        <f>[39]Agosto!$B$18</f>
        <v>20.774999999999999</v>
      </c>
      <c r="P43" s="114">
        <f>[39]Agosto!$B$19</f>
        <v>22.095833333333331</v>
      </c>
      <c r="Q43" s="114">
        <f>[39]Agosto!$B$20</f>
        <v>25.520833333333332</v>
      </c>
      <c r="R43" s="114">
        <f>[39]Agosto!$B$21</f>
        <v>25.266666666666666</v>
      </c>
      <c r="S43" s="114">
        <f>[39]Agosto!$B$22</f>
        <v>26.287499999999998</v>
      </c>
      <c r="T43" s="114">
        <f>[39]Agosto!$B$23</f>
        <v>19.5625</v>
      </c>
      <c r="U43" s="114">
        <f>[39]Agosto!$B$24</f>
        <v>20.141666666666662</v>
      </c>
      <c r="V43" s="114">
        <f>[39]Agosto!$B$25</f>
        <v>21.679166666666664</v>
      </c>
      <c r="W43" s="114">
        <f>[39]Agosto!$B$26</f>
        <v>26.0625</v>
      </c>
      <c r="X43" s="114">
        <f>[39]Agosto!$B$27</f>
        <v>26.487499999999994</v>
      </c>
      <c r="Y43" s="114">
        <f>[39]Agosto!$B$28</f>
        <v>26.125</v>
      </c>
      <c r="Z43" s="114">
        <f>[39]Agosto!$B$29</f>
        <v>26.758333333333336</v>
      </c>
      <c r="AA43" s="114">
        <f>[39]Agosto!$B$30</f>
        <v>20.716666666666672</v>
      </c>
      <c r="AB43" s="114">
        <f>[39]Agosto!$B$31</f>
        <v>16.320833333333329</v>
      </c>
      <c r="AC43" s="114">
        <f>[39]Agosto!$B$32</f>
        <v>18.316666666666666</v>
      </c>
      <c r="AD43" s="114">
        <f>[39]Agosto!$B$33</f>
        <v>20.470833333333335</v>
      </c>
      <c r="AE43" s="114">
        <f>[39]Agosto!$B$34</f>
        <v>22.82083333333334</v>
      </c>
      <c r="AF43" s="114">
        <f>[39]Agosto!$B$35</f>
        <v>21.990909090909092</v>
      </c>
      <c r="AG43" s="124">
        <f t="shared" si="1"/>
        <v>22.806964809384162</v>
      </c>
      <c r="AH43" s="12" t="s">
        <v>35</v>
      </c>
      <c r="AI43" t="s">
        <v>35</v>
      </c>
    </row>
    <row r="44" spans="1:37" x14ac:dyDescent="0.2">
      <c r="A44" s="54" t="s">
        <v>18</v>
      </c>
      <c r="B44" s="114">
        <f>[40]Agosto!$B$5</f>
        <v>23.495833333333334</v>
      </c>
      <c r="C44" s="114">
        <f>[40]Agosto!$B$6</f>
        <v>23.575000000000003</v>
      </c>
      <c r="D44" s="114">
        <f>[40]Agosto!$B$7</f>
        <v>24.020833333333339</v>
      </c>
      <c r="E44" s="114">
        <f>[40]Agosto!$B$8</f>
        <v>23.970833333333331</v>
      </c>
      <c r="F44" s="114">
        <f>[40]Agosto!$B$9</f>
        <v>23.774999999999995</v>
      </c>
      <c r="G44" s="114">
        <f>[40]Agosto!$B$10</f>
        <v>24.012500000000003</v>
      </c>
      <c r="H44" s="114">
        <f>[40]Agosto!$B$11</f>
        <v>25.012499999999999</v>
      </c>
      <c r="I44" s="114">
        <f>[40]Agosto!$B$12</f>
        <v>23.916666666666661</v>
      </c>
      <c r="J44" s="114">
        <f>[40]Agosto!$B$13</f>
        <v>24.929166666666671</v>
      </c>
      <c r="K44" s="114">
        <f>[40]Agosto!$B$14</f>
        <v>25.716666666666665</v>
      </c>
      <c r="L44" s="114">
        <f>[40]Agosto!$B$15</f>
        <v>25.704166666666669</v>
      </c>
      <c r="M44" s="114">
        <f>[40]Agosto!$B$16</f>
        <v>24.587499999999995</v>
      </c>
      <c r="N44" s="114">
        <f>[40]Agosto!$B$17</f>
        <v>20.341666666666661</v>
      </c>
      <c r="O44" s="114">
        <f>[40]Agosto!$B$18</f>
        <v>21.05833333333333</v>
      </c>
      <c r="P44" s="114">
        <f>[40]Agosto!$B$19</f>
        <v>22.620833333333334</v>
      </c>
      <c r="Q44" s="114">
        <f>[40]Agosto!$B$20</f>
        <v>24.375</v>
      </c>
      <c r="R44" s="114">
        <f>[40]Agosto!$B$21</f>
        <v>24.458333333333332</v>
      </c>
      <c r="S44" s="114">
        <f>[40]Agosto!$B$22</f>
        <v>24.712499999999991</v>
      </c>
      <c r="T44" s="114">
        <f>[40]Agosto!$B$23</f>
        <v>18.199999999999996</v>
      </c>
      <c r="U44" s="114">
        <f>[40]Agosto!$B$24</f>
        <v>19.637500000000003</v>
      </c>
      <c r="V44" s="114">
        <f>[40]Agosto!$B$25</f>
        <v>21.508333333333329</v>
      </c>
      <c r="W44" s="114">
        <f>[40]Agosto!$B$26</f>
        <v>25.070833333333336</v>
      </c>
      <c r="X44" s="114">
        <f>[40]Agosto!$B$27</f>
        <v>26.125000000000004</v>
      </c>
      <c r="Y44" s="114">
        <f>[40]Agosto!$B$28</f>
        <v>25.454166666666666</v>
      </c>
      <c r="Z44" s="114">
        <f>[40]Agosto!$B$29</f>
        <v>25.008333333333336</v>
      </c>
      <c r="AA44" s="114">
        <f>[40]Agosto!$B$30</f>
        <v>21.091666666666669</v>
      </c>
      <c r="AB44" s="114">
        <f>[40]Agosto!$B$31</f>
        <v>20.041666666666664</v>
      </c>
      <c r="AC44" s="114">
        <f>[40]Agosto!$B$32</f>
        <v>19.741666666666667</v>
      </c>
      <c r="AD44" s="114">
        <f>[40]Agosto!$B$33</f>
        <v>22.870833333333334</v>
      </c>
      <c r="AE44" s="114">
        <f>[40]Agosto!$B$34</f>
        <v>24.591666666666669</v>
      </c>
      <c r="AF44" s="114">
        <f>[40]Agosto!$B$35</f>
        <v>24.645833333333339</v>
      </c>
      <c r="AG44" s="124">
        <f t="shared" si="1"/>
        <v>23.3635752688172</v>
      </c>
      <c r="AJ44" t="s">
        <v>35</v>
      </c>
    </row>
    <row r="45" spans="1:37" hidden="1" x14ac:dyDescent="0.2">
      <c r="A45" s="54" t="s">
        <v>146</v>
      </c>
      <c r="B45" s="114" t="str">
        <f>[41]Agosto!$B$5</f>
        <v>*</v>
      </c>
      <c r="C45" s="114" t="str">
        <f>[41]Agosto!$B$6</f>
        <v>*</v>
      </c>
      <c r="D45" s="114" t="str">
        <f>[41]Agosto!$B$7</f>
        <v>*</v>
      </c>
      <c r="E45" s="114" t="str">
        <f>[41]Agosto!$B$8</f>
        <v>*</v>
      </c>
      <c r="F45" s="114" t="str">
        <f>[41]Agosto!$B$9</f>
        <v>*</v>
      </c>
      <c r="G45" s="114" t="str">
        <f>[41]Agosto!$B$10</f>
        <v>*</v>
      </c>
      <c r="H45" s="114" t="str">
        <f>[41]Agosto!$B$11</f>
        <v>*</v>
      </c>
      <c r="I45" s="114" t="str">
        <f>[41]Agosto!$B$12</f>
        <v>*</v>
      </c>
      <c r="J45" s="114" t="str">
        <f>[41]Agosto!$B$13</f>
        <v>*</v>
      </c>
      <c r="K45" s="114" t="str">
        <f>[41]Agosto!$B$14</f>
        <v>*</v>
      </c>
      <c r="L45" s="114" t="str">
        <f>[41]Agosto!$B$15</f>
        <v>*</v>
      </c>
      <c r="M45" s="114" t="str">
        <f>[41]Agosto!$B$16</f>
        <v>*</v>
      </c>
      <c r="N45" s="114" t="str">
        <f>[41]Agosto!$B$17</f>
        <v>*</v>
      </c>
      <c r="O45" s="114" t="str">
        <f>[41]Agosto!$B$18</f>
        <v>*</v>
      </c>
      <c r="P45" s="114" t="str">
        <f>[41]Agosto!$B$19</f>
        <v>*</v>
      </c>
      <c r="Q45" s="114" t="str">
        <f>[41]Agosto!$B$20</f>
        <v>*</v>
      </c>
      <c r="R45" s="114" t="str">
        <f>[41]Agosto!$B$21</f>
        <v>*</v>
      </c>
      <c r="S45" s="114" t="str">
        <f>[41]Agosto!$B$22</f>
        <v>*</v>
      </c>
      <c r="T45" s="114" t="str">
        <f>[41]Agosto!$B$23</f>
        <v>*</v>
      </c>
      <c r="U45" s="114" t="str">
        <f>[41]Agosto!$B$24</f>
        <v>*</v>
      </c>
      <c r="V45" s="114" t="str">
        <f>[41]Agosto!$B$25</f>
        <v>*</v>
      </c>
      <c r="W45" s="114" t="str">
        <f>[41]Agosto!$B$26</f>
        <v>*</v>
      </c>
      <c r="X45" s="114" t="str">
        <f>[41]Agosto!$B$27</f>
        <v>*</v>
      </c>
      <c r="Y45" s="114" t="str">
        <f>[41]Agosto!$B$28</f>
        <v>*</v>
      </c>
      <c r="Z45" s="114" t="str">
        <f>[41]Agosto!$B$29</f>
        <v>*</v>
      </c>
      <c r="AA45" s="114" t="str">
        <f>[41]Agosto!$B$30</f>
        <v>*</v>
      </c>
      <c r="AB45" s="114" t="str">
        <f>[41]Agosto!$B$31</f>
        <v>*</v>
      </c>
      <c r="AC45" s="114" t="str">
        <f>[41]Agosto!$B$32</f>
        <v>*</v>
      </c>
      <c r="AD45" s="114" t="str">
        <f>[41]Agosto!$B$33</f>
        <v>*</v>
      </c>
      <c r="AE45" s="114" t="str">
        <f>[41]Agosto!$B$34</f>
        <v>*</v>
      </c>
      <c r="AF45" s="114" t="str">
        <f>[41]Agosto!$B$35</f>
        <v>*</v>
      </c>
      <c r="AG45" s="124" t="s">
        <v>210</v>
      </c>
    </row>
    <row r="46" spans="1:37" x14ac:dyDescent="0.2">
      <c r="A46" s="54" t="s">
        <v>19</v>
      </c>
      <c r="B46" s="114">
        <f>[42]Agosto!$B$5</f>
        <v>21.466666666666669</v>
      </c>
      <c r="C46" s="114">
        <f>[42]Agosto!$B$6</f>
        <v>21.595833333333331</v>
      </c>
      <c r="D46" s="114">
        <f>[42]Agosto!$B$7</f>
        <v>22.504166666666666</v>
      </c>
      <c r="E46" s="114">
        <f>[42]Agosto!$B$8</f>
        <v>23.083333333333332</v>
      </c>
      <c r="F46" s="114">
        <f>[42]Agosto!$B$9</f>
        <v>22.549999999999997</v>
      </c>
      <c r="G46" s="114">
        <f>[42]Agosto!$B$10</f>
        <v>22.720833333333331</v>
      </c>
      <c r="H46" s="114">
        <f>[42]Agosto!$B$11</f>
        <v>22.512500000000003</v>
      </c>
      <c r="I46" s="114">
        <f>[42]Agosto!$B$12</f>
        <v>19.704166666666666</v>
      </c>
      <c r="J46" s="114">
        <f>[42]Agosto!$B$13</f>
        <v>18.75833333333334</v>
      </c>
      <c r="K46" s="114">
        <f>[42]Agosto!$B$14</f>
        <v>22.170833333333334</v>
      </c>
      <c r="L46" s="114">
        <f>[42]Agosto!$B$15</f>
        <v>25.712500000000006</v>
      </c>
      <c r="M46" s="114">
        <f>[42]Agosto!$B$16</f>
        <v>19.408333333333331</v>
      </c>
      <c r="N46" s="114">
        <f>[42]Agosto!$B$17</f>
        <v>14.754166666666663</v>
      </c>
      <c r="O46" s="114">
        <f>[42]Agosto!$B$18</f>
        <v>17.295833333333334</v>
      </c>
      <c r="P46" s="114">
        <f>[42]Agosto!$B$19</f>
        <v>21.304166666666671</v>
      </c>
      <c r="Q46" s="114">
        <f>[42]Agosto!$B$20</f>
        <v>22.733333333333334</v>
      </c>
      <c r="R46" s="114">
        <f>[42]Agosto!$B$21</f>
        <v>23.433333333333334</v>
      </c>
      <c r="S46" s="114">
        <f>[42]Agosto!$B$22</f>
        <v>20.266666666666669</v>
      </c>
      <c r="T46" s="114">
        <f>[42]Agosto!$B$23</f>
        <v>15.495833333333328</v>
      </c>
      <c r="U46" s="114">
        <f>[42]Agosto!$B$24</f>
        <v>17.899999999999999</v>
      </c>
      <c r="V46" s="114">
        <f>[42]Agosto!$B$25</f>
        <v>22.141666666666669</v>
      </c>
      <c r="W46" s="114">
        <f>[42]Agosto!$B$26</f>
        <v>24.866666666666664</v>
      </c>
      <c r="X46" s="114">
        <f>[42]Agosto!$B$27</f>
        <v>26.358333333333338</v>
      </c>
      <c r="Y46" s="114">
        <f>[42]Agosto!$B$28</f>
        <v>25.45</v>
      </c>
      <c r="Z46" s="114">
        <f>[42]Agosto!$B$29</f>
        <v>19.774999999999999</v>
      </c>
      <c r="AA46" s="114">
        <f>[42]Agosto!$B$30</f>
        <v>17.179166666666667</v>
      </c>
      <c r="AB46" s="114">
        <f>[42]Agosto!$B$31</f>
        <v>15.887500000000001</v>
      </c>
      <c r="AC46" s="114">
        <f>[42]Agosto!$B$32</f>
        <v>17.033333333333335</v>
      </c>
      <c r="AD46" s="114">
        <f>[42]Agosto!$B$33</f>
        <v>18.245833333333334</v>
      </c>
      <c r="AE46" s="114">
        <f>[42]Agosto!$B$34</f>
        <v>21.041666666666668</v>
      </c>
      <c r="AF46" s="114">
        <f>[42]Agosto!$B$35</f>
        <v>22.591666666666669</v>
      </c>
      <c r="AG46" s="124">
        <f t="shared" si="1"/>
        <v>20.836827956989247</v>
      </c>
      <c r="AH46" s="12" t="s">
        <v>35</v>
      </c>
      <c r="AJ46" t="s">
        <v>35</v>
      </c>
    </row>
    <row r="47" spans="1:37" x14ac:dyDescent="0.2">
      <c r="A47" s="54" t="s">
        <v>23</v>
      </c>
      <c r="B47" s="114">
        <f>[43]Agosto!$B$5</f>
        <v>24.508333333333336</v>
      </c>
      <c r="C47" s="114">
        <f>[43]Agosto!$B$6</f>
        <v>25.162499999999998</v>
      </c>
      <c r="D47" s="114">
        <f>[43]Agosto!$B$7</f>
        <v>24.995833333333334</v>
      </c>
      <c r="E47" s="114">
        <f>[43]Agosto!$B$8</f>
        <v>24.820833333333329</v>
      </c>
      <c r="F47" s="114">
        <f>[43]Agosto!$B$9</f>
        <v>24.074999999999999</v>
      </c>
      <c r="G47" s="114">
        <f>[43]Agosto!$B$10</f>
        <v>26.687500000000004</v>
      </c>
      <c r="H47" s="114">
        <f>[43]Agosto!$B$11</f>
        <v>26.733333333333334</v>
      </c>
      <c r="I47" s="114">
        <f>[43]Agosto!$B$12</f>
        <v>25.766666666666666</v>
      </c>
      <c r="J47" s="114">
        <f>[43]Agosto!$B$13</f>
        <v>25.104166666666668</v>
      </c>
      <c r="K47" s="114">
        <f>[43]Agosto!$B$14</f>
        <v>27.416666666666661</v>
      </c>
      <c r="L47" s="114">
        <f>[43]Agosto!$B$15</f>
        <v>27.662499999999998</v>
      </c>
      <c r="M47" s="114">
        <f>[43]Agosto!$B$16</f>
        <v>26.345833333333328</v>
      </c>
      <c r="N47" s="114">
        <f>[43]Agosto!$B$17</f>
        <v>18.987500000000001</v>
      </c>
      <c r="O47" s="114">
        <f>[43]Agosto!$B$18</f>
        <v>19.620833333333334</v>
      </c>
      <c r="P47" s="114">
        <f>[43]Agosto!$B$19</f>
        <v>23.5625</v>
      </c>
      <c r="Q47" s="114">
        <f>[43]Agosto!$B$20</f>
        <v>25.891666666666669</v>
      </c>
      <c r="R47" s="114">
        <f>[43]Agosto!$B$21</f>
        <v>27.237499999999997</v>
      </c>
      <c r="S47" s="114">
        <f>[43]Agosto!$B$22</f>
        <v>26.637499999999999</v>
      </c>
      <c r="T47" s="114">
        <f>[43]Agosto!$B$23</f>
        <v>17.895833333333336</v>
      </c>
      <c r="U47" s="114">
        <f>[43]Agosto!$B$24</f>
        <v>19.708333333333332</v>
      </c>
      <c r="V47" s="114">
        <f>[43]Agosto!$B$25</f>
        <v>22.683333333333334</v>
      </c>
      <c r="W47" s="114">
        <f>[43]Agosto!$B$26</f>
        <v>26.695833333333329</v>
      </c>
      <c r="X47" s="114">
        <f>[43]Agosto!$B$27</f>
        <v>27.837499999999991</v>
      </c>
      <c r="Y47" s="114">
        <f>[43]Agosto!$B$28</f>
        <v>27.295833333333338</v>
      </c>
      <c r="Z47" s="114">
        <f>[43]Agosto!$B$29</f>
        <v>26.558333333333337</v>
      </c>
      <c r="AA47" s="114">
        <f>[43]Agosto!$B$30</f>
        <v>21.987500000000001</v>
      </c>
      <c r="AB47" s="114">
        <f>[43]Agosto!$B$31</f>
        <v>18.941666666666666</v>
      </c>
      <c r="AC47" s="114">
        <f>[43]Agosto!$B$32</f>
        <v>20.183333333333334</v>
      </c>
      <c r="AD47" s="114">
        <f>[43]Agosto!$B$33</f>
        <v>22.933333333333334</v>
      </c>
      <c r="AE47" s="114">
        <f>[43]Agosto!$B$34</f>
        <v>24.666666666666668</v>
      </c>
      <c r="AF47" s="114">
        <f>[43]Agosto!$B$35</f>
        <v>23.862499999999986</v>
      </c>
      <c r="AG47" s="124">
        <f t="shared" si="1"/>
        <v>24.273118279569886</v>
      </c>
      <c r="AJ47" t="s">
        <v>35</v>
      </c>
    </row>
    <row r="48" spans="1:37" x14ac:dyDescent="0.2">
      <c r="A48" s="54" t="s">
        <v>34</v>
      </c>
      <c r="B48" s="114">
        <f>[44]Agosto!$B$5</f>
        <v>26.266666666666666</v>
      </c>
      <c r="C48" s="114">
        <f>[44]Agosto!$B$6</f>
        <v>25.983333333333334</v>
      </c>
      <c r="D48" s="114">
        <f>[44]Agosto!$B$7</f>
        <v>26.045833333333331</v>
      </c>
      <c r="E48" s="114">
        <f>[44]Agosto!$B$8</f>
        <v>26.237500000000001</v>
      </c>
      <c r="F48" s="114">
        <f>[44]Agosto!$B$9</f>
        <v>26.591666666666669</v>
      </c>
      <c r="G48" s="114">
        <f>[44]Agosto!$B$10</f>
        <v>26.474999999999994</v>
      </c>
      <c r="H48" s="114">
        <f>[44]Agosto!$B$11</f>
        <v>27.741666666666664</v>
      </c>
      <c r="I48" s="114">
        <f>[44]Agosto!$B$12</f>
        <v>27.275000000000002</v>
      </c>
      <c r="J48" s="114">
        <f>[44]Agosto!$B$13</f>
        <v>27.424999999999997</v>
      </c>
      <c r="K48" s="114">
        <f>[44]Agosto!$B$14</f>
        <v>27.587499999999995</v>
      </c>
      <c r="L48" s="114">
        <f>[44]Agosto!$B$15</f>
        <v>27.920833333333334</v>
      </c>
      <c r="M48" s="114">
        <f>[44]Agosto!$B$16</f>
        <v>27.908333333333335</v>
      </c>
      <c r="N48" s="114">
        <f>[44]Agosto!$B$17</f>
        <v>23.716666666666669</v>
      </c>
      <c r="O48" s="114">
        <f>[44]Agosto!$B$18</f>
        <v>23.170833333333331</v>
      </c>
      <c r="P48" s="114">
        <f>[44]Agosto!$B$19</f>
        <v>25.970833333333328</v>
      </c>
      <c r="Q48" s="114">
        <f>[44]Agosto!$B$20</f>
        <v>26.358333333333334</v>
      </c>
      <c r="R48" s="114">
        <f>[44]Agosto!$B$21</f>
        <v>26.254166666666663</v>
      </c>
      <c r="S48" s="114">
        <f>[44]Agosto!$B$22</f>
        <v>26.587500000000002</v>
      </c>
      <c r="T48" s="114">
        <f>[44]Agosto!$B$23</f>
        <v>21.229166666666668</v>
      </c>
      <c r="U48" s="114">
        <f>[44]Agosto!$B$24</f>
        <v>23.529166666666665</v>
      </c>
      <c r="V48" s="114">
        <f>[44]Agosto!$B$25</f>
        <v>24.233333333333334</v>
      </c>
      <c r="W48" s="114">
        <f>[44]Agosto!$B$26</f>
        <v>27.791666666666675</v>
      </c>
      <c r="X48" s="114">
        <f>[44]Agosto!$B$27</f>
        <v>28.599999999999998</v>
      </c>
      <c r="Y48" s="114">
        <f>[44]Agosto!$B$28</f>
        <v>27.166666666666668</v>
      </c>
      <c r="Z48" s="114">
        <f>[44]Agosto!$B$29</f>
        <v>27.316666666666666</v>
      </c>
      <c r="AA48" s="114">
        <f>[44]Agosto!$B$30</f>
        <v>25.329166666666669</v>
      </c>
      <c r="AB48" s="114">
        <f>[44]Agosto!$B$31</f>
        <v>23.004166666666674</v>
      </c>
      <c r="AC48" s="114">
        <f>[44]Agosto!$B$32</f>
        <v>24.062500000000004</v>
      </c>
      <c r="AD48" s="114">
        <f>[44]Agosto!$B$33</f>
        <v>27.466666666666665</v>
      </c>
      <c r="AE48" s="114">
        <f>[44]Agosto!$B$34</f>
        <v>28.100000000000005</v>
      </c>
      <c r="AF48" s="114">
        <f>[44]Agosto!$B$35</f>
        <v>27.341666666666658</v>
      </c>
      <c r="AG48" s="124">
        <f t="shared" si="1"/>
        <v>26.151209677419363</v>
      </c>
      <c r="AH48" s="12" t="s">
        <v>35</v>
      </c>
    </row>
    <row r="49" spans="1:37" x14ac:dyDescent="0.2">
      <c r="A49" s="54" t="s">
        <v>20</v>
      </c>
      <c r="B49" s="114">
        <f>[45]Agosto!$B$5</f>
        <v>22.633333333333336</v>
      </c>
      <c r="C49" s="114">
        <f>[45]Agosto!$B$6</f>
        <v>22.645833333333332</v>
      </c>
      <c r="D49" s="114">
        <f>[45]Agosto!$B$7</f>
        <v>23.908333333333335</v>
      </c>
      <c r="E49" s="114">
        <f>[45]Agosto!$B$8</f>
        <v>23.654166666666672</v>
      </c>
      <c r="F49" s="114">
        <f>[45]Agosto!$B$9</f>
        <v>24.004166666666666</v>
      </c>
      <c r="G49" s="114">
        <f>[45]Agosto!$B$10</f>
        <v>24.525000000000006</v>
      </c>
      <c r="H49" s="114">
        <f>[45]Agosto!$B$11</f>
        <v>26.441666666666666</v>
      </c>
      <c r="I49" s="114">
        <f>[45]Agosto!$B$12</f>
        <v>26.166666666666668</v>
      </c>
      <c r="J49" s="114">
        <f>[45]Agosto!$B$13</f>
        <v>24.745833333333334</v>
      </c>
      <c r="K49" s="114">
        <f>[45]Agosto!$B$14</f>
        <v>26.391666666666666</v>
      </c>
      <c r="L49" s="114">
        <f>[45]Agosto!$B$15</f>
        <v>28.441666666666666</v>
      </c>
      <c r="M49" s="114">
        <f>[45]Agosto!$B$16</f>
        <v>26.954166666666669</v>
      </c>
      <c r="N49" s="114">
        <f>[45]Agosto!$B$17</f>
        <v>23.725000000000005</v>
      </c>
      <c r="O49" s="114">
        <f>[45]Agosto!$B$18</f>
        <v>22.058333333333337</v>
      </c>
      <c r="P49" s="114">
        <f>[45]Agosto!$B$19</f>
        <v>24.183333333333334</v>
      </c>
      <c r="Q49" s="114">
        <f>[45]Agosto!$B$20</f>
        <v>26.866666666666664</v>
      </c>
      <c r="R49" s="114">
        <f>[45]Agosto!$B$21</f>
        <v>25.966666666666665</v>
      </c>
      <c r="S49" s="114">
        <f>[45]Agosto!$B$22</f>
        <v>26.866666666666664</v>
      </c>
      <c r="T49" s="114">
        <f>[45]Agosto!$B$23</f>
        <v>21.033333333333335</v>
      </c>
      <c r="U49" s="114">
        <f>[45]Agosto!$B$24</f>
        <v>21.958333333333332</v>
      </c>
      <c r="V49" s="114">
        <f>[45]Agosto!$B$25</f>
        <v>22.662499999999998</v>
      </c>
      <c r="W49" s="114">
        <f>[45]Agosto!$B$26</f>
        <v>26.579166666666666</v>
      </c>
      <c r="X49" s="114">
        <f>[45]Agosto!$B$27</f>
        <v>29.383333333333336</v>
      </c>
      <c r="Y49" s="114">
        <f>[45]Agosto!$B$28</f>
        <v>29.970833333333342</v>
      </c>
      <c r="Z49" s="114">
        <f>[45]Agosto!$B$29</f>
        <v>29.641666666666669</v>
      </c>
      <c r="AA49" s="114">
        <f>[45]Agosto!$B$30</f>
        <v>23.095833333333331</v>
      </c>
      <c r="AB49" s="114">
        <f>[45]Agosto!$B$31</f>
        <v>18.345833333333335</v>
      </c>
      <c r="AC49" s="114">
        <f>[45]Agosto!$B$32</f>
        <v>20.05</v>
      </c>
      <c r="AD49" s="114">
        <f>[45]Agosto!$B$33</f>
        <v>21.424999999999997</v>
      </c>
      <c r="AE49" s="114">
        <f>[45]Agosto!$B$34</f>
        <v>23.637500000000003</v>
      </c>
      <c r="AF49" s="114">
        <f>[45]Agosto!$B$35</f>
        <v>21.916666666666668</v>
      </c>
      <c r="AG49" s="124">
        <f t="shared" si="1"/>
        <v>24.512231182795695</v>
      </c>
      <c r="AH49" s="12" t="s">
        <v>35</v>
      </c>
    </row>
    <row r="50" spans="1:37" s="5" customFormat="1" ht="17.100000000000001" customHeight="1" x14ac:dyDescent="0.2">
      <c r="A50" s="55" t="s">
        <v>211</v>
      </c>
      <c r="B50" s="13">
        <f t="shared" ref="B50:AE50" si="2">AVERAGE(B5:B49)</f>
        <v>22.901189149015234</v>
      </c>
      <c r="C50" s="13">
        <f t="shared" si="2"/>
        <v>23.242041653998179</v>
      </c>
      <c r="D50" s="13">
        <f t="shared" si="2"/>
        <v>23.728079710144922</v>
      </c>
      <c r="E50" s="13">
        <f t="shared" si="2"/>
        <v>23.728135451505015</v>
      </c>
      <c r="F50" s="13">
        <f t="shared" si="2"/>
        <v>23.650980118914902</v>
      </c>
      <c r="G50" s="13">
        <f t="shared" si="2"/>
        <v>24.542521367521367</v>
      </c>
      <c r="H50" s="13">
        <f t="shared" si="2"/>
        <v>25.68429022668154</v>
      </c>
      <c r="I50" s="13">
        <f t="shared" si="2"/>
        <v>24.103576737272387</v>
      </c>
      <c r="J50" s="13">
        <f t="shared" si="2"/>
        <v>23.355098223033004</v>
      </c>
      <c r="K50" s="13">
        <f t="shared" si="2"/>
        <v>25.696906354515047</v>
      </c>
      <c r="L50" s="13">
        <f t="shared" si="2"/>
        <v>27.192613224637675</v>
      </c>
      <c r="M50" s="13">
        <f t="shared" si="2"/>
        <v>24.635588768115937</v>
      </c>
      <c r="N50" s="13">
        <f t="shared" si="2"/>
        <v>19.945625000000003</v>
      </c>
      <c r="O50" s="13">
        <f t="shared" si="2"/>
        <v>19.997096920289852</v>
      </c>
      <c r="P50" s="13">
        <f t="shared" si="2"/>
        <v>23.064479166666665</v>
      </c>
      <c r="Q50" s="13">
        <f t="shared" si="2"/>
        <v>25.036354166666666</v>
      </c>
      <c r="R50" s="13">
        <f t="shared" si="2"/>
        <v>25.193863224637674</v>
      </c>
      <c r="S50" s="13">
        <f t="shared" si="2"/>
        <v>25.019090909090913</v>
      </c>
      <c r="T50" s="13">
        <f t="shared" si="2"/>
        <v>18.517545289855072</v>
      </c>
      <c r="U50" s="13">
        <f t="shared" si="2"/>
        <v>20.314053030303029</v>
      </c>
      <c r="V50" s="13">
        <f t="shared" si="2"/>
        <v>22.913125000000001</v>
      </c>
      <c r="W50" s="13">
        <f t="shared" si="2"/>
        <v>26.254048913043476</v>
      </c>
      <c r="X50" s="13">
        <f t="shared" si="2"/>
        <v>27.532722332015812</v>
      </c>
      <c r="Y50" s="13">
        <f t="shared" si="2"/>
        <v>27.417604166666667</v>
      </c>
      <c r="Z50" s="13">
        <f t="shared" si="2"/>
        <v>25.451562500000001</v>
      </c>
      <c r="AA50" s="13">
        <f t="shared" si="2"/>
        <v>21.225312499999998</v>
      </c>
      <c r="AB50" s="13">
        <f t="shared" si="2"/>
        <v>19.288854166666667</v>
      </c>
      <c r="AC50" s="13">
        <f t="shared" si="2"/>
        <v>19.96485054347826</v>
      </c>
      <c r="AD50" s="13">
        <f t="shared" si="2"/>
        <v>22.128070652173911</v>
      </c>
      <c r="AE50" s="13">
        <f t="shared" si="2"/>
        <v>24.158229166666661</v>
      </c>
      <c r="AF50" s="13">
        <f t="shared" ref="AF50" si="3">AVERAGE(AF5:AF49)</f>
        <v>23.774232711732708</v>
      </c>
      <c r="AG50" s="78">
        <f>AVERAGE(AG5:AG49)</f>
        <v>23.549339528069719</v>
      </c>
      <c r="AH50" s="5" t="s">
        <v>35</v>
      </c>
      <c r="AI50" s="5" t="s">
        <v>35</v>
      </c>
    </row>
    <row r="51" spans="1:37" x14ac:dyDescent="0.2">
      <c r="A51" s="117" t="s">
        <v>216</v>
      </c>
      <c r="B51" s="45"/>
      <c r="C51" s="45"/>
      <c r="D51" s="45"/>
      <c r="E51" s="45"/>
      <c r="F51" s="45"/>
      <c r="G51" s="45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51"/>
      <c r="AE51" s="56" t="s">
        <v>35</v>
      </c>
      <c r="AF51" s="56"/>
      <c r="AG51" s="76"/>
      <c r="AJ51" t="s">
        <v>35</v>
      </c>
    </row>
    <row r="52" spans="1:37" x14ac:dyDescent="0.2">
      <c r="A52" s="117" t="s">
        <v>217</v>
      </c>
      <c r="B52" s="46"/>
      <c r="C52" s="46"/>
      <c r="D52" s="46"/>
      <c r="E52" s="46"/>
      <c r="F52" s="46"/>
      <c r="G52" s="46"/>
      <c r="H52" s="46"/>
      <c r="I52" s="46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30"/>
      <c r="U52" s="130"/>
      <c r="V52" s="130"/>
      <c r="W52" s="130"/>
      <c r="X52" s="130"/>
      <c r="Y52" s="102"/>
      <c r="Z52" s="102"/>
      <c r="AA52" s="102"/>
      <c r="AB52" s="102"/>
      <c r="AC52" s="102"/>
      <c r="AD52" s="102"/>
      <c r="AE52" s="102"/>
      <c r="AF52" s="102"/>
      <c r="AG52" s="76"/>
      <c r="AH52" s="12" t="s">
        <v>35</v>
      </c>
    </row>
    <row r="53" spans="1:37" x14ac:dyDescent="0.2">
      <c r="A53" s="47"/>
      <c r="B53" s="102"/>
      <c r="C53" s="102"/>
      <c r="D53" s="102"/>
      <c r="E53" s="102"/>
      <c r="F53" s="102"/>
      <c r="G53" s="102"/>
      <c r="H53" s="102"/>
      <c r="I53" s="102"/>
      <c r="J53" s="103"/>
      <c r="K53" s="103"/>
      <c r="L53" s="103"/>
      <c r="M53" s="103"/>
      <c r="N53" s="103"/>
      <c r="O53" s="103"/>
      <c r="P53" s="103"/>
      <c r="Q53" s="102"/>
      <c r="R53" s="102"/>
      <c r="S53" s="102"/>
      <c r="T53" s="131"/>
      <c r="U53" s="131"/>
      <c r="V53" s="131"/>
      <c r="W53" s="131"/>
      <c r="X53" s="131"/>
      <c r="Y53" s="102"/>
      <c r="Z53" s="102"/>
      <c r="AA53" s="102"/>
      <c r="AB53" s="102"/>
      <c r="AC53" s="102"/>
      <c r="AD53" s="51"/>
      <c r="AE53" s="51"/>
      <c r="AF53" s="51"/>
      <c r="AG53" s="76"/>
    </row>
    <row r="54" spans="1:37" x14ac:dyDescent="0.2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51"/>
      <c r="AE54" s="51"/>
      <c r="AF54" s="51"/>
      <c r="AG54" s="76"/>
    </row>
    <row r="55" spans="1:37" x14ac:dyDescent="0.2">
      <c r="A55" s="47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51"/>
      <c r="AF55" s="51"/>
      <c r="AG55" s="76"/>
    </row>
    <row r="56" spans="1:37" x14ac:dyDescent="0.2">
      <c r="A56" s="47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52"/>
      <c r="AF56" s="52"/>
      <c r="AG56" s="76"/>
      <c r="AH56" t="s">
        <v>35</v>
      </c>
    </row>
    <row r="57" spans="1:37" ht="13.5" thickBot="1" x14ac:dyDescent="0.2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77"/>
    </row>
    <row r="59" spans="1:37" x14ac:dyDescent="0.2">
      <c r="AH59" s="12" t="s">
        <v>35</v>
      </c>
      <c r="AJ59" t="s">
        <v>35</v>
      </c>
    </row>
    <row r="60" spans="1:37" x14ac:dyDescent="0.2">
      <c r="N60" s="2" t="s">
        <v>35</v>
      </c>
      <c r="AD60" s="2" t="s">
        <v>35</v>
      </c>
    </row>
    <row r="61" spans="1:37" x14ac:dyDescent="0.2">
      <c r="A61" s="105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6"/>
      <c r="U61" s="106"/>
    </row>
    <row r="62" spans="1:37" x14ac:dyDescent="0.2">
      <c r="A62" s="105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6"/>
      <c r="U62" s="106"/>
      <c r="W62" s="2" t="s">
        <v>35</v>
      </c>
    </row>
    <row r="63" spans="1:37" x14ac:dyDescent="0.2">
      <c r="Z63" s="2" t="s">
        <v>35</v>
      </c>
      <c r="AK63" t="s">
        <v>35</v>
      </c>
    </row>
    <row r="64" spans="1:37" x14ac:dyDescent="0.2">
      <c r="AB64" s="2" t="s">
        <v>35</v>
      </c>
    </row>
    <row r="65" spans="9:33" x14ac:dyDescent="0.2">
      <c r="AG65" s="7" t="s">
        <v>35</v>
      </c>
    </row>
    <row r="67" spans="9:33" x14ac:dyDescent="0.2">
      <c r="I67" s="2" t="s">
        <v>35</v>
      </c>
    </row>
    <row r="70" spans="9:33" x14ac:dyDescent="0.2">
      <c r="AE70" s="2" t="s">
        <v>35</v>
      </c>
    </row>
  </sheetData>
  <mergeCells count="37"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G3:AG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"/>
  <sheetViews>
    <sheetView showGridLines="0" tabSelected="1" zoomScale="90" zoomScaleNormal="90" workbookViewId="0">
      <selection activeCell="O71" sqref="O71"/>
    </sheetView>
  </sheetViews>
  <sheetFormatPr defaultRowHeight="12.75" x14ac:dyDescent="0.2"/>
  <cols>
    <col min="1" max="1" width="43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5" ht="20.100000000000001" customHeight="1" x14ac:dyDescent="0.2">
      <c r="A1" s="140" t="s">
        <v>218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2"/>
    </row>
    <row r="2" spans="1:35" s="4" customFormat="1" ht="20.100000000000001" customHeight="1" x14ac:dyDescent="0.2">
      <c r="A2" s="171" t="s">
        <v>21</v>
      </c>
      <c r="B2" s="164" t="s">
        <v>219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6"/>
    </row>
    <row r="3" spans="1:35" s="5" customFormat="1" ht="20.100000000000001" customHeight="1" x14ac:dyDescent="0.2">
      <c r="A3" s="171"/>
      <c r="B3" s="169">
        <v>1</v>
      </c>
      <c r="C3" s="169">
        <f>SUM(B3+1)</f>
        <v>2</v>
      </c>
      <c r="D3" s="169">
        <f t="shared" ref="D3:AD3" si="0">SUM(C3+1)</f>
        <v>3</v>
      </c>
      <c r="E3" s="169">
        <f t="shared" si="0"/>
        <v>4</v>
      </c>
      <c r="F3" s="169">
        <f t="shared" si="0"/>
        <v>5</v>
      </c>
      <c r="G3" s="169">
        <f t="shared" si="0"/>
        <v>6</v>
      </c>
      <c r="H3" s="169">
        <f t="shared" si="0"/>
        <v>7</v>
      </c>
      <c r="I3" s="169">
        <f t="shared" si="0"/>
        <v>8</v>
      </c>
      <c r="J3" s="169">
        <f t="shared" si="0"/>
        <v>9</v>
      </c>
      <c r="K3" s="169">
        <f t="shared" si="0"/>
        <v>10</v>
      </c>
      <c r="L3" s="169">
        <f t="shared" si="0"/>
        <v>11</v>
      </c>
      <c r="M3" s="169">
        <f t="shared" si="0"/>
        <v>12</v>
      </c>
      <c r="N3" s="169">
        <f t="shared" si="0"/>
        <v>13</v>
      </c>
      <c r="O3" s="169">
        <f t="shared" si="0"/>
        <v>14</v>
      </c>
      <c r="P3" s="169">
        <f t="shared" si="0"/>
        <v>15</v>
      </c>
      <c r="Q3" s="169">
        <f t="shared" si="0"/>
        <v>16</v>
      </c>
      <c r="R3" s="169">
        <f t="shared" si="0"/>
        <v>17</v>
      </c>
      <c r="S3" s="169">
        <f t="shared" si="0"/>
        <v>18</v>
      </c>
      <c r="T3" s="169">
        <f t="shared" si="0"/>
        <v>19</v>
      </c>
      <c r="U3" s="169">
        <f t="shared" si="0"/>
        <v>20</v>
      </c>
      <c r="V3" s="169">
        <f t="shared" si="0"/>
        <v>21</v>
      </c>
      <c r="W3" s="169">
        <f t="shared" si="0"/>
        <v>22</v>
      </c>
      <c r="X3" s="169">
        <f t="shared" si="0"/>
        <v>23</v>
      </c>
      <c r="Y3" s="169">
        <f t="shared" si="0"/>
        <v>24</v>
      </c>
      <c r="Z3" s="169">
        <f t="shared" si="0"/>
        <v>25</v>
      </c>
      <c r="AA3" s="169">
        <f t="shared" si="0"/>
        <v>26</v>
      </c>
      <c r="AB3" s="169">
        <f t="shared" si="0"/>
        <v>27</v>
      </c>
      <c r="AC3" s="169">
        <f t="shared" si="0"/>
        <v>28</v>
      </c>
      <c r="AD3" s="169">
        <f t="shared" si="0"/>
        <v>29</v>
      </c>
      <c r="AE3" s="170">
        <v>30</v>
      </c>
      <c r="AF3" s="170">
        <v>31</v>
      </c>
      <c r="AG3" s="109" t="s">
        <v>29</v>
      </c>
      <c r="AH3" s="110" t="s">
        <v>27</v>
      </c>
      <c r="AI3" s="167" t="s">
        <v>209</v>
      </c>
    </row>
    <row r="4" spans="1:35" s="5" customFormat="1" ht="20.100000000000001" customHeight="1" x14ac:dyDescent="0.2">
      <c r="A4" s="171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09" t="s">
        <v>25</v>
      </c>
      <c r="AH4" s="110" t="s">
        <v>25</v>
      </c>
      <c r="AI4" s="168" t="s">
        <v>25</v>
      </c>
    </row>
    <row r="5" spans="1:35" s="5" customFormat="1" x14ac:dyDescent="0.2">
      <c r="A5" s="54" t="s">
        <v>30</v>
      </c>
      <c r="B5" s="111">
        <f>[1]Agosto!$K$5</f>
        <v>0</v>
      </c>
      <c r="C5" s="111">
        <f>[1]Agosto!$K$6</f>
        <v>0</v>
      </c>
      <c r="D5" s="111">
        <f>[1]Agosto!$K$7</f>
        <v>0</v>
      </c>
      <c r="E5" s="111">
        <f>[1]Agosto!$K$8</f>
        <v>0</v>
      </c>
      <c r="F5" s="111">
        <f>[1]Agosto!$K$9</f>
        <v>0</v>
      </c>
      <c r="G5" s="111">
        <f>[1]Agosto!$K$10</f>
        <v>0</v>
      </c>
      <c r="H5" s="111">
        <f>[1]Agosto!$K$11</f>
        <v>0</v>
      </c>
      <c r="I5" s="111">
        <f>[1]Agosto!$K$12</f>
        <v>0</v>
      </c>
      <c r="J5" s="111">
        <f>[1]Agosto!$K$13</f>
        <v>0</v>
      </c>
      <c r="K5" s="111">
        <f>[1]Agosto!$K$14</f>
        <v>0</v>
      </c>
      <c r="L5" s="111">
        <f>[1]Agosto!$K$15</f>
        <v>0</v>
      </c>
      <c r="M5" s="111">
        <f>[1]Agosto!$K$16</f>
        <v>11.399999999999999</v>
      </c>
      <c r="N5" s="111">
        <f>[1]Agosto!$K$17</f>
        <v>1.8</v>
      </c>
      <c r="O5" s="111">
        <f>[1]Agosto!$K$18</f>
        <v>0</v>
      </c>
      <c r="P5" s="111">
        <f>[1]Agosto!$K$19</f>
        <v>0</v>
      </c>
      <c r="Q5" s="111">
        <f>[1]Agosto!$K$20</f>
        <v>0</v>
      </c>
      <c r="R5" s="111">
        <f>[1]Agosto!$K$21</f>
        <v>0</v>
      </c>
      <c r="S5" s="111">
        <f>[1]Agosto!$K$22</f>
        <v>0</v>
      </c>
      <c r="T5" s="111">
        <f>[1]Agosto!$K$23</f>
        <v>4.4000000000000012</v>
      </c>
      <c r="U5" s="111">
        <f>[1]Agosto!$K$24</f>
        <v>16.8</v>
      </c>
      <c r="V5" s="111">
        <f>[1]Agosto!$K$25</f>
        <v>1.2</v>
      </c>
      <c r="W5" s="111">
        <f>[1]Agosto!$K$26</f>
        <v>0</v>
      </c>
      <c r="X5" s="111">
        <f>[1]Agosto!$K$27</f>
        <v>0</v>
      </c>
      <c r="Y5" s="111">
        <f>[1]Agosto!$K$28</f>
        <v>0</v>
      </c>
      <c r="Z5" s="111">
        <f>[1]Agosto!$K$29</f>
        <v>0</v>
      </c>
      <c r="AA5" s="111">
        <f>[1]Agosto!$K$30</f>
        <v>4.8</v>
      </c>
      <c r="AB5" s="111">
        <f>[1]Agosto!$K$31</f>
        <v>0</v>
      </c>
      <c r="AC5" s="111">
        <f>[1]Agosto!$K$32</f>
        <v>0</v>
      </c>
      <c r="AD5" s="111">
        <f>[1]Agosto!$K$33</f>
        <v>1.4</v>
      </c>
      <c r="AE5" s="111">
        <f>[1]Agosto!$K$34</f>
        <v>1.6</v>
      </c>
      <c r="AF5" s="111">
        <f>[1]Agosto!$K$35</f>
        <v>3</v>
      </c>
      <c r="AG5" s="112">
        <f t="shared" ref="AG5" si="1">SUM(B5:AF5)</f>
        <v>46.400000000000006</v>
      </c>
      <c r="AH5" s="113">
        <f t="shared" ref="AH5" si="2">MAX(B5:AF5)</f>
        <v>16.8</v>
      </c>
      <c r="AI5" s="62">
        <f t="shared" ref="AI5:AI68" si="3">COUNTIF(B5:AF5,"=0,0")</f>
        <v>22</v>
      </c>
    </row>
    <row r="6" spans="1:35" x14ac:dyDescent="0.2">
      <c r="A6" s="54" t="s">
        <v>0</v>
      </c>
      <c r="B6" s="114">
        <f>[2]Agosto!$K$5</f>
        <v>0</v>
      </c>
      <c r="C6" s="114">
        <f>[2]Agosto!$K$6</f>
        <v>0</v>
      </c>
      <c r="D6" s="114">
        <f>[2]Agosto!$K$7</f>
        <v>0</v>
      </c>
      <c r="E6" s="114">
        <f>[2]Agosto!$K$8</f>
        <v>0</v>
      </c>
      <c r="F6" s="114">
        <f>[2]Agosto!$K$9</f>
        <v>0</v>
      </c>
      <c r="G6" s="114">
        <f>[2]Agosto!$K$10</f>
        <v>0</v>
      </c>
      <c r="H6" s="114">
        <f>[2]Agosto!$K$11</f>
        <v>0</v>
      </c>
      <c r="I6" s="114">
        <f>[2]Agosto!$K$12</f>
        <v>2.6000000000000005</v>
      </c>
      <c r="J6" s="114">
        <f>[2]Agosto!$K$13</f>
        <v>4.8</v>
      </c>
      <c r="K6" s="114">
        <f>[2]Agosto!$K$14</f>
        <v>0</v>
      </c>
      <c r="L6" s="114">
        <f>[2]Agosto!$K$15</f>
        <v>0</v>
      </c>
      <c r="M6" s="114">
        <f>[2]Agosto!$K$16</f>
        <v>11</v>
      </c>
      <c r="N6" s="114">
        <f>[2]Agosto!$K$17</f>
        <v>0.2</v>
      </c>
      <c r="O6" s="114">
        <f>[2]Agosto!$K$18</f>
        <v>0.2</v>
      </c>
      <c r="P6" s="114">
        <f>[2]Agosto!$K$19</f>
        <v>0</v>
      </c>
      <c r="Q6" s="114">
        <f>[2]Agosto!$K$20</f>
        <v>0</v>
      </c>
      <c r="R6" s="114">
        <f>[2]Agosto!$K$21</f>
        <v>0</v>
      </c>
      <c r="S6" s="114">
        <f>[2]Agosto!$K$22</f>
        <v>13.6</v>
      </c>
      <c r="T6" s="114">
        <f>[2]Agosto!$K$23</f>
        <v>4</v>
      </c>
      <c r="U6" s="114">
        <f>[2]Agosto!$K$24</f>
        <v>0</v>
      </c>
      <c r="V6" s="114">
        <f>[2]Agosto!$K$25</f>
        <v>0</v>
      </c>
      <c r="W6" s="114">
        <f>[2]Agosto!$K$26</f>
        <v>0</v>
      </c>
      <c r="X6" s="114">
        <f>[2]Agosto!$K$27</f>
        <v>0</v>
      </c>
      <c r="Y6" s="114">
        <f>[2]Agosto!$K$28</f>
        <v>0</v>
      </c>
      <c r="Z6" s="114">
        <f>[2]Agosto!$K$29</f>
        <v>1.4</v>
      </c>
      <c r="AA6" s="114">
        <f>[2]Agosto!$K$30</f>
        <v>0</v>
      </c>
      <c r="AB6" s="114">
        <f>[2]Agosto!$K$31</f>
        <v>0</v>
      </c>
      <c r="AC6" s="114">
        <f>[2]Agosto!$K$32</f>
        <v>0</v>
      </c>
      <c r="AD6" s="114">
        <f>[2]Agosto!$K$33</f>
        <v>0</v>
      </c>
      <c r="AE6" s="114">
        <f>[2]Agosto!$K$34</f>
        <v>0.2</v>
      </c>
      <c r="AF6" s="114">
        <f>[2]Agosto!$K$35</f>
        <v>22.400000000000002</v>
      </c>
      <c r="AG6" s="112">
        <f t="shared" ref="AG6:AG49" si="4">SUM(B6:AF6)</f>
        <v>60.400000000000006</v>
      </c>
      <c r="AH6" s="113">
        <f t="shared" ref="AH6:AH49" si="5">MAX(B6:AF6)</f>
        <v>22.400000000000002</v>
      </c>
      <c r="AI6" s="62">
        <f t="shared" si="3"/>
        <v>21</v>
      </c>
    </row>
    <row r="7" spans="1:35" x14ac:dyDescent="0.2">
      <c r="A7" s="54" t="s">
        <v>88</v>
      </c>
      <c r="B7" s="114">
        <f>[3]Agosto!$K$5</f>
        <v>0</v>
      </c>
      <c r="C7" s="114">
        <f>[3]Agosto!$K$6</f>
        <v>0</v>
      </c>
      <c r="D7" s="114">
        <f>[3]Agosto!$K$7</f>
        <v>0</v>
      </c>
      <c r="E7" s="114">
        <f>[3]Agosto!$K$8</f>
        <v>0</v>
      </c>
      <c r="F7" s="114">
        <f>[3]Agosto!$K$9</f>
        <v>0</v>
      </c>
      <c r="G7" s="114">
        <f>[3]Agosto!$K$10</f>
        <v>0</v>
      </c>
      <c r="H7" s="114">
        <f>[3]Agosto!$K$11</f>
        <v>0</v>
      </c>
      <c r="I7" s="114">
        <f>[3]Agosto!$K$12</f>
        <v>0</v>
      </c>
      <c r="J7" s="114">
        <f>[3]Agosto!$K$13</f>
        <v>0</v>
      </c>
      <c r="K7" s="114">
        <f>[3]Agosto!$K$14</f>
        <v>0</v>
      </c>
      <c r="L7" s="114">
        <f>[3]Agosto!$K$15</f>
        <v>0</v>
      </c>
      <c r="M7" s="114">
        <f>[3]Agosto!$K$16</f>
        <v>0</v>
      </c>
      <c r="N7" s="114">
        <f>[3]Agosto!$K$17</f>
        <v>1.2</v>
      </c>
      <c r="O7" s="114">
        <f>[3]Agosto!$K$18</f>
        <v>0</v>
      </c>
      <c r="P7" s="114">
        <f>[3]Agosto!$K$19</f>
        <v>0</v>
      </c>
      <c r="Q7" s="114">
        <f>[3]Agosto!$K$20</f>
        <v>0</v>
      </c>
      <c r="R7" s="114">
        <f>[3]Agosto!$K$21</f>
        <v>0</v>
      </c>
      <c r="S7" s="114">
        <f>[3]Agosto!$K$22</f>
        <v>1.8</v>
      </c>
      <c r="T7" s="114">
        <f>[3]Agosto!$K$23</f>
        <v>20.599999999999994</v>
      </c>
      <c r="U7" s="114">
        <f>[3]Agosto!$K$24</f>
        <v>0</v>
      </c>
      <c r="V7" s="114">
        <f>[3]Agosto!$K$25</f>
        <v>0.2</v>
      </c>
      <c r="W7" s="114">
        <f>[3]Agosto!$K$26</f>
        <v>0</v>
      </c>
      <c r="X7" s="114">
        <f>[3]Agosto!$K$27</f>
        <v>0</v>
      </c>
      <c r="Y7" s="114">
        <f>[3]Agosto!$K$28</f>
        <v>0</v>
      </c>
      <c r="Z7" s="114">
        <f>[3]Agosto!$K$29</f>
        <v>0.4</v>
      </c>
      <c r="AA7" s="114">
        <f>[3]Agosto!$K$30</f>
        <v>0.4</v>
      </c>
      <c r="AB7" s="114">
        <f>[3]Agosto!$K$31</f>
        <v>0</v>
      </c>
      <c r="AC7" s="114">
        <f>[3]Agosto!$K$32</f>
        <v>0</v>
      </c>
      <c r="AD7" s="114">
        <f>[3]Agosto!$K$33</f>
        <v>0</v>
      </c>
      <c r="AE7" s="114">
        <f>[3]Agosto!$K$34</f>
        <v>0.2</v>
      </c>
      <c r="AF7" s="114">
        <f>[3]Agosto!$K$35</f>
        <v>2.4000000000000004</v>
      </c>
      <c r="AG7" s="112">
        <f t="shared" si="4"/>
        <v>27.199999999999989</v>
      </c>
      <c r="AH7" s="113">
        <f t="shared" si="5"/>
        <v>20.599999999999994</v>
      </c>
      <c r="AI7" s="62">
        <f t="shared" si="3"/>
        <v>23</v>
      </c>
    </row>
    <row r="8" spans="1:35" x14ac:dyDescent="0.2">
      <c r="A8" s="54" t="s">
        <v>1</v>
      </c>
      <c r="B8" s="114">
        <f>[4]Agosto!$K$5</f>
        <v>0</v>
      </c>
      <c r="C8" s="114">
        <f>[4]Agosto!$K$6</f>
        <v>0</v>
      </c>
      <c r="D8" s="114">
        <f>[4]Agosto!$K$7</f>
        <v>0</v>
      </c>
      <c r="E8" s="114">
        <f>[4]Agosto!$K$8</f>
        <v>0</v>
      </c>
      <c r="F8" s="114">
        <f>[4]Agosto!$K$9</f>
        <v>0</v>
      </c>
      <c r="G8" s="114">
        <f>[4]Agosto!$K$10</f>
        <v>0</v>
      </c>
      <c r="H8" s="114">
        <f>[4]Agosto!$K$11</f>
        <v>0</v>
      </c>
      <c r="I8" s="114">
        <f>[4]Agosto!$K$12</f>
        <v>0</v>
      </c>
      <c r="J8" s="114">
        <f>[4]Agosto!$K$13</f>
        <v>0</v>
      </c>
      <c r="K8" s="114">
        <f>[4]Agosto!$K$14</f>
        <v>0</v>
      </c>
      <c r="L8" s="114">
        <f>[4]Agosto!$K$15</f>
        <v>0</v>
      </c>
      <c r="M8" s="114">
        <f>[4]Agosto!$K$16</f>
        <v>0</v>
      </c>
      <c r="N8" s="114">
        <f>[4]Agosto!$K$17</f>
        <v>0</v>
      </c>
      <c r="O8" s="114">
        <f>[4]Agosto!$K$18</f>
        <v>0</v>
      </c>
      <c r="P8" s="114">
        <f>[4]Agosto!$K$19</f>
        <v>0</v>
      </c>
      <c r="Q8" s="114">
        <f>[4]Agosto!$K$20</f>
        <v>0</v>
      </c>
      <c r="R8" s="114">
        <f>[4]Agosto!$K$21</f>
        <v>0</v>
      </c>
      <c r="S8" s="114">
        <f>[4]Agosto!$K$22</f>
        <v>0</v>
      </c>
      <c r="T8" s="114">
        <f>[4]Agosto!$K$23</f>
        <v>29.999999999999996</v>
      </c>
      <c r="U8" s="114">
        <f>[4]Agosto!$K$24</f>
        <v>6</v>
      </c>
      <c r="V8" s="114">
        <f>[4]Agosto!$K$25</f>
        <v>0.2</v>
      </c>
      <c r="W8" s="114">
        <f>[4]Agosto!$K$26</f>
        <v>0</v>
      </c>
      <c r="X8" s="114">
        <f>[4]Agosto!$K$27</f>
        <v>0</v>
      </c>
      <c r="Y8" s="114">
        <f>[4]Agosto!$K$28</f>
        <v>0</v>
      </c>
      <c r="Z8" s="114">
        <f>[4]Agosto!$K$29</f>
        <v>0</v>
      </c>
      <c r="AA8" s="114">
        <f>[4]Agosto!$K$30</f>
        <v>0</v>
      </c>
      <c r="AB8" s="114">
        <f>[4]Agosto!$K$31</f>
        <v>0</v>
      </c>
      <c r="AC8" s="114">
        <f>[4]Agosto!$K$32</f>
        <v>0</v>
      </c>
      <c r="AD8" s="114">
        <f>[4]Agosto!$K$33</f>
        <v>0</v>
      </c>
      <c r="AE8" s="114">
        <f>[4]Agosto!$K$34</f>
        <v>0</v>
      </c>
      <c r="AF8" s="114">
        <f>[4]Agosto!$K$35</f>
        <v>0.8</v>
      </c>
      <c r="AG8" s="112">
        <f t="shared" si="4"/>
        <v>37</v>
      </c>
      <c r="AH8" s="113">
        <f t="shared" si="5"/>
        <v>29.999999999999996</v>
      </c>
      <c r="AI8" s="62">
        <f t="shared" si="3"/>
        <v>27</v>
      </c>
    </row>
    <row r="9" spans="1:35" x14ac:dyDescent="0.2">
      <c r="A9" s="54" t="s">
        <v>151</v>
      </c>
      <c r="B9" s="114">
        <f>[5]Agosto!$K$5</f>
        <v>0</v>
      </c>
      <c r="C9" s="114">
        <f>[5]Agosto!$K$6</f>
        <v>0</v>
      </c>
      <c r="D9" s="114">
        <f>[5]Agosto!$K$7</f>
        <v>0</v>
      </c>
      <c r="E9" s="114">
        <f>[5]Agosto!$K$8</f>
        <v>0</v>
      </c>
      <c r="F9" s="114">
        <f>[5]Agosto!$K$9</f>
        <v>0</v>
      </c>
      <c r="G9" s="114">
        <f>[5]Agosto!$K$10</f>
        <v>0</v>
      </c>
      <c r="H9" s="114">
        <f>[5]Agosto!$K$11</f>
        <v>0</v>
      </c>
      <c r="I9" s="114">
        <f>[5]Agosto!$K$12</f>
        <v>2.8</v>
      </c>
      <c r="J9" s="114">
        <f>[5]Agosto!$K$13</f>
        <v>6.4</v>
      </c>
      <c r="K9" s="114">
        <f>[5]Agosto!$K$14</f>
        <v>0</v>
      </c>
      <c r="L9" s="114">
        <f>[5]Agosto!$K$15</f>
        <v>0</v>
      </c>
      <c r="M9" s="114">
        <f>[5]Agosto!$K$16</f>
        <v>7.4</v>
      </c>
      <c r="N9" s="114">
        <f>[5]Agosto!$K$17</f>
        <v>1.4</v>
      </c>
      <c r="O9" s="114">
        <f>[5]Agosto!$K$18</f>
        <v>0</v>
      </c>
      <c r="P9" s="114">
        <f>[5]Agosto!$K$19</f>
        <v>0</v>
      </c>
      <c r="Q9" s="114">
        <f>[5]Agosto!$K$20</f>
        <v>0</v>
      </c>
      <c r="R9" s="114">
        <f>[5]Agosto!$K$21</f>
        <v>0</v>
      </c>
      <c r="S9" s="114">
        <f>[5]Agosto!$K$22</f>
        <v>29.4</v>
      </c>
      <c r="T9" s="114">
        <f>[5]Agosto!$K$23</f>
        <v>1.7999999999999998</v>
      </c>
      <c r="U9" s="114">
        <f>[5]Agosto!$K$24</f>
        <v>0</v>
      </c>
      <c r="V9" s="114">
        <f>[5]Agosto!$K$25</f>
        <v>0</v>
      </c>
      <c r="W9" s="114">
        <f>[5]Agosto!$K$26</f>
        <v>0</v>
      </c>
      <c r="X9" s="114">
        <f>[5]Agosto!$K$27</f>
        <v>0</v>
      </c>
      <c r="Y9" s="114">
        <f>[5]Agosto!$K$28</f>
        <v>0</v>
      </c>
      <c r="Z9" s="114">
        <f>[5]Agosto!$K$29</f>
        <v>2</v>
      </c>
      <c r="AA9" s="114">
        <f>[5]Agosto!$K$30</f>
        <v>0</v>
      </c>
      <c r="AB9" s="114">
        <f>[5]Agosto!$K$31</f>
        <v>0</v>
      </c>
      <c r="AC9" s="114">
        <f>[5]Agosto!$K$32</f>
        <v>0</v>
      </c>
      <c r="AD9" s="114">
        <f>[5]Agosto!$K$33</f>
        <v>0</v>
      </c>
      <c r="AE9" s="114">
        <f>[5]Agosto!$K$34</f>
        <v>2.2000000000000002</v>
      </c>
      <c r="AF9" s="114">
        <f>[5]Agosto!$K$35</f>
        <v>26.8</v>
      </c>
      <c r="AG9" s="112">
        <f t="shared" si="4"/>
        <v>80.2</v>
      </c>
      <c r="AH9" s="113">
        <f t="shared" si="5"/>
        <v>29.4</v>
      </c>
      <c r="AI9" s="62">
        <f t="shared" si="3"/>
        <v>22</v>
      </c>
    </row>
    <row r="10" spans="1:35" x14ac:dyDescent="0.2">
      <c r="A10" s="54" t="s">
        <v>95</v>
      </c>
      <c r="B10" s="114">
        <f>[6]Agosto!$K$5</f>
        <v>0</v>
      </c>
      <c r="C10" s="114">
        <f>[6]Agosto!$K$6</f>
        <v>0</v>
      </c>
      <c r="D10" s="114">
        <f>[6]Agosto!$K$7</f>
        <v>0</v>
      </c>
      <c r="E10" s="114">
        <f>[6]Agosto!$K$8</f>
        <v>0</v>
      </c>
      <c r="F10" s="114">
        <f>[6]Agosto!$K$9</f>
        <v>0</v>
      </c>
      <c r="G10" s="114">
        <f>[6]Agosto!$K$10</f>
        <v>0</v>
      </c>
      <c r="H10" s="114">
        <f>[6]Agosto!$K$11</f>
        <v>0</v>
      </c>
      <c r="I10" s="114">
        <f>[6]Agosto!$K$12</f>
        <v>1.2</v>
      </c>
      <c r="J10" s="114">
        <f>[6]Agosto!$K$13</f>
        <v>0</v>
      </c>
      <c r="K10" s="114">
        <f>[6]Agosto!$K$14</f>
        <v>0</v>
      </c>
      <c r="L10" s="114">
        <f>[6]Agosto!$K$15</f>
        <v>0</v>
      </c>
      <c r="M10" s="114">
        <f>[6]Agosto!$K$16</f>
        <v>20.2</v>
      </c>
      <c r="N10" s="114">
        <f>[6]Agosto!$K$17</f>
        <v>0.4</v>
      </c>
      <c r="O10" s="114">
        <f>[6]Agosto!$K$18</f>
        <v>0</v>
      </c>
      <c r="P10" s="114">
        <f>[6]Agosto!$K$19</f>
        <v>0</v>
      </c>
      <c r="Q10" s="114">
        <f>[6]Agosto!$K$20</f>
        <v>0</v>
      </c>
      <c r="R10" s="114">
        <f>[6]Agosto!$K$21</f>
        <v>0</v>
      </c>
      <c r="S10" s="114">
        <f>[6]Agosto!$K$22</f>
        <v>0</v>
      </c>
      <c r="T10" s="114">
        <f>[6]Agosto!$K$23</f>
        <v>15.4</v>
      </c>
      <c r="U10" s="114">
        <f>[6]Agosto!$K$24</f>
        <v>1.2</v>
      </c>
      <c r="V10" s="114">
        <f>[6]Agosto!$K$25</f>
        <v>3.6</v>
      </c>
      <c r="W10" s="114">
        <f>[6]Agosto!$K$26</f>
        <v>0</v>
      </c>
      <c r="X10" s="114">
        <f>[6]Agosto!$K$27</f>
        <v>0</v>
      </c>
      <c r="Y10" s="114">
        <f>[6]Agosto!$K$28</f>
        <v>0</v>
      </c>
      <c r="Z10" s="114">
        <f>[6]Agosto!$K$29</f>
        <v>0</v>
      </c>
      <c r="AA10" s="114">
        <f>[6]Agosto!$K$30</f>
        <v>6</v>
      </c>
      <c r="AB10" s="114">
        <f>[6]Agosto!$K$31</f>
        <v>0.2</v>
      </c>
      <c r="AC10" s="114">
        <f>[6]Agosto!$K$32</f>
        <v>0.2</v>
      </c>
      <c r="AD10" s="114">
        <f>[6]Agosto!$K$33</f>
        <v>0</v>
      </c>
      <c r="AE10" s="114">
        <f>[6]Agosto!$K$34</f>
        <v>0</v>
      </c>
      <c r="AF10" s="114">
        <f>[6]Agosto!$K$35</f>
        <v>21.599999999999998</v>
      </c>
      <c r="AG10" s="112">
        <f t="shared" si="4"/>
        <v>70</v>
      </c>
      <c r="AH10" s="113">
        <f t="shared" si="5"/>
        <v>21.599999999999998</v>
      </c>
      <c r="AI10" s="62">
        <f t="shared" si="3"/>
        <v>21</v>
      </c>
    </row>
    <row r="11" spans="1:35" x14ac:dyDescent="0.2">
      <c r="A11" s="54" t="s">
        <v>52</v>
      </c>
      <c r="B11" s="114">
        <f>[7]Agosto!$K$5</f>
        <v>0</v>
      </c>
      <c r="C11" s="114">
        <f>[7]Agosto!$K$6</f>
        <v>0</v>
      </c>
      <c r="D11" s="114">
        <f>[7]Agosto!$K$7</f>
        <v>0</v>
      </c>
      <c r="E11" s="114">
        <f>[7]Agosto!$K$8</f>
        <v>0</v>
      </c>
      <c r="F11" s="114">
        <f>[7]Agosto!$K$9</f>
        <v>0</v>
      </c>
      <c r="G11" s="114">
        <f>[7]Agosto!$K$10</f>
        <v>0</v>
      </c>
      <c r="H11" s="114">
        <f>[7]Agosto!$K$11</f>
        <v>0</v>
      </c>
      <c r="I11" s="114">
        <f>[7]Agosto!$K$12</f>
        <v>0</v>
      </c>
      <c r="J11" s="114">
        <f>[7]Agosto!$K$13</f>
        <v>0</v>
      </c>
      <c r="K11" s="114">
        <f>[7]Agosto!$K$14</f>
        <v>0</v>
      </c>
      <c r="L11" s="114">
        <f>[7]Agosto!$K$15</f>
        <v>0</v>
      </c>
      <c r="M11" s="114">
        <f>[7]Agosto!$K$16</f>
        <v>1</v>
      </c>
      <c r="N11" s="114">
        <f>[7]Agosto!$K$17</f>
        <v>0.2</v>
      </c>
      <c r="O11" s="114">
        <f>[7]Agosto!$K$18</f>
        <v>0</v>
      </c>
      <c r="P11" s="114">
        <f>[7]Agosto!$K$19</f>
        <v>0</v>
      </c>
      <c r="Q11" s="114">
        <f>[7]Agosto!$K$20</f>
        <v>0</v>
      </c>
      <c r="R11" s="114">
        <f>[7]Agosto!$K$21</f>
        <v>0</v>
      </c>
      <c r="S11" s="114">
        <f>[7]Agosto!$K$22</f>
        <v>0</v>
      </c>
      <c r="T11" s="114">
        <f>[7]Agosto!$K$23</f>
        <v>7</v>
      </c>
      <c r="U11" s="114">
        <f>[7]Agosto!$K$24</f>
        <v>5.8</v>
      </c>
      <c r="V11" s="114">
        <f>[7]Agosto!$K$25</f>
        <v>1</v>
      </c>
      <c r="W11" s="114">
        <f>[7]Agosto!$K$26</f>
        <v>0</v>
      </c>
      <c r="X11" s="114">
        <f>[7]Agosto!$K$27</f>
        <v>0</v>
      </c>
      <c r="Y11" s="114">
        <f>[7]Agosto!$K$28</f>
        <v>0</v>
      </c>
      <c r="Z11" s="114">
        <f>[7]Agosto!$K$29</f>
        <v>0</v>
      </c>
      <c r="AA11" s="114">
        <f>[7]Agosto!$K$30</f>
        <v>0</v>
      </c>
      <c r="AB11" s="114">
        <f>[7]Agosto!$K$31</f>
        <v>0.4</v>
      </c>
      <c r="AC11" s="114">
        <f>[7]Agosto!$K$32</f>
        <v>0</v>
      </c>
      <c r="AD11" s="114">
        <f>[7]Agosto!$K$33</f>
        <v>0</v>
      </c>
      <c r="AE11" s="114">
        <f>[7]Agosto!$K$34</f>
        <v>0</v>
      </c>
      <c r="AF11" s="114">
        <f>[7]Agosto!$K$35</f>
        <v>19</v>
      </c>
      <c r="AG11" s="112">
        <f t="shared" si="4"/>
        <v>34.4</v>
      </c>
      <c r="AH11" s="113">
        <f t="shared" si="5"/>
        <v>19</v>
      </c>
      <c r="AI11" s="62">
        <f t="shared" si="3"/>
        <v>24</v>
      </c>
    </row>
    <row r="12" spans="1:35" hidden="1" x14ac:dyDescent="0.2">
      <c r="A12" s="54" t="s">
        <v>31</v>
      </c>
      <c r="B12" s="114" t="str">
        <f>[8]Agosto!$K$5</f>
        <v>*</v>
      </c>
      <c r="C12" s="114" t="str">
        <f>[8]Agosto!$K$6</f>
        <v>*</v>
      </c>
      <c r="D12" s="114" t="str">
        <f>[8]Agosto!$K$7</f>
        <v>*</v>
      </c>
      <c r="E12" s="114" t="str">
        <f>[8]Agosto!$K$8</f>
        <v>*</v>
      </c>
      <c r="F12" s="114" t="str">
        <f>[8]Agosto!$K$9</f>
        <v>*</v>
      </c>
      <c r="G12" s="114" t="str">
        <f>[8]Agosto!$K$10</f>
        <v>*</v>
      </c>
      <c r="H12" s="114" t="str">
        <f>[8]Agosto!$K$11</f>
        <v>*</v>
      </c>
      <c r="I12" s="114" t="str">
        <f>[8]Agosto!$K$12</f>
        <v>*</v>
      </c>
      <c r="J12" s="114" t="str">
        <f>[8]Agosto!$K$13</f>
        <v>*</v>
      </c>
      <c r="K12" s="114" t="str">
        <f>[8]Agosto!$K$14</f>
        <v>*</v>
      </c>
      <c r="L12" s="114" t="str">
        <f>[8]Agosto!$K$15</f>
        <v>*</v>
      </c>
      <c r="M12" s="114" t="str">
        <f>[8]Agosto!$K$16</f>
        <v>*</v>
      </c>
      <c r="N12" s="114" t="str">
        <f>[8]Agosto!$K$17</f>
        <v>*</v>
      </c>
      <c r="O12" s="114" t="str">
        <f>[8]Agosto!$K$18</f>
        <v>*</v>
      </c>
      <c r="P12" s="114" t="str">
        <f>[8]Agosto!$K$19</f>
        <v>*</v>
      </c>
      <c r="Q12" s="114" t="str">
        <f>[8]Agosto!$K$20</f>
        <v>*</v>
      </c>
      <c r="R12" s="114" t="str">
        <f>[8]Agosto!$K$21</f>
        <v>*</v>
      </c>
      <c r="S12" s="114" t="str">
        <f>[8]Agosto!$K$22</f>
        <v>*</v>
      </c>
      <c r="T12" s="114" t="str">
        <f>[8]Agosto!$K$23</f>
        <v>*</v>
      </c>
      <c r="U12" s="114" t="str">
        <f>[8]Agosto!$K$24</f>
        <v>*</v>
      </c>
      <c r="V12" s="114" t="str">
        <f>[8]Agosto!$K$25</f>
        <v>*</v>
      </c>
      <c r="W12" s="114" t="str">
        <f>[8]Agosto!$K$26</f>
        <v>*</v>
      </c>
      <c r="X12" s="114" t="str">
        <f>[8]Agosto!$K$27</f>
        <v>*</v>
      </c>
      <c r="Y12" s="114" t="str">
        <f>[8]Agosto!$K$28</f>
        <v>*</v>
      </c>
      <c r="Z12" s="114" t="str">
        <f>[8]Agosto!$K$29</f>
        <v>*</v>
      </c>
      <c r="AA12" s="114" t="str">
        <f>[8]Agosto!$K$30</f>
        <v>*</v>
      </c>
      <c r="AB12" s="114" t="str">
        <f>[8]Agosto!$K$31</f>
        <v>*</v>
      </c>
      <c r="AC12" s="114" t="str">
        <f>[8]Agosto!$K$32</f>
        <v>*</v>
      </c>
      <c r="AD12" s="114" t="str">
        <f>[8]Agosto!$K$33</f>
        <v>*</v>
      </c>
      <c r="AE12" s="114" t="str">
        <f>[8]Agosto!$K$34</f>
        <v>*</v>
      </c>
      <c r="AF12" s="114" t="str">
        <f>[8]Agosto!$K$35</f>
        <v>*</v>
      </c>
      <c r="AG12" s="112" t="s">
        <v>210</v>
      </c>
      <c r="AH12" s="113" t="s">
        <v>210</v>
      </c>
      <c r="AI12" s="62">
        <f t="shared" si="3"/>
        <v>0</v>
      </c>
    </row>
    <row r="13" spans="1:35" x14ac:dyDescent="0.2">
      <c r="A13" s="54" t="s">
        <v>98</v>
      </c>
      <c r="B13" s="114">
        <f>[9]Agosto!$K$5</f>
        <v>0</v>
      </c>
      <c r="C13" s="114">
        <f>[9]Agosto!$K$6</f>
        <v>0</v>
      </c>
      <c r="D13" s="114">
        <f>[9]Agosto!$K$7</f>
        <v>0</v>
      </c>
      <c r="E13" s="114">
        <f>[9]Agosto!$K$8</f>
        <v>0</v>
      </c>
      <c r="F13" s="114">
        <f>[9]Agosto!$K$9</f>
        <v>0</v>
      </c>
      <c r="G13" s="114">
        <f>[9]Agosto!$K$10</f>
        <v>0</v>
      </c>
      <c r="H13" s="114">
        <f>[9]Agosto!$K$11</f>
        <v>0</v>
      </c>
      <c r="I13" s="114">
        <f>[9]Agosto!$K$12</f>
        <v>0</v>
      </c>
      <c r="J13" s="114">
        <f>[9]Agosto!$K$13</f>
        <v>0</v>
      </c>
      <c r="K13" s="114">
        <f>[9]Agosto!$K$14</f>
        <v>0</v>
      </c>
      <c r="L13" s="114">
        <f>[9]Agosto!$K$15</f>
        <v>0</v>
      </c>
      <c r="M13" s="114">
        <f>[9]Agosto!$K$16</f>
        <v>0</v>
      </c>
      <c r="N13" s="114">
        <f>[9]Agosto!$K$17</f>
        <v>0</v>
      </c>
      <c r="O13" s="114">
        <f>[9]Agosto!$K$18</f>
        <v>0</v>
      </c>
      <c r="P13" s="114">
        <f>[9]Agosto!$K$19</f>
        <v>0</v>
      </c>
      <c r="Q13" s="114">
        <f>[9]Agosto!$K$20</f>
        <v>0</v>
      </c>
      <c r="R13" s="114">
        <f>[9]Agosto!$K$21</f>
        <v>0</v>
      </c>
      <c r="S13" s="114">
        <f>[9]Agosto!$K$22</f>
        <v>11.4</v>
      </c>
      <c r="T13" s="114">
        <f>[9]Agosto!$K$23</f>
        <v>5.4</v>
      </c>
      <c r="U13" s="114">
        <f>[9]Agosto!$K$24</f>
        <v>0</v>
      </c>
      <c r="V13" s="114">
        <f>[9]Agosto!$K$25</f>
        <v>0</v>
      </c>
      <c r="W13" s="114">
        <f>[9]Agosto!$K$26</f>
        <v>0</v>
      </c>
      <c r="X13" s="114">
        <f>[9]Agosto!$K$27</f>
        <v>0</v>
      </c>
      <c r="Y13" s="114">
        <f>[9]Agosto!$K$28</f>
        <v>0</v>
      </c>
      <c r="Z13" s="114">
        <f>[9]Agosto!$K$29</f>
        <v>0</v>
      </c>
      <c r="AA13" s="114">
        <f>[9]Agosto!$K$30</f>
        <v>0</v>
      </c>
      <c r="AB13" s="114">
        <f>[9]Agosto!$K$31</f>
        <v>0</v>
      </c>
      <c r="AC13" s="114">
        <f>[9]Agosto!$K$32</f>
        <v>0</v>
      </c>
      <c r="AD13" s="114">
        <f>[9]Agosto!$K$33</f>
        <v>0</v>
      </c>
      <c r="AE13" s="114">
        <f>[9]Agosto!$K$34</f>
        <v>0</v>
      </c>
      <c r="AF13" s="114">
        <f>[9]Agosto!$K$35</f>
        <v>3</v>
      </c>
      <c r="AG13" s="112">
        <f t="shared" si="4"/>
        <v>19.8</v>
      </c>
      <c r="AH13" s="113">
        <f t="shared" si="5"/>
        <v>11.4</v>
      </c>
      <c r="AI13" s="62">
        <f t="shared" si="3"/>
        <v>28</v>
      </c>
    </row>
    <row r="14" spans="1:35" hidden="1" x14ac:dyDescent="0.2">
      <c r="A14" s="54" t="s">
        <v>102</v>
      </c>
      <c r="B14" s="114" t="str">
        <f>[10]Agosto!$K$5</f>
        <v>*</v>
      </c>
      <c r="C14" s="114" t="str">
        <f>[10]Agosto!$K$6</f>
        <v>*</v>
      </c>
      <c r="D14" s="114" t="str">
        <f>[10]Agosto!$K$7</f>
        <v>*</v>
      </c>
      <c r="E14" s="114" t="str">
        <f>[10]Agosto!$K$8</f>
        <v>*</v>
      </c>
      <c r="F14" s="114" t="str">
        <f>[10]Agosto!$K$9</f>
        <v>*</v>
      </c>
      <c r="G14" s="114" t="str">
        <f>[10]Agosto!$K$10</f>
        <v>*</v>
      </c>
      <c r="H14" s="114" t="str">
        <f>[10]Agosto!$K$11</f>
        <v>*</v>
      </c>
      <c r="I14" s="114" t="str">
        <f>[10]Agosto!$K$12</f>
        <v>*</v>
      </c>
      <c r="J14" s="114" t="str">
        <f>[10]Agosto!$K$13</f>
        <v>*</v>
      </c>
      <c r="K14" s="114" t="str">
        <f>[10]Agosto!$K$14</f>
        <v>*</v>
      </c>
      <c r="L14" s="114" t="str">
        <f>[10]Agosto!$K$15</f>
        <v>*</v>
      </c>
      <c r="M14" s="114" t="str">
        <f>[10]Agosto!$K$16</f>
        <v>*</v>
      </c>
      <c r="N14" s="114" t="str">
        <f>[10]Agosto!$K$17</f>
        <v>*</v>
      </c>
      <c r="O14" s="114" t="str">
        <f>[10]Agosto!$K$18</f>
        <v>*</v>
      </c>
      <c r="P14" s="114" t="str">
        <f>[10]Agosto!$K$19</f>
        <v>*</v>
      </c>
      <c r="Q14" s="114" t="str">
        <f>[10]Agosto!$K$20</f>
        <v>*</v>
      </c>
      <c r="R14" s="114" t="str">
        <f>[10]Agosto!$K$21</f>
        <v>*</v>
      </c>
      <c r="S14" s="114" t="str">
        <f>[10]Agosto!$K$22</f>
        <v>*</v>
      </c>
      <c r="T14" s="114" t="str">
        <f>[10]Agosto!$K$23</f>
        <v>*</v>
      </c>
      <c r="U14" s="114" t="str">
        <f>[10]Agosto!$K$24</f>
        <v>*</v>
      </c>
      <c r="V14" s="114" t="str">
        <f>[10]Agosto!$K$25</f>
        <v>*</v>
      </c>
      <c r="W14" s="114" t="str">
        <f>[10]Agosto!$K$26</f>
        <v>*</v>
      </c>
      <c r="X14" s="114" t="str">
        <f>[10]Agosto!$K$27</f>
        <v>*</v>
      </c>
      <c r="Y14" s="114" t="str">
        <f>[10]Agosto!$K$28</f>
        <v>*</v>
      </c>
      <c r="Z14" s="114" t="str">
        <f>[10]Agosto!$K$29</f>
        <v>*</v>
      </c>
      <c r="AA14" s="114" t="str">
        <f>[10]Agosto!$K$30</f>
        <v>*</v>
      </c>
      <c r="AB14" s="114" t="str">
        <f>[10]Agosto!$K$31</f>
        <v>*</v>
      </c>
      <c r="AC14" s="114" t="str">
        <f>[10]Agosto!$K$32</f>
        <v>*</v>
      </c>
      <c r="AD14" s="114" t="str">
        <f>[10]Agosto!$K$33</f>
        <v>*</v>
      </c>
      <c r="AE14" s="114" t="str">
        <f>[10]Agosto!$K$34</f>
        <v>*</v>
      </c>
      <c r="AF14" s="114" t="str">
        <f>[10]Agosto!$K$35</f>
        <v>*</v>
      </c>
      <c r="AG14" s="112" t="s">
        <v>210</v>
      </c>
      <c r="AH14" s="113" t="s">
        <v>210</v>
      </c>
      <c r="AI14" s="62">
        <f t="shared" si="3"/>
        <v>0</v>
      </c>
    </row>
    <row r="15" spans="1:35" x14ac:dyDescent="0.2">
      <c r="A15" s="54" t="s">
        <v>105</v>
      </c>
      <c r="B15" s="114">
        <f>[11]Agosto!$K$5</f>
        <v>0</v>
      </c>
      <c r="C15" s="114">
        <f>[11]Agosto!$K$6</f>
        <v>0</v>
      </c>
      <c r="D15" s="114">
        <f>[11]Agosto!$K$7</f>
        <v>0</v>
      </c>
      <c r="E15" s="114">
        <f>[11]Agosto!$K$8</f>
        <v>0</v>
      </c>
      <c r="F15" s="114">
        <f>[11]Agosto!$K$9</f>
        <v>0</v>
      </c>
      <c r="G15" s="114">
        <f>[11]Agosto!$K$10</f>
        <v>0</v>
      </c>
      <c r="H15" s="114">
        <f>[11]Agosto!$K$11</f>
        <v>0</v>
      </c>
      <c r="I15" s="114">
        <f>[11]Agosto!$K$12</f>
        <v>0</v>
      </c>
      <c r="J15" s="114">
        <f>[11]Agosto!$K$13</f>
        <v>0</v>
      </c>
      <c r="K15" s="114">
        <f>[11]Agosto!$K$14</f>
        <v>0</v>
      </c>
      <c r="L15" s="114">
        <f>[11]Agosto!$K$15</f>
        <v>0</v>
      </c>
      <c r="M15" s="114">
        <f>[11]Agosto!$K$16</f>
        <v>39.4</v>
      </c>
      <c r="N15" s="114">
        <f>[11]Agosto!$K$17</f>
        <v>0.4</v>
      </c>
      <c r="O15" s="114">
        <f>[11]Agosto!$K$18</f>
        <v>0</v>
      </c>
      <c r="P15" s="114">
        <f>[11]Agosto!$K$19</f>
        <v>0</v>
      </c>
      <c r="Q15" s="114">
        <f>[11]Agosto!$K$20</f>
        <v>0</v>
      </c>
      <c r="R15" s="114">
        <f>[11]Agosto!$K$21</f>
        <v>0</v>
      </c>
      <c r="S15" s="114">
        <f>[11]Agosto!$K$22</f>
        <v>11.4</v>
      </c>
      <c r="T15" s="114">
        <f>[11]Agosto!$K$23</f>
        <v>9.4</v>
      </c>
      <c r="U15" s="114">
        <f>[11]Agosto!$K$24</f>
        <v>0.2</v>
      </c>
      <c r="V15" s="114">
        <f>[11]Agosto!$K$25</f>
        <v>0</v>
      </c>
      <c r="W15" s="114">
        <f>[11]Agosto!$K$26</f>
        <v>0</v>
      </c>
      <c r="X15" s="114">
        <f>[11]Agosto!$K$27</f>
        <v>0</v>
      </c>
      <c r="Y15" s="114">
        <f>[11]Agosto!$K$28</f>
        <v>0</v>
      </c>
      <c r="Z15" s="114">
        <f>[11]Agosto!$K$29</f>
        <v>0.4</v>
      </c>
      <c r="AA15" s="114">
        <f>[11]Agosto!$K$30</f>
        <v>0</v>
      </c>
      <c r="AB15" s="114">
        <f>[11]Agosto!$K$31</f>
        <v>0</v>
      </c>
      <c r="AC15" s="114">
        <f>[11]Agosto!$K$32</f>
        <v>0</v>
      </c>
      <c r="AD15" s="114">
        <f>[11]Agosto!$K$33</f>
        <v>0</v>
      </c>
      <c r="AE15" s="114">
        <f>[11]Agosto!$K$34</f>
        <v>0</v>
      </c>
      <c r="AF15" s="114">
        <f>[11]Agosto!$K$35</f>
        <v>2.6000000000000005</v>
      </c>
      <c r="AG15" s="112">
        <f t="shared" si="4"/>
        <v>63.8</v>
      </c>
      <c r="AH15" s="113">
        <f t="shared" si="5"/>
        <v>39.4</v>
      </c>
      <c r="AI15" s="62">
        <f t="shared" si="3"/>
        <v>24</v>
      </c>
    </row>
    <row r="16" spans="1:35" x14ac:dyDescent="0.2">
      <c r="A16" s="54" t="s">
        <v>152</v>
      </c>
      <c r="B16" s="114">
        <f>[12]Agosto!$K$5</f>
        <v>0</v>
      </c>
      <c r="C16" s="114">
        <f>[12]Agosto!$K$6</f>
        <v>0</v>
      </c>
      <c r="D16" s="114">
        <f>[12]Agosto!$K$7</f>
        <v>0</v>
      </c>
      <c r="E16" s="114">
        <f>[12]Agosto!$K$8</f>
        <v>0</v>
      </c>
      <c r="F16" s="114">
        <f>[12]Agosto!$K$9</f>
        <v>0</v>
      </c>
      <c r="G16" s="114">
        <f>[12]Agosto!$K$10</f>
        <v>0</v>
      </c>
      <c r="H16" s="114">
        <f>[12]Agosto!$K$11</f>
        <v>0</v>
      </c>
      <c r="I16" s="114">
        <f>[12]Agosto!$K$12</f>
        <v>0</v>
      </c>
      <c r="J16" s="114">
        <f>[12]Agosto!$K$13</f>
        <v>0</v>
      </c>
      <c r="K16" s="114">
        <f>[12]Agosto!$K$14</f>
        <v>0</v>
      </c>
      <c r="L16" s="114">
        <f>[12]Agosto!$K$15</f>
        <v>0</v>
      </c>
      <c r="M16" s="114">
        <f>[12]Agosto!$K$16</f>
        <v>0</v>
      </c>
      <c r="N16" s="114">
        <f>[12]Agosto!$K$17</f>
        <v>0</v>
      </c>
      <c r="O16" s="114">
        <f>[12]Agosto!$K$18</f>
        <v>0</v>
      </c>
      <c r="P16" s="114">
        <f>[12]Agosto!$K$19</f>
        <v>0</v>
      </c>
      <c r="Q16" s="114">
        <f>[12]Agosto!$K$20</f>
        <v>0</v>
      </c>
      <c r="R16" s="114">
        <f>[12]Agosto!$K$21</f>
        <v>0</v>
      </c>
      <c r="S16" s="114">
        <f>[12]Agosto!$K$22</f>
        <v>0</v>
      </c>
      <c r="T16" s="114">
        <f>[12]Agosto!$K$23</f>
        <v>13.2</v>
      </c>
      <c r="U16" s="114">
        <f>[12]Agosto!$K$24</f>
        <v>3.6</v>
      </c>
      <c r="V16" s="114">
        <f>[12]Agosto!$K$25</f>
        <v>19</v>
      </c>
      <c r="W16" s="114">
        <f>[12]Agosto!$K$26</f>
        <v>0</v>
      </c>
      <c r="X16" s="114">
        <f>[12]Agosto!$K$27</f>
        <v>0</v>
      </c>
      <c r="Y16" s="114">
        <f>[12]Agosto!$K$28</f>
        <v>0</v>
      </c>
      <c r="Z16" s="114">
        <f>[12]Agosto!$K$29</f>
        <v>0</v>
      </c>
      <c r="AA16" s="114">
        <f>[12]Agosto!$K$30</f>
        <v>5.4</v>
      </c>
      <c r="AB16" s="114">
        <f>[12]Agosto!$K$31</f>
        <v>0.2</v>
      </c>
      <c r="AC16" s="114">
        <f>[12]Agosto!$K$32</f>
        <v>0</v>
      </c>
      <c r="AD16" s="114">
        <f>[12]Agosto!$K$33</f>
        <v>0</v>
      </c>
      <c r="AE16" s="114">
        <f>[12]Agosto!$K$34</f>
        <v>0</v>
      </c>
      <c r="AF16" s="114">
        <f>[12]Agosto!$K$35</f>
        <v>12.399999999999999</v>
      </c>
      <c r="AG16" s="112">
        <f t="shared" si="4"/>
        <v>53.8</v>
      </c>
      <c r="AH16" s="113">
        <f t="shared" si="5"/>
        <v>19</v>
      </c>
      <c r="AI16" s="62">
        <f t="shared" si="3"/>
        <v>25</v>
      </c>
    </row>
    <row r="17" spans="1:37" x14ac:dyDescent="0.2">
      <c r="A17" s="54" t="s">
        <v>2</v>
      </c>
      <c r="B17" s="114">
        <f>[13]Agosto!$K$5</f>
        <v>0</v>
      </c>
      <c r="C17" s="114">
        <f>[13]Agosto!$K$6</f>
        <v>0</v>
      </c>
      <c r="D17" s="114">
        <f>[13]Agosto!$K$7</f>
        <v>0</v>
      </c>
      <c r="E17" s="114">
        <f>[13]Agosto!$K$8</f>
        <v>0</v>
      </c>
      <c r="F17" s="114">
        <f>[13]Agosto!$K$9</f>
        <v>0</v>
      </c>
      <c r="G17" s="114">
        <f>[13]Agosto!$K$10</f>
        <v>0</v>
      </c>
      <c r="H17" s="114">
        <f>[13]Agosto!$K$11</f>
        <v>0</v>
      </c>
      <c r="I17" s="114">
        <f>[13]Agosto!$K$12</f>
        <v>0</v>
      </c>
      <c r="J17" s="114">
        <f>[13]Agosto!$K$13</f>
        <v>0</v>
      </c>
      <c r="K17" s="114">
        <f>[13]Agosto!$K$14</f>
        <v>0</v>
      </c>
      <c r="L17" s="114">
        <f>[13]Agosto!$K$15</f>
        <v>0</v>
      </c>
      <c r="M17" s="114">
        <f>[13]Agosto!$K$16</f>
        <v>0</v>
      </c>
      <c r="N17" s="114">
        <f>[13]Agosto!$K$17</f>
        <v>0.2</v>
      </c>
      <c r="O17" s="114">
        <f>[13]Agosto!$K$18</f>
        <v>0</v>
      </c>
      <c r="P17" s="114">
        <f>[13]Agosto!$K$19</f>
        <v>0</v>
      </c>
      <c r="Q17" s="114">
        <f>[13]Agosto!$K$20</f>
        <v>0</v>
      </c>
      <c r="R17" s="114">
        <f>[13]Agosto!$K$21</f>
        <v>0</v>
      </c>
      <c r="S17" s="114">
        <f>[13]Agosto!$K$22</f>
        <v>0</v>
      </c>
      <c r="T17" s="114">
        <f>[13]Agosto!$K$23</f>
        <v>19</v>
      </c>
      <c r="U17" s="114">
        <f>[13]Agosto!$K$24</f>
        <v>13.2</v>
      </c>
      <c r="V17" s="114">
        <f>[13]Agosto!$K$25</f>
        <v>2.2000000000000002</v>
      </c>
      <c r="W17" s="114">
        <f>[13]Agosto!$K$26</f>
        <v>0</v>
      </c>
      <c r="X17" s="114">
        <f>[13]Agosto!$K$27</f>
        <v>0</v>
      </c>
      <c r="Y17" s="114">
        <f>[13]Agosto!$K$28</f>
        <v>0</v>
      </c>
      <c r="Z17" s="114">
        <f>[13]Agosto!$K$29</f>
        <v>0</v>
      </c>
      <c r="AA17" s="114">
        <f>[13]Agosto!$K$30</f>
        <v>3.2000000000000006</v>
      </c>
      <c r="AB17" s="114">
        <f>[13]Agosto!$K$31</f>
        <v>0</v>
      </c>
      <c r="AC17" s="114">
        <f>[13]Agosto!$K$32</f>
        <v>0</v>
      </c>
      <c r="AD17" s="114">
        <f>[13]Agosto!$K$33</f>
        <v>0</v>
      </c>
      <c r="AE17" s="114">
        <f>[13]Agosto!$K$34</f>
        <v>0</v>
      </c>
      <c r="AF17" s="114">
        <f>[13]Agosto!$K$35</f>
        <v>9.1999999999999993</v>
      </c>
      <c r="AG17" s="112">
        <f t="shared" si="4"/>
        <v>47</v>
      </c>
      <c r="AH17" s="113">
        <f t="shared" si="5"/>
        <v>19</v>
      </c>
      <c r="AI17" s="62">
        <f t="shared" si="3"/>
        <v>25</v>
      </c>
      <c r="AK17" s="12" t="s">
        <v>35</v>
      </c>
    </row>
    <row r="18" spans="1:37" hidden="1" x14ac:dyDescent="0.2">
      <c r="A18" s="54" t="s">
        <v>3</v>
      </c>
      <c r="B18" s="114" t="str">
        <f>[14]Agosto!$K$5</f>
        <v>*</v>
      </c>
      <c r="C18" s="114" t="str">
        <f>[14]Agosto!$K$6</f>
        <v>*</v>
      </c>
      <c r="D18" s="114" t="str">
        <f>[14]Agosto!$K$7</f>
        <v>*</v>
      </c>
      <c r="E18" s="114" t="str">
        <f>[14]Agosto!$K$8</f>
        <v>*</v>
      </c>
      <c r="F18" s="114" t="str">
        <f>[14]Agosto!$K$9</f>
        <v>*</v>
      </c>
      <c r="G18" s="114" t="str">
        <f>[14]Agosto!$K$10</f>
        <v>*</v>
      </c>
      <c r="H18" s="114" t="str">
        <f>[14]Agosto!$K$11</f>
        <v>*</v>
      </c>
      <c r="I18" s="114" t="str">
        <f>[14]Agosto!$K$12</f>
        <v>*</v>
      </c>
      <c r="J18" s="114" t="str">
        <f>[14]Agosto!$K$13</f>
        <v>*</v>
      </c>
      <c r="K18" s="114" t="str">
        <f>[14]Agosto!$K$14</f>
        <v>*</v>
      </c>
      <c r="L18" s="114" t="str">
        <f>[14]Agosto!$K$15</f>
        <v>*</v>
      </c>
      <c r="M18" s="114" t="str">
        <f>[14]Agosto!$K$16</f>
        <v>*</v>
      </c>
      <c r="N18" s="114" t="str">
        <f>[14]Agosto!$K$17</f>
        <v>*</v>
      </c>
      <c r="O18" s="114" t="str">
        <f>[14]Agosto!$K$18</f>
        <v>*</v>
      </c>
      <c r="P18" s="114" t="str">
        <f>[14]Agosto!$K$19</f>
        <v>*</v>
      </c>
      <c r="Q18" s="114" t="str">
        <f>[14]Agosto!$K$20</f>
        <v>*</v>
      </c>
      <c r="R18" s="114" t="str">
        <f>[14]Agosto!$K$21</f>
        <v>*</v>
      </c>
      <c r="S18" s="114" t="str">
        <f>[14]Agosto!$K$22</f>
        <v>*</v>
      </c>
      <c r="T18" s="114" t="str">
        <f>[14]Agosto!$K$23</f>
        <v>*</v>
      </c>
      <c r="U18" s="114" t="str">
        <f>[14]Agosto!$K$24</f>
        <v>*</v>
      </c>
      <c r="V18" s="114" t="str">
        <f>[14]Agosto!$K$25</f>
        <v>*</v>
      </c>
      <c r="W18" s="114" t="str">
        <f>[14]Agosto!$K$26</f>
        <v>*</v>
      </c>
      <c r="X18" s="114" t="str">
        <f>[14]Agosto!$K$27</f>
        <v>*</v>
      </c>
      <c r="Y18" s="114" t="str">
        <f>[14]Agosto!$K$28</f>
        <v>*</v>
      </c>
      <c r="Z18" s="114" t="str">
        <f>[14]Agosto!$K$29</f>
        <v>*</v>
      </c>
      <c r="AA18" s="114" t="str">
        <f>[14]Agosto!$K$30</f>
        <v>*</v>
      </c>
      <c r="AB18" s="114" t="str">
        <f>[14]Agosto!$K$31</f>
        <v>*</v>
      </c>
      <c r="AC18" s="114" t="str">
        <f>[14]Agosto!$K$32</f>
        <v>*</v>
      </c>
      <c r="AD18" s="114" t="str">
        <f>[14]Agosto!$K$33</f>
        <v>*</v>
      </c>
      <c r="AE18" s="114" t="str">
        <f>[14]Agosto!$K$34</f>
        <v>*</v>
      </c>
      <c r="AF18" s="114" t="str">
        <f>[14]Agosto!$K$35</f>
        <v>*</v>
      </c>
      <c r="AG18" s="112" t="s">
        <v>210</v>
      </c>
      <c r="AH18" s="113" t="s">
        <v>210</v>
      </c>
      <c r="AI18" s="62">
        <f t="shared" si="3"/>
        <v>0</v>
      </c>
      <c r="AJ18" s="12" t="s">
        <v>35</v>
      </c>
      <c r="AK18" s="12" t="s">
        <v>35</v>
      </c>
    </row>
    <row r="19" spans="1:37" x14ac:dyDescent="0.2">
      <c r="A19" s="54" t="s">
        <v>4</v>
      </c>
      <c r="B19" s="114">
        <f>[15]Agosto!$K$5</f>
        <v>0</v>
      </c>
      <c r="C19" s="114">
        <f>[15]Agosto!$K$6</f>
        <v>0</v>
      </c>
      <c r="D19" s="114">
        <f>[15]Agosto!$K$7</f>
        <v>0</v>
      </c>
      <c r="E19" s="114">
        <f>[15]Agosto!$K$8</f>
        <v>0</v>
      </c>
      <c r="F19" s="114">
        <f>[15]Agosto!$K$9</f>
        <v>0</v>
      </c>
      <c r="G19" s="114">
        <f>[15]Agosto!$K$10</f>
        <v>0</v>
      </c>
      <c r="H19" s="114">
        <f>[15]Agosto!$K$11</f>
        <v>0</v>
      </c>
      <c r="I19" s="114">
        <f>[15]Agosto!$K$12</f>
        <v>0</v>
      </c>
      <c r="J19" s="114">
        <f>[15]Agosto!$K$13</f>
        <v>0</v>
      </c>
      <c r="K19" s="114">
        <f>[15]Agosto!$K$14</f>
        <v>0</v>
      </c>
      <c r="L19" s="114">
        <f>[15]Agosto!$K$15</f>
        <v>0</v>
      </c>
      <c r="M19" s="114">
        <f>[15]Agosto!$K$16</f>
        <v>11</v>
      </c>
      <c r="N19" s="114">
        <f>[15]Agosto!$K$17</f>
        <v>0.8</v>
      </c>
      <c r="O19" s="114">
        <f>[15]Agosto!$K$18</f>
        <v>0</v>
      </c>
      <c r="P19" s="114">
        <f>[15]Agosto!$K$19</f>
        <v>0</v>
      </c>
      <c r="Q19" s="114">
        <f>[15]Agosto!$K$20</f>
        <v>0</v>
      </c>
      <c r="R19" s="114">
        <f>[15]Agosto!$K$21</f>
        <v>0</v>
      </c>
      <c r="S19" s="114">
        <f>[15]Agosto!$K$22</f>
        <v>0</v>
      </c>
      <c r="T19" s="114">
        <f>[15]Agosto!$K$23</f>
        <v>1.7999999999999998</v>
      </c>
      <c r="U19" s="114">
        <f>[15]Agosto!$K$24</f>
        <v>11</v>
      </c>
      <c r="V19" s="114">
        <f>[15]Agosto!$K$25</f>
        <v>14.800000000000002</v>
      </c>
      <c r="W19" s="114">
        <f>[15]Agosto!$K$26</f>
        <v>0</v>
      </c>
      <c r="X19" s="114">
        <f>[15]Agosto!$K$27</f>
        <v>0</v>
      </c>
      <c r="Y19" s="114">
        <f>[15]Agosto!$K$28</f>
        <v>0</v>
      </c>
      <c r="Z19" s="114">
        <f>[15]Agosto!$K$29</f>
        <v>0</v>
      </c>
      <c r="AA19" s="114">
        <f>[15]Agosto!$K$30</f>
        <v>0</v>
      </c>
      <c r="AB19" s="114">
        <f>[15]Agosto!$K$31</f>
        <v>0</v>
      </c>
      <c r="AC19" s="114">
        <f>[15]Agosto!$K$32</f>
        <v>0</v>
      </c>
      <c r="AD19" s="114">
        <f>[15]Agosto!$K$33</f>
        <v>0</v>
      </c>
      <c r="AE19" s="114">
        <f>[15]Agosto!$K$34</f>
        <v>0</v>
      </c>
      <c r="AF19" s="114">
        <f>[15]Agosto!$K$35</f>
        <v>0</v>
      </c>
      <c r="AG19" s="112">
        <f t="shared" si="4"/>
        <v>39.400000000000006</v>
      </c>
      <c r="AH19" s="113">
        <f t="shared" si="5"/>
        <v>14.800000000000002</v>
      </c>
      <c r="AI19" s="62">
        <f t="shared" si="3"/>
        <v>26</v>
      </c>
    </row>
    <row r="20" spans="1:37" x14ac:dyDescent="0.2">
      <c r="A20" s="54" t="s">
        <v>5</v>
      </c>
      <c r="B20" s="114">
        <f>[16]Agosto!$K$5</f>
        <v>0</v>
      </c>
      <c r="C20" s="114">
        <f>[16]Agosto!$K$6</f>
        <v>0</v>
      </c>
      <c r="D20" s="114">
        <f>[16]Agosto!$K$7</f>
        <v>0</v>
      </c>
      <c r="E20" s="114">
        <f>[16]Agosto!$K$8</f>
        <v>0</v>
      </c>
      <c r="F20" s="114">
        <f>[16]Agosto!$K$9</f>
        <v>0</v>
      </c>
      <c r="G20" s="114">
        <f>[16]Agosto!$K$10</f>
        <v>0</v>
      </c>
      <c r="H20" s="114">
        <f>[16]Agosto!$K$11</f>
        <v>0</v>
      </c>
      <c r="I20" s="114">
        <f>[16]Agosto!$K$12</f>
        <v>0</v>
      </c>
      <c r="J20" s="114">
        <f>[16]Agosto!$K$13</f>
        <v>0</v>
      </c>
      <c r="K20" s="114">
        <f>[16]Agosto!$K$14</f>
        <v>0</v>
      </c>
      <c r="L20" s="114">
        <f>[16]Agosto!$K$15</f>
        <v>0</v>
      </c>
      <c r="M20" s="114">
        <f>[16]Agosto!$K$16</f>
        <v>0</v>
      </c>
      <c r="N20" s="114">
        <f>[16]Agosto!$K$17</f>
        <v>0</v>
      </c>
      <c r="O20" s="114">
        <f>[16]Agosto!$K$18</f>
        <v>0</v>
      </c>
      <c r="P20" s="114">
        <f>[16]Agosto!$K$19</f>
        <v>0</v>
      </c>
      <c r="Q20" s="114">
        <f>[16]Agosto!$K$20</f>
        <v>0</v>
      </c>
      <c r="R20" s="114">
        <f>[16]Agosto!$K$21</f>
        <v>0</v>
      </c>
      <c r="S20" s="114">
        <f>[16]Agosto!$K$22</f>
        <v>0</v>
      </c>
      <c r="T20" s="114">
        <f>[16]Agosto!$K$23</f>
        <v>10.399999999999999</v>
      </c>
      <c r="U20" s="114">
        <f>[16]Agosto!$K$24</f>
        <v>1.5999999999999999</v>
      </c>
      <c r="V20" s="114">
        <f>[16]Agosto!$K$25</f>
        <v>0</v>
      </c>
      <c r="W20" s="114">
        <f>[16]Agosto!$K$26</f>
        <v>0</v>
      </c>
      <c r="X20" s="114">
        <f>[16]Agosto!$K$27</f>
        <v>0</v>
      </c>
      <c r="Y20" s="114">
        <f>[16]Agosto!$K$28</f>
        <v>0</v>
      </c>
      <c r="Z20" s="114">
        <f>[16]Agosto!$K$29</f>
        <v>0</v>
      </c>
      <c r="AA20" s="114">
        <f>[16]Agosto!$K$30</f>
        <v>0</v>
      </c>
      <c r="AB20" s="114">
        <f>[16]Agosto!$K$31</f>
        <v>0</v>
      </c>
      <c r="AC20" s="114">
        <f>[16]Agosto!$K$32</f>
        <v>0</v>
      </c>
      <c r="AD20" s="114">
        <f>[16]Agosto!$K$33</f>
        <v>0</v>
      </c>
      <c r="AE20" s="114">
        <f>[16]Agosto!$K$34</f>
        <v>0</v>
      </c>
      <c r="AF20" s="114">
        <f>[16]Agosto!$K$35</f>
        <v>0</v>
      </c>
      <c r="AG20" s="112">
        <f t="shared" si="4"/>
        <v>11.999999999999998</v>
      </c>
      <c r="AH20" s="113">
        <f t="shared" si="5"/>
        <v>10.399999999999999</v>
      </c>
      <c r="AI20" s="62">
        <f t="shared" si="3"/>
        <v>29</v>
      </c>
      <c r="AJ20" s="12" t="s">
        <v>35</v>
      </c>
    </row>
    <row r="21" spans="1:37" x14ac:dyDescent="0.2">
      <c r="A21" s="54" t="s">
        <v>33</v>
      </c>
      <c r="B21" s="114">
        <f>[17]Agosto!$K$5</f>
        <v>0</v>
      </c>
      <c r="C21" s="114">
        <f>[17]Agosto!$K$6</f>
        <v>0</v>
      </c>
      <c r="D21" s="114">
        <f>[17]Agosto!$K$7</f>
        <v>0</v>
      </c>
      <c r="E21" s="114">
        <f>[17]Agosto!$K$8</f>
        <v>0</v>
      </c>
      <c r="F21" s="114">
        <f>[17]Agosto!$K$9</f>
        <v>0</v>
      </c>
      <c r="G21" s="114">
        <f>[17]Agosto!$K$10</f>
        <v>0</v>
      </c>
      <c r="H21" s="114">
        <f>[17]Agosto!$K$11</f>
        <v>0</v>
      </c>
      <c r="I21" s="114">
        <f>[17]Agosto!$K$12</f>
        <v>0</v>
      </c>
      <c r="J21" s="114">
        <f>[17]Agosto!$K$13</f>
        <v>0</v>
      </c>
      <c r="K21" s="114">
        <f>[17]Agosto!$K$14</f>
        <v>0</v>
      </c>
      <c r="L21" s="114">
        <f>[17]Agosto!$K$15</f>
        <v>0.4</v>
      </c>
      <c r="M21" s="114">
        <f>[17]Agosto!$K$16</f>
        <v>0</v>
      </c>
      <c r="N21" s="114">
        <f>[17]Agosto!$K$17</f>
        <v>0</v>
      </c>
      <c r="O21" s="114">
        <f>[17]Agosto!$K$18</f>
        <v>0</v>
      </c>
      <c r="P21" s="114">
        <f>[17]Agosto!$K$19</f>
        <v>0</v>
      </c>
      <c r="Q21" s="114">
        <f>[17]Agosto!$K$20</f>
        <v>0</v>
      </c>
      <c r="R21" s="114">
        <f>[17]Agosto!$K$21</f>
        <v>0</v>
      </c>
      <c r="S21" s="114">
        <f>[17]Agosto!$K$22</f>
        <v>0</v>
      </c>
      <c r="T21" s="114">
        <f>[17]Agosto!$K$23</f>
        <v>0.8</v>
      </c>
      <c r="U21" s="114">
        <f>[17]Agosto!$K$24</f>
        <v>14</v>
      </c>
      <c r="V21" s="114">
        <f>[17]Agosto!$K$25</f>
        <v>20.400000000000002</v>
      </c>
      <c r="W21" s="114">
        <f>[17]Agosto!$K$26</f>
        <v>0</v>
      </c>
      <c r="X21" s="114">
        <f>[17]Agosto!$K$27</f>
        <v>0</v>
      </c>
      <c r="Y21" s="114">
        <f>[17]Agosto!$K$28</f>
        <v>0</v>
      </c>
      <c r="Z21" s="114">
        <f>[17]Agosto!$K$29</f>
        <v>0</v>
      </c>
      <c r="AA21" s="114">
        <f>[17]Agosto!$K$30</f>
        <v>0</v>
      </c>
      <c r="AB21" s="114">
        <f>[17]Agosto!$K$31</f>
        <v>0</v>
      </c>
      <c r="AC21" s="114">
        <f>[17]Agosto!$K$32</f>
        <v>0</v>
      </c>
      <c r="AD21" s="114">
        <f>[17]Agosto!$K$33</f>
        <v>0</v>
      </c>
      <c r="AE21" s="114">
        <f>[17]Agosto!$K$34</f>
        <v>0</v>
      </c>
      <c r="AF21" s="114">
        <f>[17]Agosto!$K$35</f>
        <v>1.6</v>
      </c>
      <c r="AG21" s="112">
        <f t="shared" si="4"/>
        <v>37.200000000000003</v>
      </c>
      <c r="AH21" s="113">
        <f t="shared" si="5"/>
        <v>20.400000000000002</v>
      </c>
      <c r="AI21" s="62">
        <f t="shared" si="3"/>
        <v>26</v>
      </c>
    </row>
    <row r="22" spans="1:37" x14ac:dyDescent="0.2">
      <c r="A22" s="54" t="s">
        <v>6</v>
      </c>
      <c r="B22" s="114">
        <f>[18]Agosto!$K$5</f>
        <v>0</v>
      </c>
      <c r="C22" s="114">
        <f>[18]Agosto!$K$6</f>
        <v>0</v>
      </c>
      <c r="D22" s="114">
        <f>[18]Agosto!$K$7</f>
        <v>0</v>
      </c>
      <c r="E22" s="114">
        <f>[18]Agosto!$K$8</f>
        <v>0</v>
      </c>
      <c r="F22" s="114">
        <f>[18]Agosto!$K$9</f>
        <v>0</v>
      </c>
      <c r="G22" s="114">
        <f>[18]Agosto!$K$10</f>
        <v>0</v>
      </c>
      <c r="H22" s="114">
        <f>[18]Agosto!$K$11</f>
        <v>0</v>
      </c>
      <c r="I22" s="114">
        <f>[18]Agosto!$K$12</f>
        <v>0</v>
      </c>
      <c r="J22" s="114">
        <f>[18]Agosto!$K$13</f>
        <v>0</v>
      </c>
      <c r="K22" s="114">
        <f>[18]Agosto!$K$14</f>
        <v>0</v>
      </c>
      <c r="L22" s="114">
        <f>[18]Agosto!$K$15</f>
        <v>0</v>
      </c>
      <c r="M22" s="114">
        <f>[18]Agosto!$K$16</f>
        <v>0</v>
      </c>
      <c r="N22" s="114">
        <f>[18]Agosto!$K$17</f>
        <v>12.2</v>
      </c>
      <c r="O22" s="114">
        <f>[18]Agosto!$K$18</f>
        <v>0</v>
      </c>
      <c r="P22" s="114">
        <f>[18]Agosto!$K$19</f>
        <v>0</v>
      </c>
      <c r="Q22" s="114">
        <f>[18]Agosto!$K$20</f>
        <v>0</v>
      </c>
      <c r="R22" s="114">
        <f>[18]Agosto!$K$21</f>
        <v>0</v>
      </c>
      <c r="S22" s="114">
        <f>[18]Agosto!$K$22</f>
        <v>0</v>
      </c>
      <c r="T22" s="114">
        <f>[18]Agosto!$K$23</f>
        <v>9.4</v>
      </c>
      <c r="U22" s="114">
        <f>[18]Agosto!$K$24</f>
        <v>5.4</v>
      </c>
      <c r="V22" s="114">
        <f>[18]Agosto!$K$25</f>
        <v>14.799999999999997</v>
      </c>
      <c r="W22" s="114">
        <f>[18]Agosto!$K$26</f>
        <v>0</v>
      </c>
      <c r="X22" s="114">
        <f>[18]Agosto!$K$27</f>
        <v>0</v>
      </c>
      <c r="Y22" s="114">
        <f>[18]Agosto!$K$28</f>
        <v>0</v>
      </c>
      <c r="Z22" s="114">
        <f>[18]Agosto!$K$29</f>
        <v>0</v>
      </c>
      <c r="AA22" s="114">
        <f>[18]Agosto!$K$30</f>
        <v>0</v>
      </c>
      <c r="AB22" s="114">
        <f>[18]Agosto!$K$31</f>
        <v>0</v>
      </c>
      <c r="AC22" s="114">
        <f>[18]Agosto!$K$32</f>
        <v>0</v>
      </c>
      <c r="AD22" s="114">
        <f>[18]Agosto!$K$33</f>
        <v>0</v>
      </c>
      <c r="AE22" s="114">
        <f>[18]Agosto!$K$34</f>
        <v>0</v>
      </c>
      <c r="AF22" s="114">
        <f>[18]Agosto!$K$35</f>
        <v>2.4</v>
      </c>
      <c r="AG22" s="112">
        <f t="shared" si="4"/>
        <v>44.199999999999996</v>
      </c>
      <c r="AH22" s="113">
        <f t="shared" si="5"/>
        <v>14.799999999999997</v>
      </c>
      <c r="AI22" s="62">
        <f t="shared" si="3"/>
        <v>26</v>
      </c>
    </row>
    <row r="23" spans="1:37" x14ac:dyDescent="0.2">
      <c r="A23" s="54" t="s">
        <v>7</v>
      </c>
      <c r="B23" s="114">
        <f>[19]Agosto!$K$5</f>
        <v>0</v>
      </c>
      <c r="C23" s="114">
        <f>[19]Agosto!$K$6</f>
        <v>0</v>
      </c>
      <c r="D23" s="114">
        <f>[19]Agosto!$K$7</f>
        <v>0</v>
      </c>
      <c r="E23" s="114">
        <f>[19]Agosto!$K$8</f>
        <v>0</v>
      </c>
      <c r="F23" s="114">
        <f>[19]Agosto!$K$9</f>
        <v>0</v>
      </c>
      <c r="G23" s="114">
        <f>[19]Agosto!$K$10</f>
        <v>0</v>
      </c>
      <c r="H23" s="114">
        <f>[19]Agosto!$K$11</f>
        <v>0</v>
      </c>
      <c r="I23" s="114">
        <f>[19]Agosto!$K$12</f>
        <v>0.8</v>
      </c>
      <c r="J23" s="114">
        <f>[19]Agosto!$K$13</f>
        <v>0</v>
      </c>
      <c r="K23" s="114">
        <f>[19]Agosto!$K$14</f>
        <v>0</v>
      </c>
      <c r="L23" s="114">
        <f>[19]Agosto!$K$15</f>
        <v>0</v>
      </c>
      <c r="M23" s="114">
        <f>[19]Agosto!$K$16</f>
        <v>22.8</v>
      </c>
      <c r="N23" s="114">
        <f>[19]Agosto!$K$17</f>
        <v>6</v>
      </c>
      <c r="O23" s="114">
        <f>[19]Agosto!$K$18</f>
        <v>0</v>
      </c>
      <c r="P23" s="114">
        <f>[19]Agosto!$K$19</f>
        <v>0</v>
      </c>
      <c r="Q23" s="114">
        <f>[19]Agosto!$K$20</f>
        <v>0</v>
      </c>
      <c r="R23" s="114">
        <f>[19]Agosto!$K$21</f>
        <v>0</v>
      </c>
      <c r="S23" s="114">
        <f>[19]Agosto!$K$22</f>
        <v>14.600000000000001</v>
      </c>
      <c r="T23" s="114">
        <f>[19]Agosto!$K$23</f>
        <v>19.2</v>
      </c>
      <c r="U23" s="114">
        <f>[19]Agosto!$K$24</f>
        <v>13</v>
      </c>
      <c r="V23" s="114">
        <f>[19]Agosto!$K$25</f>
        <v>0</v>
      </c>
      <c r="W23" s="114">
        <f>[19]Agosto!$K$26</f>
        <v>0</v>
      </c>
      <c r="X23" s="114">
        <f>[19]Agosto!$K$27</f>
        <v>0</v>
      </c>
      <c r="Y23" s="114">
        <f>[19]Agosto!$K$28</f>
        <v>0</v>
      </c>
      <c r="Z23" s="114">
        <f>[19]Agosto!$K$29</f>
        <v>0</v>
      </c>
      <c r="AA23" s="114">
        <f>[19]Agosto!$K$30</f>
        <v>0</v>
      </c>
      <c r="AB23" s="114">
        <f>[19]Agosto!$K$31</f>
        <v>0</v>
      </c>
      <c r="AC23" s="114">
        <f>[19]Agosto!$K$32</f>
        <v>0</v>
      </c>
      <c r="AD23" s="114">
        <f>[19]Agosto!$K$33</f>
        <v>0</v>
      </c>
      <c r="AE23" s="114">
        <f>[19]Agosto!$K$34</f>
        <v>0</v>
      </c>
      <c r="AF23" s="114">
        <f>[19]Agosto!$K$35</f>
        <v>3.4</v>
      </c>
      <c r="AG23" s="112">
        <f t="shared" si="4"/>
        <v>79.800000000000011</v>
      </c>
      <c r="AH23" s="113">
        <f t="shared" si="5"/>
        <v>22.8</v>
      </c>
      <c r="AI23" s="62">
        <f t="shared" si="3"/>
        <v>24</v>
      </c>
    </row>
    <row r="24" spans="1:37" x14ac:dyDescent="0.2">
      <c r="A24" s="54" t="s">
        <v>153</v>
      </c>
      <c r="B24" s="114">
        <f>[20]Agosto!$K$5</f>
        <v>0</v>
      </c>
      <c r="C24" s="114">
        <f>[20]Agosto!$K$6</f>
        <v>0</v>
      </c>
      <c r="D24" s="114">
        <f>[20]Agosto!$K$7</f>
        <v>0</v>
      </c>
      <c r="E24" s="114">
        <f>[20]Agosto!$K$8</f>
        <v>0</v>
      </c>
      <c r="F24" s="114">
        <f>[20]Agosto!$K$9</f>
        <v>0</v>
      </c>
      <c r="G24" s="114">
        <f>[20]Agosto!$K$10</f>
        <v>0</v>
      </c>
      <c r="H24" s="114">
        <f>[20]Agosto!$K$11</f>
        <v>0</v>
      </c>
      <c r="I24" s="114">
        <f>[20]Agosto!$K$12</f>
        <v>0.4</v>
      </c>
      <c r="J24" s="114">
        <f>[20]Agosto!$K$13</f>
        <v>0</v>
      </c>
      <c r="K24" s="114">
        <f>[20]Agosto!$K$14</f>
        <v>0</v>
      </c>
      <c r="L24" s="114">
        <f>[20]Agosto!$K$15</f>
        <v>0</v>
      </c>
      <c r="M24" s="114">
        <f>[20]Agosto!$K$16</f>
        <v>3.4000000000000004</v>
      </c>
      <c r="N24" s="114">
        <f>[20]Agosto!$K$17</f>
        <v>0.8</v>
      </c>
      <c r="O24" s="114">
        <f>[20]Agosto!$K$18</f>
        <v>0</v>
      </c>
      <c r="P24" s="114">
        <f>[20]Agosto!$K$19</f>
        <v>0</v>
      </c>
      <c r="Q24" s="114">
        <f>[20]Agosto!$K$20</f>
        <v>0</v>
      </c>
      <c r="R24" s="114">
        <f>[20]Agosto!$K$21</f>
        <v>0</v>
      </c>
      <c r="S24" s="114">
        <f>[20]Agosto!$K$22</f>
        <v>1.2</v>
      </c>
      <c r="T24" s="114">
        <f>[20]Agosto!$K$23</f>
        <v>26.4</v>
      </c>
      <c r="U24" s="114">
        <f>[20]Agosto!$K$24</f>
        <v>3.6</v>
      </c>
      <c r="V24" s="114">
        <f>[20]Agosto!$K$25</f>
        <v>0.4</v>
      </c>
      <c r="W24" s="114">
        <f>[20]Agosto!$K$26</f>
        <v>0</v>
      </c>
      <c r="X24" s="114">
        <f>[20]Agosto!$K$27</f>
        <v>0</v>
      </c>
      <c r="Y24" s="114">
        <f>[20]Agosto!$K$28</f>
        <v>0.2</v>
      </c>
      <c r="Z24" s="114">
        <f>[20]Agosto!$K$29</f>
        <v>2.8</v>
      </c>
      <c r="AA24" s="114">
        <f>[20]Agosto!$K$30</f>
        <v>0</v>
      </c>
      <c r="AB24" s="114">
        <f>[20]Agosto!$K$31</f>
        <v>0</v>
      </c>
      <c r="AC24" s="114">
        <f>[20]Agosto!$K$32</f>
        <v>0</v>
      </c>
      <c r="AD24" s="114">
        <f>[20]Agosto!$K$33</f>
        <v>0.6</v>
      </c>
      <c r="AE24" s="114">
        <f>[20]Agosto!$K$34</f>
        <v>1</v>
      </c>
      <c r="AF24" s="114">
        <f>[20]Agosto!$K$35</f>
        <v>0.60000000000000009</v>
      </c>
      <c r="AG24" s="112">
        <f t="shared" si="4"/>
        <v>41.400000000000006</v>
      </c>
      <c r="AH24" s="113">
        <f t="shared" si="5"/>
        <v>26.4</v>
      </c>
      <c r="AI24" s="62">
        <f t="shared" si="3"/>
        <v>19</v>
      </c>
    </row>
    <row r="25" spans="1:37" x14ac:dyDescent="0.2">
      <c r="A25" s="54" t="s">
        <v>154</v>
      </c>
      <c r="B25" s="114">
        <f>[21]Agosto!$K$5</f>
        <v>0</v>
      </c>
      <c r="C25" s="114">
        <f>[21]Agosto!$K$6</f>
        <v>0</v>
      </c>
      <c r="D25" s="114">
        <f>[21]Agosto!$K$7</f>
        <v>0</v>
      </c>
      <c r="E25" s="114">
        <f>[21]Agosto!$K$8</f>
        <v>0</v>
      </c>
      <c r="F25" s="114">
        <f>[21]Agosto!$K$9</f>
        <v>0</v>
      </c>
      <c r="G25" s="114">
        <f>[21]Agosto!$K$10</f>
        <v>0</v>
      </c>
      <c r="H25" s="114">
        <f>[21]Agosto!$K$11</f>
        <v>0</v>
      </c>
      <c r="I25" s="114">
        <f>[21]Agosto!$K$12</f>
        <v>24.8</v>
      </c>
      <c r="J25" s="114">
        <f>[21]Agosto!$K$13</f>
        <v>21.599999999999998</v>
      </c>
      <c r="K25" s="114">
        <f>[21]Agosto!$K$14</f>
        <v>0</v>
      </c>
      <c r="L25" s="114">
        <f>[21]Agosto!$K$15</f>
        <v>0</v>
      </c>
      <c r="M25" s="114">
        <f>[21]Agosto!$K$16</f>
        <v>25.599999999999998</v>
      </c>
      <c r="N25" s="114">
        <f>[21]Agosto!$K$17</f>
        <v>0</v>
      </c>
      <c r="O25" s="114">
        <f>[21]Agosto!$K$18</f>
        <v>0</v>
      </c>
      <c r="P25" s="114">
        <f>[21]Agosto!$K$19</f>
        <v>0</v>
      </c>
      <c r="Q25" s="114">
        <f>[21]Agosto!$K$20</f>
        <v>0</v>
      </c>
      <c r="R25" s="114">
        <f>[21]Agosto!$K$21</f>
        <v>0</v>
      </c>
      <c r="S25" s="114">
        <f>[21]Agosto!$K$22</f>
        <v>21.599999999999998</v>
      </c>
      <c r="T25" s="114">
        <f>[21]Agosto!$K$23</f>
        <v>0.4</v>
      </c>
      <c r="U25" s="114">
        <f>[21]Agosto!$K$24</f>
        <v>0</v>
      </c>
      <c r="V25" s="114">
        <f>[21]Agosto!$K$25</f>
        <v>0</v>
      </c>
      <c r="W25" s="114">
        <f>[21]Agosto!$K$26</f>
        <v>0</v>
      </c>
      <c r="X25" s="114">
        <f>[21]Agosto!$K$27</f>
        <v>0</v>
      </c>
      <c r="Y25" s="114">
        <f>[21]Agosto!$K$28</f>
        <v>0</v>
      </c>
      <c r="Z25" s="114">
        <f>[21]Agosto!$K$29</f>
        <v>6.6000000000000005</v>
      </c>
      <c r="AA25" s="114">
        <f>[21]Agosto!$K$30</f>
        <v>0</v>
      </c>
      <c r="AB25" s="114">
        <f>[21]Agosto!$K$31</f>
        <v>0</v>
      </c>
      <c r="AC25" s="114">
        <f>[21]Agosto!$K$32</f>
        <v>0</v>
      </c>
      <c r="AD25" s="114">
        <f>[21]Agosto!$K$33</f>
        <v>0</v>
      </c>
      <c r="AE25" s="114">
        <f>[21]Agosto!$K$34</f>
        <v>0</v>
      </c>
      <c r="AF25" s="114">
        <f>[21]Agosto!$K$35</f>
        <v>1</v>
      </c>
      <c r="AG25" s="112">
        <f t="shared" si="4"/>
        <v>101.6</v>
      </c>
      <c r="AH25" s="113">
        <f t="shared" si="5"/>
        <v>25.599999999999998</v>
      </c>
      <c r="AI25" s="62">
        <f t="shared" si="3"/>
        <v>24</v>
      </c>
      <c r="AJ25" s="12" t="s">
        <v>35</v>
      </c>
    </row>
    <row r="26" spans="1:37" x14ac:dyDescent="0.2">
      <c r="A26" s="54" t="s">
        <v>155</v>
      </c>
      <c r="B26" s="114">
        <f>[22]Agosto!$K$5</f>
        <v>0</v>
      </c>
      <c r="C26" s="114">
        <f>[22]Agosto!$K$6</f>
        <v>0</v>
      </c>
      <c r="D26" s="114">
        <f>[22]Agosto!$K$7</f>
        <v>0</v>
      </c>
      <c r="E26" s="114">
        <f>[22]Agosto!$K$8</f>
        <v>0</v>
      </c>
      <c r="F26" s="114">
        <f>[22]Agosto!$K$9</f>
        <v>0</v>
      </c>
      <c r="G26" s="114">
        <f>[22]Agosto!$K$10</f>
        <v>0</v>
      </c>
      <c r="H26" s="114">
        <f>[22]Agosto!$K$11</f>
        <v>0</v>
      </c>
      <c r="I26" s="114">
        <f>[22]Agosto!$K$12</f>
        <v>0</v>
      </c>
      <c r="J26" s="114">
        <f>[22]Agosto!$K$13</f>
        <v>0</v>
      </c>
      <c r="K26" s="114">
        <f>[22]Agosto!$K$14</f>
        <v>0</v>
      </c>
      <c r="L26" s="114">
        <f>[22]Agosto!$K$15</f>
        <v>0</v>
      </c>
      <c r="M26" s="114">
        <f>[22]Agosto!$K$16</f>
        <v>25.2</v>
      </c>
      <c r="N26" s="114">
        <f>[22]Agosto!$K$17</f>
        <v>5.2</v>
      </c>
      <c r="O26" s="114">
        <f>[22]Agosto!$K$18</f>
        <v>0</v>
      </c>
      <c r="P26" s="114">
        <f>[22]Agosto!$K$19</f>
        <v>0</v>
      </c>
      <c r="Q26" s="114">
        <f>[22]Agosto!$K$20</f>
        <v>0</v>
      </c>
      <c r="R26" s="114">
        <f>[22]Agosto!$K$21</f>
        <v>0</v>
      </c>
      <c r="S26" s="114">
        <f>[22]Agosto!$K$22</f>
        <v>1.2</v>
      </c>
      <c r="T26" s="114">
        <f>[22]Agosto!$K$23</f>
        <v>22.8</v>
      </c>
      <c r="U26" s="114">
        <f>[22]Agosto!$K$24</f>
        <v>7.2</v>
      </c>
      <c r="V26" s="114">
        <f>[22]Agosto!$K$25</f>
        <v>0.2</v>
      </c>
      <c r="W26" s="114">
        <f>[22]Agosto!$K$26</f>
        <v>0</v>
      </c>
      <c r="X26" s="114">
        <f>[22]Agosto!$K$27</f>
        <v>0</v>
      </c>
      <c r="Y26" s="114">
        <f>[22]Agosto!$K$28</f>
        <v>0</v>
      </c>
      <c r="Z26" s="114">
        <f>[22]Agosto!$K$29</f>
        <v>0</v>
      </c>
      <c r="AA26" s="114">
        <f>[22]Agosto!$K$30</f>
        <v>0</v>
      </c>
      <c r="AB26" s="114">
        <f>[22]Agosto!$K$31</f>
        <v>0</v>
      </c>
      <c r="AC26" s="114">
        <f>[22]Agosto!$K$32</f>
        <v>0</v>
      </c>
      <c r="AD26" s="114">
        <f>[22]Agosto!$K$33</f>
        <v>0</v>
      </c>
      <c r="AE26" s="114">
        <f>[22]Agosto!$K$34</f>
        <v>0</v>
      </c>
      <c r="AF26" s="114">
        <f>[22]Agosto!$K$35</f>
        <v>11.200000000000001</v>
      </c>
      <c r="AG26" s="112">
        <f t="shared" si="4"/>
        <v>73</v>
      </c>
      <c r="AH26" s="113">
        <f t="shared" si="5"/>
        <v>25.2</v>
      </c>
      <c r="AI26" s="62">
        <f t="shared" si="3"/>
        <v>24</v>
      </c>
    </row>
    <row r="27" spans="1:37" x14ac:dyDescent="0.2">
      <c r="A27" s="54" t="s">
        <v>8</v>
      </c>
      <c r="B27" s="114">
        <f>[23]Agosto!$K$5</f>
        <v>0</v>
      </c>
      <c r="C27" s="114">
        <f>[23]Agosto!$K$6</f>
        <v>0</v>
      </c>
      <c r="D27" s="114">
        <f>[23]Agosto!$K$7</f>
        <v>0</v>
      </c>
      <c r="E27" s="114">
        <f>[23]Agosto!$K$8</f>
        <v>0</v>
      </c>
      <c r="F27" s="114">
        <f>[23]Agosto!$K$9</f>
        <v>0</v>
      </c>
      <c r="G27" s="114">
        <f>[23]Agosto!$K$10</f>
        <v>0</v>
      </c>
      <c r="H27" s="114">
        <f>[23]Agosto!$K$11</f>
        <v>0.2</v>
      </c>
      <c r="I27" s="114">
        <f>[23]Agosto!$K$12</f>
        <v>11</v>
      </c>
      <c r="J27" s="114">
        <f>[23]Agosto!$K$13</f>
        <v>3.8000000000000003</v>
      </c>
      <c r="K27" s="114">
        <f>[23]Agosto!$K$14</f>
        <v>0</v>
      </c>
      <c r="L27" s="114">
        <f>[23]Agosto!$K$15</f>
        <v>0.6</v>
      </c>
      <c r="M27" s="114">
        <f>[23]Agosto!$K$16</f>
        <v>22.599999999999998</v>
      </c>
      <c r="N27" s="114">
        <f>[23]Agosto!$K$17</f>
        <v>0.2</v>
      </c>
      <c r="O27" s="114">
        <f>[23]Agosto!$K$18</f>
        <v>0</v>
      </c>
      <c r="P27" s="114">
        <f>[23]Agosto!$K$19</f>
        <v>0</v>
      </c>
      <c r="Q27" s="114">
        <f>[23]Agosto!$K$20</f>
        <v>0</v>
      </c>
      <c r="R27" s="114">
        <f>[23]Agosto!$K$21</f>
        <v>0</v>
      </c>
      <c r="S27" s="114">
        <f>[23]Agosto!$K$22</f>
        <v>13.6</v>
      </c>
      <c r="T27" s="114">
        <f>[23]Agosto!$K$23</f>
        <v>7.2</v>
      </c>
      <c r="U27" s="114">
        <f>[23]Agosto!$K$24</f>
        <v>0</v>
      </c>
      <c r="V27" s="114">
        <f>[23]Agosto!$K$25</f>
        <v>0</v>
      </c>
      <c r="W27" s="114">
        <f>[23]Agosto!$K$26</f>
        <v>0</v>
      </c>
      <c r="X27" s="114">
        <f>[23]Agosto!$K$27</f>
        <v>0</v>
      </c>
      <c r="Y27" s="114">
        <f>[23]Agosto!$K$28</f>
        <v>0</v>
      </c>
      <c r="Z27" s="114">
        <f>[23]Agosto!$K$29</f>
        <v>2.5999999999999996</v>
      </c>
      <c r="AA27" s="114">
        <f>[23]Agosto!$K$30</f>
        <v>0</v>
      </c>
      <c r="AB27" s="114">
        <f>[23]Agosto!$K$31</f>
        <v>0</v>
      </c>
      <c r="AC27" s="114">
        <f>[23]Agosto!$K$32</f>
        <v>0</v>
      </c>
      <c r="AD27" s="114">
        <f>[23]Agosto!$K$33</f>
        <v>0</v>
      </c>
      <c r="AE27" s="114">
        <f>[23]Agosto!$K$34</f>
        <v>0</v>
      </c>
      <c r="AF27" s="114">
        <f>[23]Agosto!$K$35</f>
        <v>1</v>
      </c>
      <c r="AG27" s="112">
        <f t="shared" si="4"/>
        <v>62.800000000000004</v>
      </c>
      <c r="AH27" s="113">
        <f t="shared" si="5"/>
        <v>22.599999999999998</v>
      </c>
      <c r="AI27" s="62">
        <f t="shared" si="3"/>
        <v>21</v>
      </c>
    </row>
    <row r="28" spans="1:37" x14ac:dyDescent="0.2">
      <c r="A28" s="54" t="s">
        <v>9</v>
      </c>
      <c r="B28" s="114">
        <f>[24]Agosto!$K$5</f>
        <v>0</v>
      </c>
      <c r="C28" s="114">
        <f>[24]Agosto!$K$6</f>
        <v>0</v>
      </c>
      <c r="D28" s="114">
        <f>[24]Agosto!$K$7</f>
        <v>0</v>
      </c>
      <c r="E28" s="114">
        <f>[24]Agosto!$K$8</f>
        <v>0</v>
      </c>
      <c r="F28" s="114">
        <f>[24]Agosto!$K$9</f>
        <v>0</v>
      </c>
      <c r="G28" s="114">
        <f>[24]Agosto!$K$10</f>
        <v>0</v>
      </c>
      <c r="H28" s="114">
        <f>[24]Agosto!$K$11</f>
        <v>0</v>
      </c>
      <c r="I28" s="114">
        <f>[24]Agosto!$K$12</f>
        <v>0.6</v>
      </c>
      <c r="J28" s="114">
        <f>[24]Agosto!$K$13</f>
        <v>0</v>
      </c>
      <c r="K28" s="114">
        <f>[24]Agosto!$K$14</f>
        <v>0</v>
      </c>
      <c r="L28" s="114">
        <f>[24]Agosto!$K$15</f>
        <v>0</v>
      </c>
      <c r="M28" s="114">
        <f>[24]Agosto!$K$16</f>
        <v>2.2000000000000002</v>
      </c>
      <c r="N28" s="114">
        <f>[24]Agosto!$K$17</f>
        <v>2.6</v>
      </c>
      <c r="O28" s="114">
        <f>[24]Agosto!$K$18</f>
        <v>0</v>
      </c>
      <c r="P28" s="114">
        <f>[24]Agosto!$K$19</f>
        <v>0</v>
      </c>
      <c r="Q28" s="114">
        <f>[24]Agosto!$K$20</f>
        <v>0</v>
      </c>
      <c r="R28" s="114">
        <f>[24]Agosto!$K$21</f>
        <v>0</v>
      </c>
      <c r="S28" s="114">
        <f>[24]Agosto!$K$22</f>
        <v>1</v>
      </c>
      <c r="T28" s="114">
        <f>[24]Agosto!$K$23</f>
        <v>17.8</v>
      </c>
      <c r="U28" s="114">
        <f>[24]Agosto!$K$24</f>
        <v>5.6000000000000005</v>
      </c>
      <c r="V28" s="114">
        <f>[24]Agosto!$K$25</f>
        <v>0</v>
      </c>
      <c r="W28" s="114">
        <f>[24]Agosto!$K$26</f>
        <v>0</v>
      </c>
      <c r="X28" s="114">
        <f>[24]Agosto!$K$27</f>
        <v>0</v>
      </c>
      <c r="Y28" s="114">
        <f>[24]Agosto!$K$28</f>
        <v>0</v>
      </c>
      <c r="Z28" s="114">
        <f>[24]Agosto!$K$29</f>
        <v>4.5999999999999996</v>
      </c>
      <c r="AA28" s="114">
        <f>[24]Agosto!$K$30</f>
        <v>0.2</v>
      </c>
      <c r="AB28" s="114">
        <f>[24]Agosto!$K$31</f>
        <v>0</v>
      </c>
      <c r="AC28" s="114">
        <f>[24]Agosto!$K$32</f>
        <v>0</v>
      </c>
      <c r="AD28" s="114">
        <f>[24]Agosto!$K$33</f>
        <v>0</v>
      </c>
      <c r="AE28" s="114">
        <f>[24]Agosto!$K$34</f>
        <v>0.4</v>
      </c>
      <c r="AF28" s="114">
        <f>[24]Agosto!$K$35</f>
        <v>10.399999999999999</v>
      </c>
      <c r="AG28" s="112">
        <f t="shared" si="4"/>
        <v>45.400000000000006</v>
      </c>
      <c r="AH28" s="113">
        <f t="shared" si="5"/>
        <v>17.8</v>
      </c>
      <c r="AI28" s="62">
        <f t="shared" si="3"/>
        <v>21</v>
      </c>
    </row>
    <row r="29" spans="1:37" hidden="1" x14ac:dyDescent="0.2">
      <c r="A29" s="54" t="s">
        <v>32</v>
      </c>
      <c r="B29" s="114" t="str">
        <f>[25]Agosto!$K$5</f>
        <v>*</v>
      </c>
      <c r="C29" s="114" t="str">
        <f>[25]Agosto!$K$6</f>
        <v>*</v>
      </c>
      <c r="D29" s="114" t="str">
        <f>[25]Agosto!$K$7</f>
        <v>*</v>
      </c>
      <c r="E29" s="114" t="str">
        <f>[25]Agosto!$K$8</f>
        <v>*</v>
      </c>
      <c r="F29" s="114" t="str">
        <f>[25]Agosto!$K$9</f>
        <v>*</v>
      </c>
      <c r="G29" s="114" t="str">
        <f>[25]Agosto!$K$10</f>
        <v>*</v>
      </c>
      <c r="H29" s="114" t="str">
        <f>[25]Agosto!$K$11</f>
        <v>*</v>
      </c>
      <c r="I29" s="114" t="str">
        <f>[25]Agosto!$K$12</f>
        <v>*</v>
      </c>
      <c r="J29" s="114" t="str">
        <f>[25]Agosto!$K$13</f>
        <v>*</v>
      </c>
      <c r="K29" s="114" t="str">
        <f>[25]Agosto!$K$14</f>
        <v>*</v>
      </c>
      <c r="L29" s="114" t="str">
        <f>[25]Agosto!$K$15</f>
        <v>*</v>
      </c>
      <c r="M29" s="114" t="str">
        <f>[25]Agosto!$K$16</f>
        <v>*</v>
      </c>
      <c r="N29" s="114" t="str">
        <f>[25]Agosto!$K$17</f>
        <v>*</v>
      </c>
      <c r="O29" s="114" t="str">
        <f>[25]Agosto!$K$18</f>
        <v>*</v>
      </c>
      <c r="P29" s="114" t="str">
        <f>[25]Agosto!$K$19</f>
        <v>*</v>
      </c>
      <c r="Q29" s="114" t="str">
        <f>[25]Agosto!$K$20</f>
        <v>*</v>
      </c>
      <c r="R29" s="114" t="str">
        <f>[25]Agosto!$K$21</f>
        <v>*</v>
      </c>
      <c r="S29" s="114" t="str">
        <f>[25]Agosto!$K$22</f>
        <v>*</v>
      </c>
      <c r="T29" s="114" t="str">
        <f>[25]Agosto!$K$23</f>
        <v>*</v>
      </c>
      <c r="U29" s="114" t="str">
        <f>[25]Agosto!$K$24</f>
        <v>*</v>
      </c>
      <c r="V29" s="114" t="str">
        <f>[25]Agosto!$K$25</f>
        <v>*</v>
      </c>
      <c r="W29" s="114" t="str">
        <f>[25]Agosto!$K$26</f>
        <v>*</v>
      </c>
      <c r="X29" s="114" t="str">
        <f>[25]Agosto!$K$27</f>
        <v>*</v>
      </c>
      <c r="Y29" s="114" t="str">
        <f>[25]Agosto!$K$28</f>
        <v>*</v>
      </c>
      <c r="Z29" s="114" t="str">
        <f>[25]Agosto!$K$29</f>
        <v>*</v>
      </c>
      <c r="AA29" s="114" t="str">
        <f>[25]Agosto!$K$30</f>
        <v>*</v>
      </c>
      <c r="AB29" s="114" t="str">
        <f>[25]Agosto!$K$31</f>
        <v>*</v>
      </c>
      <c r="AC29" s="114" t="str">
        <f>[25]Agosto!$K$32</f>
        <v>*</v>
      </c>
      <c r="AD29" s="114" t="str">
        <f>[25]Agosto!$K$33</f>
        <v>*</v>
      </c>
      <c r="AE29" s="114" t="str">
        <f>[25]Agosto!$K$34</f>
        <v>*</v>
      </c>
      <c r="AF29" s="114" t="str">
        <f>[25]Agosto!$K$35</f>
        <v>*</v>
      </c>
      <c r="AG29" s="112" t="s">
        <v>210</v>
      </c>
      <c r="AH29" s="113" t="s">
        <v>210</v>
      </c>
      <c r="AI29" s="62">
        <f t="shared" si="3"/>
        <v>0</v>
      </c>
    </row>
    <row r="30" spans="1:37" x14ac:dyDescent="0.2">
      <c r="A30" s="54" t="s">
        <v>10</v>
      </c>
      <c r="B30" s="114">
        <f>[26]Agosto!$K$5</f>
        <v>0</v>
      </c>
      <c r="C30" s="114">
        <f>[26]Agosto!$K$6</f>
        <v>0</v>
      </c>
      <c r="D30" s="114">
        <f>[26]Agosto!$K$7</f>
        <v>0</v>
      </c>
      <c r="E30" s="114">
        <f>[26]Agosto!$K$8</f>
        <v>0</v>
      </c>
      <c r="F30" s="114">
        <f>[26]Agosto!$K$9</f>
        <v>0</v>
      </c>
      <c r="G30" s="114">
        <f>[26]Agosto!$K$10</f>
        <v>0</v>
      </c>
      <c r="H30" s="114">
        <f>[26]Agosto!$K$11</f>
        <v>0</v>
      </c>
      <c r="I30" s="114">
        <f>[26]Agosto!$K$12</f>
        <v>2.8</v>
      </c>
      <c r="J30" s="114">
        <f>[26]Agosto!$K$13</f>
        <v>0</v>
      </c>
      <c r="K30" s="114">
        <f>[26]Agosto!$K$14</f>
        <v>0</v>
      </c>
      <c r="L30" s="114">
        <f>[26]Agosto!$K$15</f>
        <v>0</v>
      </c>
      <c r="M30" s="114">
        <f>[26]Agosto!$K$16</f>
        <v>3</v>
      </c>
      <c r="N30" s="114">
        <f>[26]Agosto!$K$17</f>
        <v>0</v>
      </c>
      <c r="O30" s="114">
        <f>[26]Agosto!$K$18</f>
        <v>0</v>
      </c>
      <c r="P30" s="114">
        <f>[26]Agosto!$K$19</f>
        <v>0</v>
      </c>
      <c r="Q30" s="114">
        <f>[26]Agosto!$K$20</f>
        <v>0.4</v>
      </c>
      <c r="R30" s="114">
        <f>[26]Agosto!$K$21</f>
        <v>0</v>
      </c>
      <c r="S30" s="114">
        <f>[26]Agosto!$K$22</f>
        <v>11.8</v>
      </c>
      <c r="T30" s="114">
        <f>[26]Agosto!$K$23</f>
        <v>14.8</v>
      </c>
      <c r="U30" s="114">
        <f>[26]Agosto!$K$24</f>
        <v>0</v>
      </c>
      <c r="V30" s="114">
        <f>[26]Agosto!$K$25</f>
        <v>3.4000000000000004</v>
      </c>
      <c r="W30" s="114">
        <f>[26]Agosto!$K$26</f>
        <v>0</v>
      </c>
      <c r="X30" s="114">
        <f>[26]Agosto!$K$27</f>
        <v>0</v>
      </c>
      <c r="Y30" s="114">
        <f>[26]Agosto!$K$28</f>
        <v>0</v>
      </c>
      <c r="Z30" s="114">
        <f>[26]Agosto!$K$29</f>
        <v>0</v>
      </c>
      <c r="AA30" s="114">
        <f>[26]Agosto!$K$30</f>
        <v>0</v>
      </c>
      <c r="AB30" s="114">
        <f>[26]Agosto!$K$31</f>
        <v>0</v>
      </c>
      <c r="AC30" s="114">
        <f>[26]Agosto!$K$32</f>
        <v>0</v>
      </c>
      <c r="AD30" s="114">
        <f>[26]Agosto!$K$33</f>
        <v>0</v>
      </c>
      <c r="AE30" s="114">
        <f>[26]Agosto!$K$34</f>
        <v>0</v>
      </c>
      <c r="AF30" s="114">
        <f>[26]Agosto!$K$35</f>
        <v>2.2000000000000002</v>
      </c>
      <c r="AG30" s="112">
        <f t="shared" si="4"/>
        <v>38.4</v>
      </c>
      <c r="AH30" s="113">
        <f t="shared" si="5"/>
        <v>14.8</v>
      </c>
      <c r="AI30" s="62">
        <f t="shared" si="3"/>
        <v>24</v>
      </c>
    </row>
    <row r="31" spans="1:37" x14ac:dyDescent="0.2">
      <c r="A31" s="54" t="s">
        <v>156</v>
      </c>
      <c r="B31" s="114">
        <f>[27]Agosto!$K$5</f>
        <v>0</v>
      </c>
      <c r="C31" s="114">
        <f>[27]Agosto!$K$6</f>
        <v>0</v>
      </c>
      <c r="D31" s="114">
        <f>[27]Agosto!$K$7</f>
        <v>0</v>
      </c>
      <c r="E31" s="114">
        <f>[27]Agosto!$K$8</f>
        <v>0</v>
      </c>
      <c r="F31" s="114">
        <f>[27]Agosto!$K$9</f>
        <v>0</v>
      </c>
      <c r="G31" s="114">
        <f>[27]Agosto!$K$10</f>
        <v>0</v>
      </c>
      <c r="H31" s="114">
        <f>[27]Agosto!$K$11</f>
        <v>0</v>
      </c>
      <c r="I31" s="114">
        <f>[27]Agosto!$K$12</f>
        <v>0.8</v>
      </c>
      <c r="J31" s="114">
        <f>[27]Agosto!$K$13</f>
        <v>0</v>
      </c>
      <c r="K31" s="114">
        <f>[27]Agosto!$K$14</f>
        <v>0</v>
      </c>
      <c r="L31" s="114">
        <f>[27]Agosto!$K$15</f>
        <v>0</v>
      </c>
      <c r="M31" s="114">
        <f>[27]Agosto!$K$16</f>
        <v>9.1999999999999993</v>
      </c>
      <c r="N31" s="114">
        <f>[27]Agosto!$K$17</f>
        <v>0.4</v>
      </c>
      <c r="O31" s="114">
        <f>[27]Agosto!$K$18</f>
        <v>0</v>
      </c>
      <c r="P31" s="114">
        <f>[27]Agosto!$K$19</f>
        <v>0</v>
      </c>
      <c r="Q31" s="114">
        <f>[27]Agosto!$K$20</f>
        <v>0</v>
      </c>
      <c r="R31" s="114">
        <f>[27]Agosto!$K$21</f>
        <v>0</v>
      </c>
      <c r="S31" s="114">
        <f>[27]Agosto!$K$22</f>
        <v>19</v>
      </c>
      <c r="T31" s="114">
        <f>[27]Agosto!$K$23</f>
        <v>9.8000000000000007</v>
      </c>
      <c r="U31" s="114">
        <f>[27]Agosto!$K$24</f>
        <v>0</v>
      </c>
      <c r="V31" s="114">
        <f>[27]Agosto!$K$25</f>
        <v>0</v>
      </c>
      <c r="W31" s="114">
        <f>[27]Agosto!$K$26</f>
        <v>0</v>
      </c>
      <c r="X31" s="114">
        <f>[27]Agosto!$K$27</f>
        <v>0</v>
      </c>
      <c r="Y31" s="114">
        <f>[27]Agosto!$K$28</f>
        <v>0</v>
      </c>
      <c r="Z31" s="114">
        <f>[27]Agosto!$K$29</f>
        <v>0</v>
      </c>
      <c r="AA31" s="114">
        <f>[27]Agosto!$K$30</f>
        <v>0</v>
      </c>
      <c r="AB31" s="114">
        <f>[27]Agosto!$K$31</f>
        <v>0</v>
      </c>
      <c r="AC31" s="114">
        <f>[27]Agosto!$K$32</f>
        <v>0</v>
      </c>
      <c r="AD31" s="114">
        <f>[27]Agosto!$K$33</f>
        <v>0</v>
      </c>
      <c r="AE31" s="114">
        <f>[27]Agosto!$K$34</f>
        <v>0</v>
      </c>
      <c r="AF31" s="114">
        <f>[27]Agosto!$K$35</f>
        <v>16.399999999999999</v>
      </c>
      <c r="AG31" s="112">
        <f t="shared" si="4"/>
        <v>55.6</v>
      </c>
      <c r="AH31" s="113">
        <f t="shared" si="5"/>
        <v>19</v>
      </c>
      <c r="AI31" s="62">
        <f t="shared" si="3"/>
        <v>25</v>
      </c>
      <c r="AJ31" s="12" t="s">
        <v>35</v>
      </c>
    </row>
    <row r="32" spans="1:37" x14ac:dyDescent="0.2">
      <c r="A32" s="54" t="s">
        <v>11</v>
      </c>
      <c r="B32" s="114">
        <f>[28]Agosto!$K$5</f>
        <v>0</v>
      </c>
      <c r="C32" s="114">
        <f>[28]Agosto!$K$6</f>
        <v>0</v>
      </c>
      <c r="D32" s="114">
        <f>[28]Agosto!$K$7</f>
        <v>0</v>
      </c>
      <c r="E32" s="114">
        <f>[28]Agosto!$K$8</f>
        <v>0</v>
      </c>
      <c r="F32" s="114">
        <f>[28]Agosto!$K$9</f>
        <v>0</v>
      </c>
      <c r="G32" s="114">
        <f>[28]Agosto!$K$10</f>
        <v>0</v>
      </c>
      <c r="H32" s="114">
        <f>[28]Agosto!$K$11</f>
        <v>0</v>
      </c>
      <c r="I32" s="114">
        <f>[28]Agosto!$K$12</f>
        <v>6.8</v>
      </c>
      <c r="J32" s="114">
        <f>[28]Agosto!$K$13</f>
        <v>0</v>
      </c>
      <c r="K32" s="114">
        <f>[28]Agosto!$K$14</f>
        <v>0</v>
      </c>
      <c r="L32" s="114">
        <f>[28]Agosto!$K$15</f>
        <v>0</v>
      </c>
      <c r="M32" s="114">
        <f>[28]Agosto!$K$16</f>
        <v>0</v>
      </c>
      <c r="N32" s="114">
        <f>[28]Agosto!$K$17</f>
        <v>5.6</v>
      </c>
      <c r="O32" s="114">
        <f>[28]Agosto!$K$18</f>
        <v>0</v>
      </c>
      <c r="P32" s="114">
        <f>[28]Agosto!$K$19</f>
        <v>0</v>
      </c>
      <c r="Q32" s="114">
        <f>[28]Agosto!$K$20</f>
        <v>0</v>
      </c>
      <c r="R32" s="114">
        <f>[28]Agosto!$K$21</f>
        <v>0</v>
      </c>
      <c r="S32" s="114">
        <f>[28]Agosto!$K$22</f>
        <v>0.8</v>
      </c>
      <c r="T32" s="114">
        <f>[28]Agosto!$K$23</f>
        <v>31.799999999999997</v>
      </c>
      <c r="U32" s="114">
        <f>[28]Agosto!$K$24</f>
        <v>8</v>
      </c>
      <c r="V32" s="114">
        <f>[28]Agosto!$K$25</f>
        <v>0</v>
      </c>
      <c r="W32" s="114">
        <f>[28]Agosto!$K$26</f>
        <v>0</v>
      </c>
      <c r="X32" s="114">
        <f>[28]Agosto!$K$27</f>
        <v>0</v>
      </c>
      <c r="Y32" s="114">
        <f>[28]Agosto!$K$28</f>
        <v>0</v>
      </c>
      <c r="Z32" s="114">
        <f>[28]Agosto!$K$29</f>
        <v>0</v>
      </c>
      <c r="AA32" s="114">
        <f>[28]Agosto!$K$30</f>
        <v>0</v>
      </c>
      <c r="AB32" s="114">
        <f>[28]Agosto!$K$31</f>
        <v>0</v>
      </c>
      <c r="AC32" s="114">
        <f>[28]Agosto!$K$32</f>
        <v>0</v>
      </c>
      <c r="AD32" s="114">
        <f>[28]Agosto!$K$33</f>
        <v>0</v>
      </c>
      <c r="AE32" s="114">
        <f>[28]Agosto!$K$34</f>
        <v>0</v>
      </c>
      <c r="AF32" s="114">
        <f>[28]Agosto!$K$35</f>
        <v>23.4</v>
      </c>
      <c r="AG32" s="112">
        <f t="shared" si="4"/>
        <v>76.400000000000006</v>
      </c>
      <c r="AH32" s="113">
        <f t="shared" si="5"/>
        <v>31.799999999999997</v>
      </c>
      <c r="AI32" s="62">
        <f t="shared" si="3"/>
        <v>25</v>
      </c>
    </row>
    <row r="33" spans="1:44" s="5" customFormat="1" x14ac:dyDescent="0.2">
      <c r="A33" s="54" t="s">
        <v>12</v>
      </c>
      <c r="B33" s="114">
        <f>[29]Agosto!$K$5</f>
        <v>0</v>
      </c>
      <c r="C33" s="114">
        <f>[29]Agosto!$K$6</f>
        <v>0</v>
      </c>
      <c r="D33" s="114">
        <f>[29]Agosto!$K$7</f>
        <v>0</v>
      </c>
      <c r="E33" s="114">
        <f>[29]Agosto!$K$8</f>
        <v>0</v>
      </c>
      <c r="F33" s="114">
        <f>[29]Agosto!$K$9</f>
        <v>0</v>
      </c>
      <c r="G33" s="114">
        <f>[29]Agosto!$K$10</f>
        <v>0</v>
      </c>
      <c r="H33" s="114">
        <f>[29]Agosto!$K$11</f>
        <v>0</v>
      </c>
      <c r="I33" s="114">
        <f>[29]Agosto!$K$12</f>
        <v>0</v>
      </c>
      <c r="J33" s="114">
        <f>[29]Agosto!$K$13</f>
        <v>0</v>
      </c>
      <c r="K33" s="114">
        <f>[29]Agosto!$K$14</f>
        <v>0</v>
      </c>
      <c r="L33" s="114">
        <f>[29]Agosto!$K$15</f>
        <v>0</v>
      </c>
      <c r="M33" s="114">
        <f>[29]Agosto!$K$16</f>
        <v>0</v>
      </c>
      <c r="N33" s="114">
        <f>[29]Agosto!$K$17</f>
        <v>1.2</v>
      </c>
      <c r="O33" s="114">
        <f>[29]Agosto!$K$18</f>
        <v>0</v>
      </c>
      <c r="P33" s="114">
        <f>[29]Agosto!$K$19</f>
        <v>0</v>
      </c>
      <c r="Q33" s="114">
        <f>[29]Agosto!$K$20</f>
        <v>0</v>
      </c>
      <c r="R33" s="114">
        <f>[29]Agosto!$K$21</f>
        <v>0</v>
      </c>
      <c r="S33" s="114">
        <f>[29]Agosto!$K$22</f>
        <v>0</v>
      </c>
      <c r="T33" s="114">
        <f>[29]Agosto!$K$23</f>
        <v>20.599999999999994</v>
      </c>
      <c r="U33" s="114">
        <f>[29]Agosto!$K$24</f>
        <v>2.4000000000000004</v>
      </c>
      <c r="V33" s="114">
        <f>[29]Agosto!$K$25</f>
        <v>1.8</v>
      </c>
      <c r="W33" s="114">
        <f>[29]Agosto!$K$26</f>
        <v>0</v>
      </c>
      <c r="X33" s="114">
        <f>[29]Agosto!$K$27</f>
        <v>0</v>
      </c>
      <c r="Y33" s="114">
        <f>[29]Agosto!$K$28</f>
        <v>0</v>
      </c>
      <c r="Z33" s="114">
        <f>[29]Agosto!$K$29</f>
        <v>0</v>
      </c>
      <c r="AA33" s="114">
        <f>[29]Agosto!$K$30</f>
        <v>0</v>
      </c>
      <c r="AB33" s="114">
        <f>[29]Agosto!$K$31</f>
        <v>0</v>
      </c>
      <c r="AC33" s="114">
        <f>[29]Agosto!$K$32</f>
        <v>0</v>
      </c>
      <c r="AD33" s="114">
        <f>[29]Agosto!$K$33</f>
        <v>0</v>
      </c>
      <c r="AE33" s="114">
        <f>[29]Agosto!$K$34</f>
        <v>0</v>
      </c>
      <c r="AF33" s="114" t="str">
        <f>[29]Agosto!$K$35</f>
        <v>*</v>
      </c>
      <c r="AG33" s="112">
        <f t="shared" si="4"/>
        <v>25.999999999999996</v>
      </c>
      <c r="AH33" s="113">
        <f t="shared" si="5"/>
        <v>20.599999999999994</v>
      </c>
      <c r="AI33" s="62">
        <f t="shared" si="3"/>
        <v>26</v>
      </c>
    </row>
    <row r="34" spans="1:44" x14ac:dyDescent="0.2">
      <c r="A34" s="54" t="s">
        <v>13</v>
      </c>
      <c r="B34" s="114">
        <f>[30]Agosto!$K$5</f>
        <v>0</v>
      </c>
      <c r="C34" s="114">
        <f>[30]Agosto!$K$6</f>
        <v>0</v>
      </c>
      <c r="D34" s="114">
        <f>[30]Agosto!$K$7</f>
        <v>0</v>
      </c>
      <c r="E34" s="114">
        <f>[30]Agosto!$K$8</f>
        <v>0</v>
      </c>
      <c r="F34" s="114">
        <f>[30]Agosto!$K$9</f>
        <v>0</v>
      </c>
      <c r="G34" s="114">
        <f>[30]Agosto!$K$10</f>
        <v>0</v>
      </c>
      <c r="H34" s="114">
        <f>[30]Agosto!$K$11</f>
        <v>0</v>
      </c>
      <c r="I34" s="114">
        <f>[30]Agosto!$K$12</f>
        <v>0</v>
      </c>
      <c r="J34" s="114">
        <f>[30]Agosto!$K$13</f>
        <v>0</v>
      </c>
      <c r="K34" s="114">
        <f>[30]Agosto!$K$14</f>
        <v>0</v>
      </c>
      <c r="L34" s="114">
        <f>[30]Agosto!$K$15</f>
        <v>0</v>
      </c>
      <c r="M34" s="114">
        <f>[30]Agosto!$K$16</f>
        <v>0</v>
      </c>
      <c r="N34" s="114">
        <f>[30]Agosto!$K$17</f>
        <v>0</v>
      </c>
      <c r="O34" s="114">
        <f>[30]Agosto!$K$18</f>
        <v>0</v>
      </c>
      <c r="P34" s="114">
        <f>[30]Agosto!$K$19</f>
        <v>0</v>
      </c>
      <c r="Q34" s="114">
        <f>[30]Agosto!$K$20</f>
        <v>0</v>
      </c>
      <c r="R34" s="114">
        <f>[30]Agosto!$K$21</f>
        <v>0</v>
      </c>
      <c r="S34" s="114">
        <f>[30]Agosto!$K$22</f>
        <v>0</v>
      </c>
      <c r="T34" s="114">
        <f>[30]Agosto!$K$23</f>
        <v>17.599999999999998</v>
      </c>
      <c r="U34" s="114">
        <f>[30]Agosto!$K$24</f>
        <v>25.4</v>
      </c>
      <c r="V34" s="114">
        <f>[30]Agosto!$K$25</f>
        <v>0</v>
      </c>
      <c r="W34" s="114">
        <f>[30]Agosto!$K$26</f>
        <v>0</v>
      </c>
      <c r="X34" s="114">
        <f>[30]Agosto!$K$27</f>
        <v>0</v>
      </c>
      <c r="Y34" s="114">
        <f>[30]Agosto!$K$28</f>
        <v>0</v>
      </c>
      <c r="Z34" s="114">
        <f>[30]Agosto!$K$29</f>
        <v>0</v>
      </c>
      <c r="AA34" s="114">
        <f>[30]Agosto!$K$30</f>
        <v>0.8</v>
      </c>
      <c r="AB34" s="114">
        <f>[30]Agosto!$K$31</f>
        <v>0</v>
      </c>
      <c r="AC34" s="114">
        <f>[30]Agosto!$K$32</f>
        <v>0</v>
      </c>
      <c r="AD34" s="114">
        <f>[30]Agosto!$K$33</f>
        <v>0</v>
      </c>
      <c r="AE34" s="114">
        <f>[30]Agosto!$K$34</f>
        <v>0</v>
      </c>
      <c r="AF34" s="114">
        <f>[30]Agosto!$K$35</f>
        <v>0</v>
      </c>
      <c r="AG34" s="112">
        <f t="shared" si="4"/>
        <v>43.8</v>
      </c>
      <c r="AH34" s="113">
        <f t="shared" si="5"/>
        <v>25.4</v>
      </c>
      <c r="AI34" s="62">
        <f t="shared" si="3"/>
        <v>28</v>
      </c>
      <c r="AR34" s="12" t="s">
        <v>213</v>
      </c>
    </row>
    <row r="35" spans="1:44" x14ac:dyDescent="0.2">
      <c r="A35" s="54" t="s">
        <v>157</v>
      </c>
      <c r="B35" s="114">
        <f>[31]Agosto!$K$5</f>
        <v>0</v>
      </c>
      <c r="C35" s="114">
        <f>[31]Agosto!$K$6</f>
        <v>0</v>
      </c>
      <c r="D35" s="114">
        <f>[31]Agosto!$K$7</f>
        <v>0</v>
      </c>
      <c r="E35" s="114">
        <f>[31]Agosto!$K$8</f>
        <v>0</v>
      </c>
      <c r="F35" s="114">
        <f>[31]Agosto!$K$9</f>
        <v>0</v>
      </c>
      <c r="G35" s="114">
        <f>[31]Agosto!$K$10</f>
        <v>0</v>
      </c>
      <c r="H35" s="114">
        <f>[31]Agosto!$K$11</f>
        <v>0</v>
      </c>
      <c r="I35" s="114">
        <f>[31]Agosto!$K$12</f>
        <v>0</v>
      </c>
      <c r="J35" s="114">
        <f>[31]Agosto!$K$13</f>
        <v>0</v>
      </c>
      <c r="K35" s="114">
        <f>[31]Agosto!$K$14</f>
        <v>0</v>
      </c>
      <c r="L35" s="114">
        <f>[31]Agosto!$K$15</f>
        <v>0</v>
      </c>
      <c r="M35" s="114">
        <f>[31]Agosto!$K$16</f>
        <v>20.400000000000002</v>
      </c>
      <c r="N35" s="114">
        <f>[31]Agosto!$K$17</f>
        <v>1</v>
      </c>
      <c r="O35" s="114">
        <f>[31]Agosto!$K$18</f>
        <v>0</v>
      </c>
      <c r="P35" s="114">
        <f>[31]Agosto!$K$19</f>
        <v>0</v>
      </c>
      <c r="Q35" s="114">
        <f>[31]Agosto!$K$20</f>
        <v>0</v>
      </c>
      <c r="R35" s="114">
        <f>[31]Agosto!$K$21</f>
        <v>0</v>
      </c>
      <c r="S35" s="114">
        <f>[31]Agosto!$K$22</f>
        <v>0</v>
      </c>
      <c r="T35" s="114">
        <f>[31]Agosto!$K$23</f>
        <v>27.4</v>
      </c>
      <c r="U35" s="114">
        <f>[31]Agosto!$K$24</f>
        <v>19.999999999999996</v>
      </c>
      <c r="V35" s="114">
        <f>[31]Agosto!$K$25</f>
        <v>0.2</v>
      </c>
      <c r="W35" s="114">
        <f>[31]Agosto!$K$26</f>
        <v>0</v>
      </c>
      <c r="X35" s="114">
        <f>[31]Agosto!$K$27</f>
        <v>0</v>
      </c>
      <c r="Y35" s="114">
        <f>[31]Agosto!$K$28</f>
        <v>0</v>
      </c>
      <c r="Z35" s="114">
        <f>[31]Agosto!$K$29</f>
        <v>0</v>
      </c>
      <c r="AA35" s="114">
        <f>[31]Agosto!$K$30</f>
        <v>0</v>
      </c>
      <c r="AB35" s="114">
        <f>[31]Agosto!$K$31</f>
        <v>0</v>
      </c>
      <c r="AC35" s="114">
        <f>[31]Agosto!$K$32</f>
        <v>0</v>
      </c>
      <c r="AD35" s="114">
        <f>[31]Agosto!$K$33</f>
        <v>0</v>
      </c>
      <c r="AE35" s="114">
        <f>[31]Agosto!$K$34</f>
        <v>0.2</v>
      </c>
      <c r="AF35" s="114">
        <f>[31]Agosto!$K$35</f>
        <v>22.799999999999997</v>
      </c>
      <c r="AG35" s="112">
        <f t="shared" si="4"/>
        <v>92</v>
      </c>
      <c r="AH35" s="113">
        <f t="shared" si="5"/>
        <v>27.4</v>
      </c>
      <c r="AI35" s="62">
        <f t="shared" si="3"/>
        <v>24</v>
      </c>
    </row>
    <row r="36" spans="1:44" x14ac:dyDescent="0.2">
      <c r="A36" s="54" t="s">
        <v>128</v>
      </c>
      <c r="B36" s="114">
        <f>[32]Agosto!$K$5</f>
        <v>0</v>
      </c>
      <c r="C36" s="114">
        <f>[32]Agosto!$K$6</f>
        <v>0</v>
      </c>
      <c r="D36" s="114">
        <f>[32]Agosto!$K$7</f>
        <v>0</v>
      </c>
      <c r="E36" s="114">
        <f>[32]Agosto!$K$8</f>
        <v>0</v>
      </c>
      <c r="F36" s="114">
        <f>[32]Agosto!$K$9</f>
        <v>0</v>
      </c>
      <c r="G36" s="114">
        <f>[32]Agosto!$K$10</f>
        <v>0</v>
      </c>
      <c r="H36" s="114">
        <f>[32]Agosto!$K$11</f>
        <v>0</v>
      </c>
      <c r="I36" s="114">
        <f>[32]Agosto!$K$12</f>
        <v>0</v>
      </c>
      <c r="J36" s="114">
        <f>[32]Agosto!$K$13</f>
        <v>0</v>
      </c>
      <c r="K36" s="114">
        <f>[32]Agosto!$K$14</f>
        <v>0</v>
      </c>
      <c r="L36" s="114">
        <f>[32]Agosto!$K$15</f>
        <v>0</v>
      </c>
      <c r="M36" s="114">
        <f>[32]Agosto!$K$16</f>
        <v>0</v>
      </c>
      <c r="N36" s="114">
        <f>[32]Agosto!$K$17</f>
        <v>0</v>
      </c>
      <c r="O36" s="114">
        <f>[32]Agosto!$K$18</f>
        <v>0</v>
      </c>
      <c r="P36" s="114">
        <f>[32]Agosto!$K$19</f>
        <v>0</v>
      </c>
      <c r="Q36" s="114">
        <f>[32]Agosto!$K$20</f>
        <v>0</v>
      </c>
      <c r="R36" s="114">
        <f>[32]Agosto!$K$21</f>
        <v>0</v>
      </c>
      <c r="S36" s="114">
        <f>[32]Agosto!$K$22</f>
        <v>0</v>
      </c>
      <c r="T36" s="114">
        <f>[32]Agosto!$K$23</f>
        <v>12.8</v>
      </c>
      <c r="U36" s="114">
        <f>[32]Agosto!$K$24</f>
        <v>6.6</v>
      </c>
      <c r="V36" s="114">
        <f>[32]Agosto!$K$25</f>
        <v>1.4</v>
      </c>
      <c r="W36" s="114">
        <f>[32]Agosto!$K$26</f>
        <v>0</v>
      </c>
      <c r="X36" s="114">
        <f>[32]Agosto!$K$27</f>
        <v>0</v>
      </c>
      <c r="Y36" s="114">
        <f>[32]Agosto!$K$28</f>
        <v>0</v>
      </c>
      <c r="Z36" s="114">
        <f>[32]Agosto!$K$29</f>
        <v>0.4</v>
      </c>
      <c r="AA36" s="114">
        <f>[32]Agosto!$K$30</f>
        <v>2.8</v>
      </c>
      <c r="AB36" s="114">
        <f>[32]Agosto!$K$31</f>
        <v>0</v>
      </c>
      <c r="AC36" s="114">
        <f>[32]Agosto!$K$32</f>
        <v>0</v>
      </c>
      <c r="AD36" s="114">
        <f>[32]Agosto!$K$33</f>
        <v>0</v>
      </c>
      <c r="AE36" s="114">
        <f>[32]Agosto!$K$34</f>
        <v>0</v>
      </c>
      <c r="AF36" s="114">
        <f>[32]Agosto!$K$35</f>
        <v>0</v>
      </c>
      <c r="AG36" s="112">
        <f t="shared" si="4"/>
        <v>23.999999999999996</v>
      </c>
      <c r="AH36" s="113">
        <f t="shared" si="5"/>
        <v>12.8</v>
      </c>
      <c r="AI36" s="62">
        <f t="shared" si="3"/>
        <v>26</v>
      </c>
    </row>
    <row r="37" spans="1:44" x14ac:dyDescent="0.2">
      <c r="A37" s="54" t="s">
        <v>14</v>
      </c>
      <c r="B37" s="114">
        <f>[33]Agosto!$K$5</f>
        <v>0</v>
      </c>
      <c r="C37" s="114">
        <f>[33]Agosto!$K$6</f>
        <v>0</v>
      </c>
      <c r="D37" s="114">
        <f>[33]Agosto!$K$7</f>
        <v>0</v>
      </c>
      <c r="E37" s="114">
        <f>[33]Agosto!$K$8</f>
        <v>0</v>
      </c>
      <c r="F37" s="114">
        <f>[33]Agosto!$K$9</f>
        <v>0</v>
      </c>
      <c r="G37" s="114">
        <f>[33]Agosto!$K$10</f>
        <v>0</v>
      </c>
      <c r="H37" s="114">
        <f>[33]Agosto!$K$11</f>
        <v>0</v>
      </c>
      <c r="I37" s="114">
        <f>[33]Agosto!$K$12</f>
        <v>0</v>
      </c>
      <c r="J37" s="114">
        <f>[33]Agosto!$K$13</f>
        <v>0</v>
      </c>
      <c r="K37" s="114">
        <f>[33]Agosto!$K$14</f>
        <v>0</v>
      </c>
      <c r="L37" s="114">
        <f>[33]Agosto!$K$15</f>
        <v>0</v>
      </c>
      <c r="M37" s="114">
        <f>[33]Agosto!$K$16</f>
        <v>0</v>
      </c>
      <c r="N37" s="114">
        <f>[33]Agosto!$K$17</f>
        <v>0</v>
      </c>
      <c r="O37" s="114">
        <f>[33]Agosto!$K$18</f>
        <v>0</v>
      </c>
      <c r="P37" s="114">
        <f>[33]Agosto!$K$19</f>
        <v>0.2</v>
      </c>
      <c r="Q37" s="114">
        <f>[33]Agosto!$K$20</f>
        <v>0</v>
      </c>
      <c r="R37" s="114">
        <f>[33]Agosto!$K$21</f>
        <v>0</v>
      </c>
      <c r="S37" s="114">
        <f>[33]Agosto!$K$22</f>
        <v>0</v>
      </c>
      <c r="T37" s="114">
        <f>[33]Agosto!$K$23</f>
        <v>1.2</v>
      </c>
      <c r="U37" s="114">
        <f>[33]Agosto!$K$24</f>
        <v>0.60000000000000009</v>
      </c>
      <c r="V37" s="114">
        <f>[33]Agosto!$K$25</f>
        <v>2</v>
      </c>
      <c r="W37" s="114">
        <f>[33]Agosto!$K$26</f>
        <v>0</v>
      </c>
      <c r="X37" s="114">
        <f>[33]Agosto!$K$27</f>
        <v>0</v>
      </c>
      <c r="Y37" s="114">
        <f>[33]Agosto!$K$28</f>
        <v>0.60000000000000009</v>
      </c>
      <c r="Z37" s="114">
        <f>[33]Agosto!$K$29</f>
        <v>0</v>
      </c>
      <c r="AA37" s="114">
        <f>[33]Agosto!$K$30</f>
        <v>0</v>
      </c>
      <c r="AB37" s="114">
        <f>[33]Agosto!$K$31</f>
        <v>0</v>
      </c>
      <c r="AC37" s="114">
        <f>[33]Agosto!$K$32</f>
        <v>0</v>
      </c>
      <c r="AD37" s="114">
        <f>[33]Agosto!$K$33</f>
        <v>0.4</v>
      </c>
      <c r="AE37" s="114">
        <f>[33]Agosto!$K$34</f>
        <v>0.4</v>
      </c>
      <c r="AF37" s="114">
        <f>[33]Agosto!$K$35</f>
        <v>6.6000000000000005</v>
      </c>
      <c r="AG37" s="112">
        <f t="shared" si="4"/>
        <v>12</v>
      </c>
      <c r="AH37" s="113">
        <f t="shared" si="5"/>
        <v>6.6000000000000005</v>
      </c>
      <c r="AI37" s="62">
        <f t="shared" si="3"/>
        <v>23</v>
      </c>
    </row>
    <row r="38" spans="1:44" x14ac:dyDescent="0.2">
      <c r="A38" s="54" t="s">
        <v>158</v>
      </c>
      <c r="B38" s="114" t="str">
        <f>[34]Agosto!$K$5</f>
        <v>*</v>
      </c>
      <c r="C38" s="114" t="str">
        <f>[34]Agosto!$K$6</f>
        <v>*</v>
      </c>
      <c r="D38" s="114" t="str">
        <f>[34]Agosto!$K$7</f>
        <v>*</v>
      </c>
      <c r="E38" s="114" t="str">
        <f>[34]Agosto!$K$8</f>
        <v>*</v>
      </c>
      <c r="F38" s="114" t="str">
        <f>[34]Agosto!$K$9</f>
        <v>*</v>
      </c>
      <c r="G38" s="114" t="str">
        <f>[34]Agosto!$K$10</f>
        <v>*</v>
      </c>
      <c r="H38" s="114" t="str">
        <f>[34]Agosto!$K$11</f>
        <v>*</v>
      </c>
      <c r="I38" s="114" t="str">
        <f>[34]Agosto!$K$12</f>
        <v>*</v>
      </c>
      <c r="J38" s="114" t="str">
        <f>[34]Agosto!$K$13</f>
        <v>*</v>
      </c>
      <c r="K38" s="114" t="str">
        <f>[34]Agosto!$K$14</f>
        <v>*</v>
      </c>
      <c r="L38" s="114">
        <f>[34]Agosto!$K$15</f>
        <v>0</v>
      </c>
      <c r="M38" s="114">
        <f>[34]Agosto!$K$16</f>
        <v>0</v>
      </c>
      <c r="N38" s="114">
        <f>[34]Agosto!$K$17</f>
        <v>8.9999999999999982</v>
      </c>
      <c r="O38" s="114">
        <f>[34]Agosto!$K$18</f>
        <v>0</v>
      </c>
      <c r="P38" s="114">
        <f>[34]Agosto!$K$19</f>
        <v>0</v>
      </c>
      <c r="Q38" s="114">
        <f>[34]Agosto!$K$20</f>
        <v>0</v>
      </c>
      <c r="R38" s="114">
        <f>[34]Agosto!$K$21</f>
        <v>0</v>
      </c>
      <c r="S38" s="114">
        <f>[34]Agosto!$K$22</f>
        <v>0</v>
      </c>
      <c r="T38" s="114">
        <f>[34]Agosto!$K$23</f>
        <v>3.1999999999999997</v>
      </c>
      <c r="U38" s="114">
        <f>[34]Agosto!$K$24</f>
        <v>2.6000000000000005</v>
      </c>
      <c r="V38" s="114">
        <f>[34]Agosto!$K$25</f>
        <v>3</v>
      </c>
      <c r="W38" s="114">
        <f>[34]Agosto!$K$26</f>
        <v>0</v>
      </c>
      <c r="X38" s="114">
        <f>[34]Agosto!$K$27</f>
        <v>0</v>
      </c>
      <c r="Y38" s="114">
        <f>[34]Agosto!$K$28</f>
        <v>0</v>
      </c>
      <c r="Z38" s="114">
        <f>[34]Agosto!$K$29</f>
        <v>0</v>
      </c>
      <c r="AA38" s="114">
        <f>[34]Agosto!$K$30</f>
        <v>0</v>
      </c>
      <c r="AB38" s="114">
        <f>[34]Agosto!$K$31</f>
        <v>0</v>
      </c>
      <c r="AC38" s="114">
        <f>[34]Agosto!$K$32</f>
        <v>0</v>
      </c>
      <c r="AD38" s="114">
        <f>[34]Agosto!$K$33</f>
        <v>0</v>
      </c>
      <c r="AE38" s="114">
        <f>[34]Agosto!$K$34</f>
        <v>0</v>
      </c>
      <c r="AF38" s="114">
        <f>[34]Agosto!$K$35</f>
        <v>0</v>
      </c>
      <c r="AG38" s="112">
        <f t="shared" si="4"/>
        <v>17.799999999999997</v>
      </c>
      <c r="AH38" s="113">
        <f t="shared" si="5"/>
        <v>8.9999999999999982</v>
      </c>
      <c r="AI38" s="62">
        <f t="shared" si="3"/>
        <v>17</v>
      </c>
    </row>
    <row r="39" spans="1:44" x14ac:dyDescent="0.2">
      <c r="A39" s="54" t="s">
        <v>15</v>
      </c>
      <c r="B39" s="114">
        <f>[35]Agosto!$K$5</f>
        <v>0</v>
      </c>
      <c r="C39" s="114">
        <f>[35]Agosto!$K$6</f>
        <v>0</v>
      </c>
      <c r="D39" s="114">
        <f>[35]Agosto!$K$7</f>
        <v>0</v>
      </c>
      <c r="E39" s="114">
        <f>[35]Agosto!$K$8</f>
        <v>0</v>
      </c>
      <c r="F39" s="114">
        <f>[35]Agosto!$K$9</f>
        <v>0</v>
      </c>
      <c r="G39" s="114">
        <f>[35]Agosto!$K$10</f>
        <v>0</v>
      </c>
      <c r="H39" s="114">
        <f>[35]Agosto!$K$11</f>
        <v>0</v>
      </c>
      <c r="I39" s="114">
        <f>[35]Agosto!$K$12</f>
        <v>3.5999999999999996</v>
      </c>
      <c r="J39" s="114">
        <f>[35]Agosto!$K$13</f>
        <v>0</v>
      </c>
      <c r="K39" s="114">
        <f>[35]Agosto!$K$14</f>
        <v>0</v>
      </c>
      <c r="L39" s="114">
        <f>[35]Agosto!$K$15</f>
        <v>0</v>
      </c>
      <c r="M39" s="114">
        <f>[35]Agosto!$K$16</f>
        <v>8.6</v>
      </c>
      <c r="N39" s="114">
        <f>[35]Agosto!$K$17</f>
        <v>0.4</v>
      </c>
      <c r="O39" s="114">
        <f>[35]Agosto!$K$18</f>
        <v>0</v>
      </c>
      <c r="P39" s="114">
        <f>[35]Agosto!$K$19</f>
        <v>0</v>
      </c>
      <c r="Q39" s="114">
        <f>[35]Agosto!$K$20</f>
        <v>0</v>
      </c>
      <c r="R39" s="114">
        <f>[35]Agosto!$K$21</f>
        <v>0</v>
      </c>
      <c r="S39" s="114">
        <f>[35]Agosto!$K$22</f>
        <v>17</v>
      </c>
      <c r="T39" s="114">
        <f>[35]Agosto!$K$23</f>
        <v>6.8</v>
      </c>
      <c r="U39" s="114">
        <f>[35]Agosto!$K$24</f>
        <v>0</v>
      </c>
      <c r="V39" s="114">
        <f>[35]Agosto!$K$25</f>
        <v>0</v>
      </c>
      <c r="W39" s="114">
        <f>[35]Agosto!$K$26</f>
        <v>0</v>
      </c>
      <c r="X39" s="114">
        <f>[35]Agosto!$K$27</f>
        <v>0</v>
      </c>
      <c r="Y39" s="114">
        <f>[35]Agosto!$K$28</f>
        <v>0</v>
      </c>
      <c r="Z39" s="114">
        <f>[35]Agosto!$K$29</f>
        <v>0</v>
      </c>
      <c r="AA39" s="114">
        <f>[35]Agosto!$K$30</f>
        <v>0.2</v>
      </c>
      <c r="AB39" s="114">
        <f>[35]Agosto!$K$31</f>
        <v>2.4000000000000004</v>
      </c>
      <c r="AC39" s="114">
        <f>[35]Agosto!$K$32</f>
        <v>0.6</v>
      </c>
      <c r="AD39" s="114">
        <f>[35]Agosto!$K$33</f>
        <v>0</v>
      </c>
      <c r="AE39" s="114">
        <f>[35]Agosto!$K$34</f>
        <v>0</v>
      </c>
      <c r="AF39" s="114">
        <f>[35]Agosto!$K$35</f>
        <v>0.4</v>
      </c>
      <c r="AG39" s="112">
        <f t="shared" si="4"/>
        <v>40</v>
      </c>
      <c r="AH39" s="113">
        <f t="shared" si="5"/>
        <v>17</v>
      </c>
      <c r="AI39" s="62">
        <f t="shared" si="3"/>
        <v>22</v>
      </c>
      <c r="AJ39" s="12" t="s">
        <v>35</v>
      </c>
    </row>
    <row r="40" spans="1:44" x14ac:dyDescent="0.2">
      <c r="A40" s="54" t="s">
        <v>16</v>
      </c>
      <c r="B40" s="114">
        <f>[36]Agosto!$K$5</f>
        <v>0</v>
      </c>
      <c r="C40" s="114">
        <f>[36]Agosto!$K$6</f>
        <v>0</v>
      </c>
      <c r="D40" s="114">
        <f>[36]Agosto!$K$7</f>
        <v>0</v>
      </c>
      <c r="E40" s="114">
        <f>[36]Agosto!$K$8</f>
        <v>0</v>
      </c>
      <c r="F40" s="114">
        <f>[36]Agosto!$K$9</f>
        <v>0</v>
      </c>
      <c r="G40" s="114">
        <f>[36]Agosto!$K$10</f>
        <v>0</v>
      </c>
      <c r="H40" s="114">
        <f>[36]Agosto!$K$11</f>
        <v>0</v>
      </c>
      <c r="I40" s="114">
        <f>[36]Agosto!$K$12</f>
        <v>0</v>
      </c>
      <c r="J40" s="114">
        <f>[36]Agosto!$K$13</f>
        <v>0</v>
      </c>
      <c r="K40" s="114">
        <f>[36]Agosto!$K$14</f>
        <v>0</v>
      </c>
      <c r="L40" s="114">
        <f>[36]Agosto!$K$15</f>
        <v>0</v>
      </c>
      <c r="M40" s="114">
        <f>[36]Agosto!$K$16</f>
        <v>0</v>
      </c>
      <c r="N40" s="114">
        <f>[36]Agosto!$K$17</f>
        <v>0</v>
      </c>
      <c r="O40" s="114">
        <f>[36]Agosto!$K$18</f>
        <v>1</v>
      </c>
      <c r="P40" s="114">
        <f>[36]Agosto!$K$19</f>
        <v>0</v>
      </c>
      <c r="Q40" s="114">
        <f>[36]Agosto!$K$20</f>
        <v>0</v>
      </c>
      <c r="R40" s="114">
        <f>[36]Agosto!$K$21</f>
        <v>0.2</v>
      </c>
      <c r="S40" s="114">
        <f>[36]Agosto!$K$22</f>
        <v>23</v>
      </c>
      <c r="T40" s="114">
        <f>[36]Agosto!$K$23</f>
        <v>0</v>
      </c>
      <c r="U40" s="114">
        <f>[36]Agosto!$K$24</f>
        <v>0</v>
      </c>
      <c r="V40" s="114">
        <f>[36]Agosto!$K$25</f>
        <v>0</v>
      </c>
      <c r="W40" s="114">
        <f>[36]Agosto!$K$26</f>
        <v>0</v>
      </c>
      <c r="X40" s="114">
        <f>[36]Agosto!$K$27</f>
        <v>0</v>
      </c>
      <c r="Y40" s="114">
        <f>[36]Agosto!$K$28</f>
        <v>0</v>
      </c>
      <c r="Z40" s="114">
        <f>[36]Agosto!$K$29</f>
        <v>0</v>
      </c>
      <c r="AA40" s="114">
        <f>[36]Agosto!$K$30</f>
        <v>0</v>
      </c>
      <c r="AB40" s="114">
        <f>[36]Agosto!$K$31</f>
        <v>0</v>
      </c>
      <c r="AC40" s="114">
        <f>[36]Agosto!$K$32</f>
        <v>0</v>
      </c>
      <c r="AD40" s="114">
        <f>[36]Agosto!$K$33</f>
        <v>0</v>
      </c>
      <c r="AE40" s="114">
        <f>[36]Agosto!$K$34</f>
        <v>0</v>
      </c>
      <c r="AF40" s="114">
        <f>[36]Agosto!$K$35</f>
        <v>0.2</v>
      </c>
      <c r="AG40" s="112">
        <f t="shared" si="4"/>
        <v>24.4</v>
      </c>
      <c r="AH40" s="113">
        <f t="shared" si="5"/>
        <v>23</v>
      </c>
      <c r="AI40" s="62">
        <f t="shared" si="3"/>
        <v>27</v>
      </c>
    </row>
    <row r="41" spans="1:44" x14ac:dyDescent="0.2">
      <c r="A41" s="54" t="s">
        <v>159</v>
      </c>
      <c r="B41" s="114">
        <f>[37]Agosto!$K$5</f>
        <v>0</v>
      </c>
      <c r="C41" s="114">
        <f>[37]Agosto!$K$6</f>
        <v>0</v>
      </c>
      <c r="D41" s="114">
        <f>[37]Agosto!$K$7</f>
        <v>0</v>
      </c>
      <c r="E41" s="114">
        <f>[37]Agosto!$K$8</f>
        <v>0</v>
      </c>
      <c r="F41" s="114">
        <f>[37]Agosto!$K$9</f>
        <v>0</v>
      </c>
      <c r="G41" s="114">
        <f>[37]Agosto!$K$10</f>
        <v>0</v>
      </c>
      <c r="H41" s="114">
        <f>[37]Agosto!$K$11</f>
        <v>0</v>
      </c>
      <c r="I41" s="114">
        <f>[37]Agosto!$K$12</f>
        <v>0</v>
      </c>
      <c r="J41" s="114">
        <f>[37]Agosto!$K$13</f>
        <v>0</v>
      </c>
      <c r="K41" s="114">
        <f>[37]Agosto!$K$14</f>
        <v>0</v>
      </c>
      <c r="L41" s="114">
        <f>[37]Agosto!$K$15</f>
        <v>0</v>
      </c>
      <c r="M41" s="114">
        <f>[37]Agosto!$K$16</f>
        <v>0</v>
      </c>
      <c r="N41" s="114">
        <f>[37]Agosto!$K$17</f>
        <v>0</v>
      </c>
      <c r="O41" s="114">
        <f>[37]Agosto!$K$18</f>
        <v>0</v>
      </c>
      <c r="P41" s="114">
        <f>[37]Agosto!$K$19</f>
        <v>0</v>
      </c>
      <c r="Q41" s="114">
        <f>[37]Agosto!$K$20</f>
        <v>0</v>
      </c>
      <c r="R41" s="114">
        <f>[37]Agosto!$K$21</f>
        <v>0</v>
      </c>
      <c r="S41" s="114">
        <f>[37]Agosto!$K$22</f>
        <v>0</v>
      </c>
      <c r="T41" s="114">
        <f>[37]Agosto!$K$23</f>
        <v>11.6</v>
      </c>
      <c r="U41" s="114">
        <f>[37]Agosto!$K$24</f>
        <v>14</v>
      </c>
      <c r="V41" s="114">
        <f>[37]Agosto!$K$25</f>
        <v>1.4</v>
      </c>
      <c r="W41" s="114">
        <f>[37]Agosto!$K$26</f>
        <v>0</v>
      </c>
      <c r="X41" s="114">
        <f>[37]Agosto!$K$27</f>
        <v>0</v>
      </c>
      <c r="Y41" s="114">
        <f>[37]Agosto!$K$28</f>
        <v>0</v>
      </c>
      <c r="Z41" s="114">
        <f>[37]Agosto!$K$29</f>
        <v>0</v>
      </c>
      <c r="AA41" s="114">
        <f>[37]Agosto!$K$30</f>
        <v>13.2</v>
      </c>
      <c r="AB41" s="114">
        <f>[37]Agosto!$K$31</f>
        <v>0.2</v>
      </c>
      <c r="AC41" s="114">
        <f>[37]Agosto!$K$32</f>
        <v>0</v>
      </c>
      <c r="AD41" s="114">
        <f>[37]Agosto!$K$33</f>
        <v>0</v>
      </c>
      <c r="AE41" s="114">
        <f>[37]Agosto!$K$34</f>
        <v>3.8</v>
      </c>
      <c r="AF41" s="114">
        <f>[37]Agosto!$K$35</f>
        <v>7.3999999999999995</v>
      </c>
      <c r="AG41" s="112">
        <f t="shared" si="4"/>
        <v>51.6</v>
      </c>
      <c r="AH41" s="113">
        <f t="shared" si="5"/>
        <v>14</v>
      </c>
      <c r="AI41" s="62">
        <f t="shared" si="3"/>
        <v>24</v>
      </c>
    </row>
    <row r="42" spans="1:44" x14ac:dyDescent="0.2">
      <c r="A42" s="54" t="s">
        <v>17</v>
      </c>
      <c r="B42" s="114">
        <f>[38]Agosto!$K$5</f>
        <v>0</v>
      </c>
      <c r="C42" s="114">
        <f>[38]Agosto!$K$6</f>
        <v>0</v>
      </c>
      <c r="D42" s="114">
        <f>[38]Agosto!$K$7</f>
        <v>0</v>
      </c>
      <c r="E42" s="114">
        <f>[38]Agosto!$K$8</f>
        <v>0</v>
      </c>
      <c r="F42" s="114">
        <f>[38]Agosto!$K$9</f>
        <v>0</v>
      </c>
      <c r="G42" s="114">
        <f>[38]Agosto!$K$10</f>
        <v>0</v>
      </c>
      <c r="H42" s="114">
        <f>[38]Agosto!$K$11</f>
        <v>0</v>
      </c>
      <c r="I42" s="114">
        <f>[38]Agosto!$K$12</f>
        <v>1</v>
      </c>
      <c r="J42" s="114">
        <f>[38]Agosto!$K$13</f>
        <v>0</v>
      </c>
      <c r="K42" s="114">
        <f>[38]Agosto!$K$14</f>
        <v>0</v>
      </c>
      <c r="L42" s="114">
        <f>[38]Agosto!$K$15</f>
        <v>0</v>
      </c>
      <c r="M42" s="114">
        <f>[38]Agosto!$K$16</f>
        <v>10.4</v>
      </c>
      <c r="N42" s="114">
        <f>[38]Agosto!$K$17</f>
        <v>2.2000000000000002</v>
      </c>
      <c r="O42" s="114">
        <f>[38]Agosto!$K$18</f>
        <v>0</v>
      </c>
      <c r="P42" s="114">
        <f>[38]Agosto!$K$19</f>
        <v>0</v>
      </c>
      <c r="Q42" s="114">
        <f>[38]Agosto!$K$20</f>
        <v>0</v>
      </c>
      <c r="R42" s="114">
        <f>[38]Agosto!$K$21</f>
        <v>0</v>
      </c>
      <c r="S42" s="114">
        <f>[38]Agosto!$K$22</f>
        <v>1.2</v>
      </c>
      <c r="T42" s="114">
        <f>[38]Agosto!$K$23</f>
        <v>22.599999999999998</v>
      </c>
      <c r="U42" s="114">
        <f>[38]Agosto!$K$24</f>
        <v>1</v>
      </c>
      <c r="V42" s="114">
        <f>[38]Agosto!$K$25</f>
        <v>0.2</v>
      </c>
      <c r="W42" s="114">
        <f>[38]Agosto!$K$26</f>
        <v>0</v>
      </c>
      <c r="X42" s="114">
        <f>[38]Agosto!$K$27</f>
        <v>0</v>
      </c>
      <c r="Y42" s="114">
        <f>[38]Agosto!$K$28</f>
        <v>0</v>
      </c>
      <c r="Z42" s="114">
        <f>[38]Agosto!$K$29</f>
        <v>1</v>
      </c>
      <c r="AA42" s="114">
        <f>[38]Agosto!$K$30</f>
        <v>0</v>
      </c>
      <c r="AB42" s="114">
        <f>[38]Agosto!$K$31</f>
        <v>0</v>
      </c>
      <c r="AC42" s="114">
        <f>[38]Agosto!$K$32</f>
        <v>0</v>
      </c>
      <c r="AD42" s="114">
        <f>[38]Agosto!$K$33</f>
        <v>0</v>
      </c>
      <c r="AE42" s="114">
        <f>[38]Agosto!$K$34</f>
        <v>0</v>
      </c>
      <c r="AF42" s="114">
        <f>[38]Agosto!$K$35</f>
        <v>46</v>
      </c>
      <c r="AG42" s="112">
        <f t="shared" si="4"/>
        <v>85.6</v>
      </c>
      <c r="AH42" s="113">
        <f t="shared" si="5"/>
        <v>46</v>
      </c>
      <c r="AI42" s="62">
        <f t="shared" si="3"/>
        <v>22</v>
      </c>
    </row>
    <row r="43" spans="1:44" x14ac:dyDescent="0.2">
      <c r="A43" s="54" t="s">
        <v>141</v>
      </c>
      <c r="B43" s="114">
        <f>[39]Agosto!$K$5</f>
        <v>0</v>
      </c>
      <c r="C43" s="114">
        <f>[39]Agosto!$K$6</f>
        <v>0</v>
      </c>
      <c r="D43" s="114">
        <f>[39]Agosto!$K$7</f>
        <v>0</v>
      </c>
      <c r="E43" s="114">
        <f>[39]Agosto!$K$8</f>
        <v>0</v>
      </c>
      <c r="F43" s="114">
        <f>[39]Agosto!$K$9</f>
        <v>0</v>
      </c>
      <c r="G43" s="114">
        <f>[39]Agosto!$K$10</f>
        <v>0</v>
      </c>
      <c r="H43" s="114">
        <f>[39]Agosto!$K$11</f>
        <v>0</v>
      </c>
      <c r="I43" s="114">
        <f>[39]Agosto!$K$12</f>
        <v>0</v>
      </c>
      <c r="J43" s="114">
        <f>[39]Agosto!$K$13</f>
        <v>0</v>
      </c>
      <c r="K43" s="114">
        <f>[39]Agosto!$K$14</f>
        <v>0</v>
      </c>
      <c r="L43" s="114">
        <f>[39]Agosto!$K$15</f>
        <v>0</v>
      </c>
      <c r="M43" s="114">
        <f>[39]Agosto!$K$16</f>
        <v>0.6</v>
      </c>
      <c r="N43" s="114">
        <f>[39]Agosto!$K$17</f>
        <v>0.4</v>
      </c>
      <c r="O43" s="114">
        <f>[39]Agosto!$K$18</f>
        <v>0</v>
      </c>
      <c r="P43" s="114">
        <f>[39]Agosto!$K$19</f>
        <v>0</v>
      </c>
      <c r="Q43" s="114">
        <f>[39]Agosto!$K$20</f>
        <v>0</v>
      </c>
      <c r="R43" s="114">
        <f>[39]Agosto!$K$21</f>
        <v>0</v>
      </c>
      <c r="S43" s="114">
        <f>[39]Agosto!$K$22</f>
        <v>0</v>
      </c>
      <c r="T43" s="114">
        <f>[39]Agosto!$K$23</f>
        <v>6.2</v>
      </c>
      <c r="U43" s="114">
        <f>[39]Agosto!$K$24</f>
        <v>7.4</v>
      </c>
      <c r="V43" s="114">
        <f>[39]Agosto!$K$25</f>
        <v>1.4</v>
      </c>
      <c r="W43" s="114">
        <f>[39]Agosto!$K$26</f>
        <v>0</v>
      </c>
      <c r="X43" s="114">
        <f>[39]Agosto!$K$27</f>
        <v>0</v>
      </c>
      <c r="Y43" s="114">
        <f>[39]Agosto!$K$28</f>
        <v>0</v>
      </c>
      <c r="Z43" s="114">
        <f>[39]Agosto!$K$29</f>
        <v>0</v>
      </c>
      <c r="AA43" s="114">
        <f>[39]Agosto!$K$30</f>
        <v>0.4</v>
      </c>
      <c r="AB43" s="114">
        <f>[39]Agosto!$K$31</f>
        <v>2</v>
      </c>
      <c r="AC43" s="114">
        <f>[39]Agosto!$K$32</f>
        <v>0</v>
      </c>
      <c r="AD43" s="114">
        <f>[39]Agosto!$K$33</f>
        <v>0</v>
      </c>
      <c r="AE43" s="114">
        <f>[39]Agosto!$K$34</f>
        <v>0</v>
      </c>
      <c r="AF43" s="114">
        <f>[39]Agosto!$K$35</f>
        <v>12.2</v>
      </c>
      <c r="AG43" s="112">
        <f t="shared" si="4"/>
        <v>30.599999999999998</v>
      </c>
      <c r="AH43" s="113">
        <f t="shared" si="5"/>
        <v>12.2</v>
      </c>
      <c r="AI43" s="62">
        <f t="shared" si="3"/>
        <v>23</v>
      </c>
      <c r="AK43" s="12" t="s">
        <v>35</v>
      </c>
    </row>
    <row r="44" spans="1:44" x14ac:dyDescent="0.2">
      <c r="A44" s="54" t="s">
        <v>18</v>
      </c>
      <c r="B44" s="114">
        <f>[40]Agosto!$K$5</f>
        <v>0</v>
      </c>
      <c r="C44" s="114">
        <f>[40]Agosto!$K$6</f>
        <v>0</v>
      </c>
      <c r="D44" s="114">
        <f>[40]Agosto!$K$7</f>
        <v>0</v>
      </c>
      <c r="E44" s="114">
        <f>[40]Agosto!$K$8</f>
        <v>0</v>
      </c>
      <c r="F44" s="114">
        <f>[40]Agosto!$K$9</f>
        <v>0</v>
      </c>
      <c r="G44" s="114">
        <f>[40]Agosto!$K$10</f>
        <v>0</v>
      </c>
      <c r="H44" s="114">
        <f>[40]Agosto!$K$11</f>
        <v>0</v>
      </c>
      <c r="I44" s="114">
        <f>[40]Agosto!$K$12</f>
        <v>0</v>
      </c>
      <c r="J44" s="114">
        <f>[40]Agosto!$K$13</f>
        <v>0</v>
      </c>
      <c r="K44" s="114">
        <f>[40]Agosto!$K$14</f>
        <v>0</v>
      </c>
      <c r="L44" s="114">
        <f>[40]Agosto!$K$15</f>
        <v>0</v>
      </c>
      <c r="M44" s="114">
        <f>[40]Agosto!$K$16</f>
        <v>4.2</v>
      </c>
      <c r="N44" s="114">
        <f>[40]Agosto!$K$17</f>
        <v>0</v>
      </c>
      <c r="O44" s="114">
        <f>[40]Agosto!$K$18</f>
        <v>0.2</v>
      </c>
      <c r="P44" s="114">
        <f>[40]Agosto!$K$19</f>
        <v>0</v>
      </c>
      <c r="Q44" s="114">
        <f>[40]Agosto!$K$20</f>
        <v>0</v>
      </c>
      <c r="R44" s="114">
        <f>[40]Agosto!$K$21</f>
        <v>0</v>
      </c>
      <c r="S44" s="114">
        <f>[40]Agosto!$K$22</f>
        <v>0</v>
      </c>
      <c r="T44" s="114">
        <f>[40]Agosto!$K$23</f>
        <v>16.8</v>
      </c>
      <c r="U44" s="114">
        <f>[40]Agosto!$K$24</f>
        <v>27.6</v>
      </c>
      <c r="V44" s="114">
        <f>[40]Agosto!$K$25</f>
        <v>18.399999999999999</v>
      </c>
      <c r="W44" s="114">
        <f>[40]Agosto!$K$26</f>
        <v>0</v>
      </c>
      <c r="X44" s="114">
        <f>[40]Agosto!$K$27</f>
        <v>0</v>
      </c>
      <c r="Y44" s="114">
        <f>[40]Agosto!$K$28</f>
        <v>0</v>
      </c>
      <c r="Z44" s="114">
        <f>[40]Agosto!$K$29</f>
        <v>0</v>
      </c>
      <c r="AA44" s="114">
        <f>[40]Agosto!$K$30</f>
        <v>2</v>
      </c>
      <c r="AB44" s="114">
        <f>[40]Agosto!$K$31</f>
        <v>0</v>
      </c>
      <c r="AC44" s="114">
        <f>[40]Agosto!$K$32</f>
        <v>0.4</v>
      </c>
      <c r="AD44" s="114">
        <f>[40]Agosto!$K$33</f>
        <v>0</v>
      </c>
      <c r="AE44" s="114">
        <f>[40]Agosto!$K$34</f>
        <v>0</v>
      </c>
      <c r="AF44" s="114">
        <f>[40]Agosto!$K$35</f>
        <v>1.2</v>
      </c>
      <c r="AG44" s="112">
        <f t="shared" si="4"/>
        <v>70.800000000000011</v>
      </c>
      <c r="AH44" s="113">
        <f t="shared" si="5"/>
        <v>27.6</v>
      </c>
      <c r="AI44" s="62">
        <f t="shared" si="3"/>
        <v>23</v>
      </c>
    </row>
    <row r="45" spans="1:44" hidden="1" x14ac:dyDescent="0.2">
      <c r="A45" s="54" t="s">
        <v>146</v>
      </c>
      <c r="B45" s="114" t="str">
        <f>[41]Agosto!$K$5</f>
        <v>*</v>
      </c>
      <c r="C45" s="114" t="str">
        <f>[41]Agosto!$K$6</f>
        <v>*</v>
      </c>
      <c r="D45" s="114" t="str">
        <f>[41]Agosto!$K$7</f>
        <v>*</v>
      </c>
      <c r="E45" s="114" t="str">
        <f>[41]Agosto!$K$8</f>
        <v>*</v>
      </c>
      <c r="F45" s="114" t="str">
        <f>[41]Agosto!$K$9</f>
        <v>*</v>
      </c>
      <c r="G45" s="114" t="str">
        <f>[41]Agosto!$K$10</f>
        <v>*</v>
      </c>
      <c r="H45" s="114" t="str">
        <f>[41]Agosto!$K$11</f>
        <v>*</v>
      </c>
      <c r="I45" s="114" t="str">
        <f>[41]Agosto!$K$12</f>
        <v>*</v>
      </c>
      <c r="J45" s="114" t="str">
        <f>[41]Agosto!$K$13</f>
        <v>*</v>
      </c>
      <c r="K45" s="114" t="str">
        <f>[41]Agosto!$K$14</f>
        <v>*</v>
      </c>
      <c r="L45" s="114" t="str">
        <f>[41]Agosto!$K$15</f>
        <v>*</v>
      </c>
      <c r="M45" s="114" t="str">
        <f>[41]Agosto!$K$16</f>
        <v>*</v>
      </c>
      <c r="N45" s="114" t="str">
        <f>[41]Agosto!$K$17</f>
        <v>*</v>
      </c>
      <c r="O45" s="114" t="str">
        <f>[41]Agosto!$K$18</f>
        <v>*</v>
      </c>
      <c r="P45" s="114" t="str">
        <f>[41]Agosto!$K$19</f>
        <v>*</v>
      </c>
      <c r="Q45" s="114" t="str">
        <f>[41]Agosto!$K$20</f>
        <v>*</v>
      </c>
      <c r="R45" s="114" t="str">
        <f>[41]Agosto!$K$21</f>
        <v>*</v>
      </c>
      <c r="S45" s="114" t="str">
        <f>[41]Agosto!$K$22</f>
        <v>*</v>
      </c>
      <c r="T45" s="114" t="str">
        <f>[41]Agosto!$K$23</f>
        <v>*</v>
      </c>
      <c r="U45" s="114" t="str">
        <f>[41]Agosto!$K$24</f>
        <v>*</v>
      </c>
      <c r="V45" s="114" t="str">
        <f>[41]Agosto!$K$25</f>
        <v>*</v>
      </c>
      <c r="W45" s="114" t="str">
        <f>[41]Agosto!$K$26</f>
        <v>*</v>
      </c>
      <c r="X45" s="114" t="str">
        <f>[41]Agosto!$K$27</f>
        <v>*</v>
      </c>
      <c r="Y45" s="114" t="str">
        <f>[41]Agosto!$K$28</f>
        <v>*</v>
      </c>
      <c r="Z45" s="114" t="str">
        <f>[41]Agosto!$K$29</f>
        <v>*</v>
      </c>
      <c r="AA45" s="114" t="str">
        <f>[41]Agosto!$K$30</f>
        <v>*</v>
      </c>
      <c r="AB45" s="114" t="str">
        <f>[41]Agosto!$K$31</f>
        <v>*</v>
      </c>
      <c r="AC45" s="114" t="str">
        <f>[41]Agosto!$K$32</f>
        <v>*</v>
      </c>
      <c r="AD45" s="114" t="str">
        <f>[41]Agosto!$K$33</f>
        <v>*</v>
      </c>
      <c r="AE45" s="114" t="str">
        <f>[41]Agosto!$K$34</f>
        <v>*</v>
      </c>
      <c r="AF45" s="114" t="str">
        <f>[41]Agosto!$K$35</f>
        <v>*</v>
      </c>
      <c r="AG45" s="112" t="s">
        <v>210</v>
      </c>
      <c r="AH45" s="113" t="s">
        <v>210</v>
      </c>
      <c r="AI45" s="62">
        <f t="shared" si="3"/>
        <v>0</v>
      </c>
    </row>
    <row r="46" spans="1:44" x14ac:dyDescent="0.2">
      <c r="A46" s="54" t="s">
        <v>19</v>
      </c>
      <c r="B46" s="114">
        <f>[42]Agosto!$K$5</f>
        <v>0</v>
      </c>
      <c r="C46" s="114">
        <f>[42]Agosto!$K$6</f>
        <v>0</v>
      </c>
      <c r="D46" s="114">
        <f>[42]Agosto!$K$7</f>
        <v>0</v>
      </c>
      <c r="E46" s="114">
        <f>[42]Agosto!$K$8</f>
        <v>0</v>
      </c>
      <c r="F46" s="114">
        <f>[42]Agosto!$K$9</f>
        <v>0</v>
      </c>
      <c r="G46" s="114">
        <f>[42]Agosto!$K$10</f>
        <v>0</v>
      </c>
      <c r="H46" s="114">
        <f>[42]Agosto!$K$11</f>
        <v>0</v>
      </c>
      <c r="I46" s="114">
        <f>[42]Agosto!$K$12</f>
        <v>38.600000000000009</v>
      </c>
      <c r="J46" s="114">
        <f>[42]Agosto!$K$13</f>
        <v>12.600000000000001</v>
      </c>
      <c r="K46" s="114">
        <f>[42]Agosto!$K$14</f>
        <v>0</v>
      </c>
      <c r="L46" s="114">
        <f>[42]Agosto!$K$15</f>
        <v>0</v>
      </c>
      <c r="M46" s="114">
        <f>[42]Agosto!$K$16</f>
        <v>18.2</v>
      </c>
      <c r="N46" s="114">
        <f>[42]Agosto!$K$17</f>
        <v>0</v>
      </c>
      <c r="O46" s="114">
        <f>[42]Agosto!$K$18</f>
        <v>0</v>
      </c>
      <c r="P46" s="114">
        <f>[42]Agosto!$K$19</f>
        <v>0.2</v>
      </c>
      <c r="Q46" s="114">
        <f>[42]Agosto!$K$20</f>
        <v>0</v>
      </c>
      <c r="R46" s="114">
        <f>[42]Agosto!$K$21</f>
        <v>0</v>
      </c>
      <c r="S46" s="114">
        <f>[42]Agosto!$K$22</f>
        <v>18.399999999999999</v>
      </c>
      <c r="T46" s="114">
        <f>[42]Agosto!$K$23</f>
        <v>0.4</v>
      </c>
      <c r="U46" s="114">
        <f>[42]Agosto!$K$24</f>
        <v>0.2</v>
      </c>
      <c r="V46" s="114">
        <f>[42]Agosto!$K$25</f>
        <v>0</v>
      </c>
      <c r="W46" s="114">
        <f>[42]Agosto!$K$26</f>
        <v>0</v>
      </c>
      <c r="X46" s="114">
        <f>[42]Agosto!$K$27</f>
        <v>0</v>
      </c>
      <c r="Y46" s="114">
        <f>[42]Agosto!$K$28</f>
        <v>0</v>
      </c>
      <c r="Z46" s="114">
        <f>[42]Agosto!$K$29</f>
        <v>0</v>
      </c>
      <c r="AA46" s="114">
        <f>[42]Agosto!$K$30</f>
        <v>0</v>
      </c>
      <c r="AB46" s="114">
        <f>[42]Agosto!$K$31</f>
        <v>0</v>
      </c>
      <c r="AC46" s="114">
        <f>[42]Agosto!$K$32</f>
        <v>0</v>
      </c>
      <c r="AD46" s="114">
        <f>[42]Agosto!$K$33</f>
        <v>0</v>
      </c>
      <c r="AE46" s="114">
        <f>[42]Agosto!$K$34</f>
        <v>0</v>
      </c>
      <c r="AF46" s="114">
        <f>[42]Agosto!$K$35</f>
        <v>0</v>
      </c>
      <c r="AG46" s="112">
        <f t="shared" si="4"/>
        <v>88.600000000000009</v>
      </c>
      <c r="AH46" s="113">
        <f t="shared" si="5"/>
        <v>38.600000000000009</v>
      </c>
      <c r="AI46" s="62">
        <f t="shared" si="3"/>
        <v>24</v>
      </c>
      <c r="AJ46" s="12" t="s">
        <v>35</v>
      </c>
    </row>
    <row r="47" spans="1:44" x14ac:dyDescent="0.2">
      <c r="A47" s="54" t="s">
        <v>23</v>
      </c>
      <c r="B47" s="114">
        <f>[43]Agosto!$K$5</f>
        <v>0</v>
      </c>
      <c r="C47" s="114">
        <f>[43]Agosto!$K$6</f>
        <v>0</v>
      </c>
      <c r="D47" s="114">
        <f>[43]Agosto!$K$7</f>
        <v>0</v>
      </c>
      <c r="E47" s="114">
        <f>[43]Agosto!$K$8</f>
        <v>0</v>
      </c>
      <c r="F47" s="114">
        <f>[43]Agosto!$K$9</f>
        <v>0</v>
      </c>
      <c r="G47" s="114">
        <f>[43]Agosto!$K$10</f>
        <v>0</v>
      </c>
      <c r="H47" s="114">
        <f>[43]Agosto!$K$11</f>
        <v>0</v>
      </c>
      <c r="I47" s="114">
        <f>[43]Agosto!$K$12</f>
        <v>0</v>
      </c>
      <c r="J47" s="114">
        <f>[43]Agosto!$K$13</f>
        <v>0</v>
      </c>
      <c r="K47" s="114">
        <f>[43]Agosto!$K$14</f>
        <v>0</v>
      </c>
      <c r="L47" s="114">
        <f>[43]Agosto!$K$15</f>
        <v>0</v>
      </c>
      <c r="M47" s="114">
        <f>[43]Agosto!$K$16</f>
        <v>0</v>
      </c>
      <c r="N47" s="114">
        <f>[43]Agosto!$K$17</f>
        <v>0</v>
      </c>
      <c r="O47" s="114">
        <f>[43]Agosto!$K$18</f>
        <v>0</v>
      </c>
      <c r="P47" s="114">
        <f>[43]Agosto!$K$19</f>
        <v>0</v>
      </c>
      <c r="Q47" s="114">
        <f>[43]Agosto!$K$20</f>
        <v>0</v>
      </c>
      <c r="R47" s="114">
        <f>[43]Agosto!$K$21</f>
        <v>0</v>
      </c>
      <c r="S47" s="114">
        <f>[43]Agosto!$K$22</f>
        <v>0</v>
      </c>
      <c r="T47" s="114">
        <f>[43]Agosto!$K$23</f>
        <v>33</v>
      </c>
      <c r="U47" s="114">
        <f>[43]Agosto!$K$24</f>
        <v>5.2</v>
      </c>
      <c r="V47" s="114">
        <f>[43]Agosto!$K$25</f>
        <v>3.4</v>
      </c>
      <c r="W47" s="114">
        <f>[43]Agosto!$K$26</f>
        <v>0</v>
      </c>
      <c r="X47" s="114">
        <f>[43]Agosto!$K$27</f>
        <v>0</v>
      </c>
      <c r="Y47" s="114">
        <f>[43]Agosto!$K$28</f>
        <v>0</v>
      </c>
      <c r="Z47" s="114">
        <f>[43]Agosto!$K$29</f>
        <v>0</v>
      </c>
      <c r="AA47" s="114">
        <f>[43]Agosto!$K$30</f>
        <v>0</v>
      </c>
      <c r="AB47" s="114">
        <f>[43]Agosto!$K$31</f>
        <v>0</v>
      </c>
      <c r="AC47" s="114">
        <f>[43]Agosto!$K$32</f>
        <v>0</v>
      </c>
      <c r="AD47" s="114">
        <f>[43]Agosto!$K$33</f>
        <v>0</v>
      </c>
      <c r="AE47" s="114">
        <f>[43]Agosto!$K$34</f>
        <v>0</v>
      </c>
      <c r="AF47" s="114">
        <f>[43]Agosto!$K$35</f>
        <v>4.4000000000000004</v>
      </c>
      <c r="AG47" s="112">
        <f t="shared" si="4"/>
        <v>46</v>
      </c>
      <c r="AH47" s="113">
        <f t="shared" si="5"/>
        <v>33</v>
      </c>
      <c r="AI47" s="62">
        <f t="shared" si="3"/>
        <v>27</v>
      </c>
    </row>
    <row r="48" spans="1:44" x14ac:dyDescent="0.2">
      <c r="A48" s="54" t="s">
        <v>34</v>
      </c>
      <c r="B48" s="114">
        <f>[44]Agosto!$K$5</f>
        <v>0</v>
      </c>
      <c r="C48" s="114">
        <f>[44]Agosto!$K$6</f>
        <v>0</v>
      </c>
      <c r="D48" s="114">
        <f>[44]Agosto!$K$7</f>
        <v>0</v>
      </c>
      <c r="E48" s="114">
        <f>[44]Agosto!$K$8</f>
        <v>0</v>
      </c>
      <c r="F48" s="114">
        <f>[44]Agosto!$K$9</f>
        <v>0</v>
      </c>
      <c r="G48" s="114">
        <f>[44]Agosto!$K$10</f>
        <v>0</v>
      </c>
      <c r="H48" s="114">
        <f>[44]Agosto!$K$11</f>
        <v>0</v>
      </c>
      <c r="I48" s="114">
        <f>[44]Agosto!$K$12</f>
        <v>0</v>
      </c>
      <c r="J48" s="114">
        <f>[44]Agosto!$K$13</f>
        <v>0</v>
      </c>
      <c r="K48" s="114">
        <f>[44]Agosto!$K$14</f>
        <v>0</v>
      </c>
      <c r="L48" s="114">
        <f>[44]Agosto!$K$15</f>
        <v>0</v>
      </c>
      <c r="M48" s="114">
        <f>[44]Agosto!$K$16</f>
        <v>0</v>
      </c>
      <c r="N48" s="114">
        <f>[44]Agosto!$K$17</f>
        <v>0</v>
      </c>
      <c r="O48" s="114">
        <f>[44]Agosto!$K$18</f>
        <v>2.4</v>
      </c>
      <c r="P48" s="114">
        <f>[44]Agosto!$K$19</f>
        <v>0</v>
      </c>
      <c r="Q48" s="114">
        <f>[44]Agosto!$K$20</f>
        <v>0</v>
      </c>
      <c r="R48" s="114">
        <f>[44]Agosto!$K$21</f>
        <v>0</v>
      </c>
      <c r="S48" s="114">
        <f>[44]Agosto!$K$22</f>
        <v>0</v>
      </c>
      <c r="T48" s="114">
        <f>[44]Agosto!$K$23</f>
        <v>1</v>
      </c>
      <c r="U48" s="114">
        <f>[44]Agosto!$K$24</f>
        <v>0.2</v>
      </c>
      <c r="V48" s="114">
        <f>[44]Agosto!$K$25</f>
        <v>8.4</v>
      </c>
      <c r="W48" s="114">
        <f>[44]Agosto!$K$26</f>
        <v>0</v>
      </c>
      <c r="X48" s="114">
        <f>[44]Agosto!$K$27</f>
        <v>0</v>
      </c>
      <c r="Y48" s="114">
        <f>[44]Agosto!$K$28</f>
        <v>0.2</v>
      </c>
      <c r="Z48" s="114">
        <f>[44]Agosto!$K$29</f>
        <v>0</v>
      </c>
      <c r="AA48" s="114">
        <f>[44]Agosto!$K$30</f>
        <v>0</v>
      </c>
      <c r="AB48" s="114">
        <f>[44]Agosto!$K$31</f>
        <v>0</v>
      </c>
      <c r="AC48" s="114">
        <f>[44]Agosto!$K$32</f>
        <v>0</v>
      </c>
      <c r="AD48" s="114">
        <f>[44]Agosto!$K$33</f>
        <v>0</v>
      </c>
      <c r="AE48" s="114">
        <f>[44]Agosto!$K$34</f>
        <v>0</v>
      </c>
      <c r="AF48" s="114">
        <f>[44]Agosto!$K$35</f>
        <v>0</v>
      </c>
      <c r="AG48" s="112">
        <f t="shared" si="4"/>
        <v>12.2</v>
      </c>
      <c r="AH48" s="113">
        <f t="shared" si="5"/>
        <v>8.4</v>
      </c>
      <c r="AI48" s="62">
        <f t="shared" si="3"/>
        <v>26</v>
      </c>
      <c r="AJ48" s="12" t="s">
        <v>35</v>
      </c>
    </row>
    <row r="49" spans="1:38" x14ac:dyDescent="0.2">
      <c r="A49" s="126" t="s">
        <v>20</v>
      </c>
      <c r="B49" s="114">
        <f>[45]Agosto!$K$5</f>
        <v>0</v>
      </c>
      <c r="C49" s="114">
        <f>[45]Agosto!$K$6</f>
        <v>0</v>
      </c>
      <c r="D49" s="114">
        <f>[45]Agosto!$K$7</f>
        <v>0</v>
      </c>
      <c r="E49" s="114">
        <f>[45]Agosto!$K$8</f>
        <v>0</v>
      </c>
      <c r="F49" s="114">
        <f>[45]Agosto!$K$9</f>
        <v>0</v>
      </c>
      <c r="G49" s="114">
        <f>[45]Agosto!$K$10</f>
        <v>0</v>
      </c>
      <c r="H49" s="114">
        <f>[45]Agosto!$K$11</f>
        <v>0</v>
      </c>
      <c r="I49" s="114">
        <f>[45]Agosto!$K$12</f>
        <v>0</v>
      </c>
      <c r="J49" s="114">
        <f>[45]Agosto!$K$13</f>
        <v>0</v>
      </c>
      <c r="K49" s="114">
        <f>[45]Agosto!$K$14</f>
        <v>0</v>
      </c>
      <c r="L49" s="114">
        <f>[45]Agosto!$K$15</f>
        <v>0</v>
      </c>
      <c r="M49" s="114">
        <f>[45]Agosto!$K$16</f>
        <v>0</v>
      </c>
      <c r="N49" s="114">
        <f>[45]Agosto!$K$17</f>
        <v>0</v>
      </c>
      <c r="O49" s="114">
        <f>[45]Agosto!$K$18</f>
        <v>0</v>
      </c>
      <c r="P49" s="114">
        <f>[45]Agosto!$K$19</f>
        <v>0</v>
      </c>
      <c r="Q49" s="114">
        <f>[45]Agosto!$K$20</f>
        <v>0</v>
      </c>
      <c r="R49" s="114">
        <f>[45]Agosto!$K$21</f>
        <v>0</v>
      </c>
      <c r="S49" s="114">
        <f>[45]Agosto!$K$22</f>
        <v>0</v>
      </c>
      <c r="T49" s="114">
        <f>[45]Agosto!$K$23</f>
        <v>2.8000000000000003</v>
      </c>
      <c r="U49" s="114">
        <f>[45]Agosto!$K$24</f>
        <v>1.2</v>
      </c>
      <c r="V49" s="114">
        <f>[45]Agosto!$K$25</f>
        <v>5.4</v>
      </c>
      <c r="W49" s="114">
        <f>[45]Agosto!$K$26</f>
        <v>0</v>
      </c>
      <c r="X49" s="114">
        <f>[45]Agosto!$K$27</f>
        <v>0</v>
      </c>
      <c r="Y49" s="114">
        <f>[45]Agosto!$K$28</f>
        <v>0</v>
      </c>
      <c r="Z49" s="114">
        <f>[45]Agosto!$K$29</f>
        <v>0</v>
      </c>
      <c r="AA49" s="114">
        <f>[45]Agosto!$K$30</f>
        <v>4.5999999999999996</v>
      </c>
      <c r="AB49" s="114">
        <f>[45]Agosto!$K$31</f>
        <v>0.2</v>
      </c>
      <c r="AC49" s="114">
        <f>[45]Agosto!$K$32</f>
        <v>0</v>
      </c>
      <c r="AD49" s="114">
        <f>[45]Agosto!$K$33</f>
        <v>0</v>
      </c>
      <c r="AE49" s="114">
        <f>[45]Agosto!$K$34</f>
        <v>1.8</v>
      </c>
      <c r="AF49" s="114">
        <f>[45]Agosto!$K$35</f>
        <v>37.200000000000003</v>
      </c>
      <c r="AG49" s="112">
        <f t="shared" si="4"/>
        <v>53.2</v>
      </c>
      <c r="AH49" s="113">
        <f t="shared" si="5"/>
        <v>37.200000000000003</v>
      </c>
      <c r="AI49" s="62">
        <f t="shared" si="3"/>
        <v>24</v>
      </c>
    </row>
    <row r="50" spans="1:38" s="5" customFormat="1" x14ac:dyDescent="0.2">
      <c r="A50" s="127" t="s">
        <v>1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31.2</v>
      </c>
      <c r="U50" s="11">
        <v>8.1999999999999993</v>
      </c>
      <c r="V50" s="11">
        <v>0.2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0.2</v>
      </c>
      <c r="AG50" s="112">
        <f>SUM(B50:AF50)</f>
        <v>39.800000000000004</v>
      </c>
      <c r="AH50" s="113">
        <f>MAX(B50:AF50)</f>
        <v>31.2</v>
      </c>
      <c r="AI50" s="62">
        <f t="shared" si="3"/>
        <v>27</v>
      </c>
    </row>
    <row r="51" spans="1:38" x14ac:dyDescent="0.2">
      <c r="A51" s="127" t="s">
        <v>52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1.2</v>
      </c>
      <c r="N51" s="11">
        <v>0.2</v>
      </c>
      <c r="O51" s="11">
        <v>0</v>
      </c>
      <c r="P51" s="11">
        <v>0</v>
      </c>
      <c r="Q51" s="11">
        <v>0</v>
      </c>
      <c r="R51" s="11">
        <v>0</v>
      </c>
      <c r="S51" s="11">
        <v>0.2</v>
      </c>
      <c r="T51" s="11">
        <v>11.4</v>
      </c>
      <c r="U51" s="11">
        <v>20</v>
      </c>
      <c r="V51" s="11">
        <v>0.2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2</v>
      </c>
      <c r="AC51" s="11">
        <v>0</v>
      </c>
      <c r="AD51" s="11">
        <v>0</v>
      </c>
      <c r="AE51" s="11">
        <v>0</v>
      </c>
      <c r="AF51" s="11">
        <v>19.2</v>
      </c>
      <c r="AG51" s="112">
        <f t="shared" ref="AG51:AG76" si="6">SUM(B51:AF51)</f>
        <v>54.400000000000006</v>
      </c>
      <c r="AH51" s="113">
        <f t="shared" ref="AH51:AH76" si="7">MAX(B51:AF51)</f>
        <v>20</v>
      </c>
      <c r="AI51" s="62">
        <f t="shared" si="3"/>
        <v>23</v>
      </c>
    </row>
    <row r="52" spans="1:38" x14ac:dyDescent="0.2">
      <c r="A52" s="127" t="s">
        <v>31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0.6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7.6</v>
      </c>
      <c r="T52" s="11">
        <v>0.4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2">
        <f t="shared" si="6"/>
        <v>8.6</v>
      </c>
      <c r="AH52" s="113">
        <f t="shared" si="7"/>
        <v>7.6</v>
      </c>
      <c r="AI52" s="62">
        <f t="shared" si="3"/>
        <v>28</v>
      </c>
    </row>
    <row r="53" spans="1:38" x14ac:dyDescent="0.2">
      <c r="A53" s="127" t="s">
        <v>228</v>
      </c>
      <c r="B53" s="11">
        <v>4.2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2">
        <f t="shared" si="6"/>
        <v>4.2</v>
      </c>
      <c r="AH53" s="113">
        <f t="shared" si="7"/>
        <v>4.2</v>
      </c>
      <c r="AI53" s="62">
        <f t="shared" si="3"/>
        <v>30</v>
      </c>
    </row>
    <row r="54" spans="1:38" x14ac:dyDescent="0.2">
      <c r="A54" s="127" t="s">
        <v>229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21</v>
      </c>
      <c r="U54" s="11">
        <v>10.199999999999999</v>
      </c>
      <c r="V54" s="11">
        <v>4.2</v>
      </c>
      <c r="W54" s="11">
        <v>0</v>
      </c>
      <c r="X54" s="11">
        <v>0</v>
      </c>
      <c r="Y54" s="11">
        <v>0</v>
      </c>
      <c r="Z54" s="11">
        <v>0</v>
      </c>
      <c r="AA54" s="11">
        <v>4.2</v>
      </c>
      <c r="AB54" s="11">
        <v>0</v>
      </c>
      <c r="AC54" s="11">
        <v>0</v>
      </c>
      <c r="AD54" s="11">
        <v>0</v>
      </c>
      <c r="AE54" s="11">
        <v>0</v>
      </c>
      <c r="AF54" s="11">
        <v>15</v>
      </c>
      <c r="AG54" s="112">
        <f t="shared" si="6"/>
        <v>54.6</v>
      </c>
      <c r="AH54" s="113">
        <f t="shared" si="7"/>
        <v>21</v>
      </c>
      <c r="AI54" s="62">
        <f t="shared" si="3"/>
        <v>26</v>
      </c>
      <c r="AK54" s="12" t="s">
        <v>35</v>
      </c>
    </row>
    <row r="55" spans="1:38" x14ac:dyDescent="0.2">
      <c r="A55" s="127" t="s">
        <v>230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24.2</v>
      </c>
      <c r="U55" s="11">
        <v>4.2</v>
      </c>
      <c r="V55" s="11">
        <v>0.2</v>
      </c>
      <c r="W55" s="11">
        <v>0</v>
      </c>
      <c r="X55" s="11">
        <v>0</v>
      </c>
      <c r="Y55" s="11">
        <v>0</v>
      </c>
      <c r="Z55" s="11">
        <v>0</v>
      </c>
      <c r="AA55" s="11">
        <v>3.6</v>
      </c>
      <c r="AB55" s="11">
        <v>0</v>
      </c>
      <c r="AC55" s="11">
        <v>0</v>
      </c>
      <c r="AD55" s="11">
        <v>0</v>
      </c>
      <c r="AE55" s="11">
        <v>0</v>
      </c>
      <c r="AF55" s="11">
        <v>33.799999999999997</v>
      </c>
      <c r="AG55" s="112">
        <f t="shared" si="6"/>
        <v>66</v>
      </c>
      <c r="AH55" s="113">
        <f t="shared" si="7"/>
        <v>33.799999999999997</v>
      </c>
      <c r="AI55" s="62">
        <f t="shared" si="3"/>
        <v>26</v>
      </c>
    </row>
    <row r="56" spans="1:38" x14ac:dyDescent="0.2">
      <c r="A56" s="127" t="s">
        <v>231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18.399999999999999</v>
      </c>
      <c r="U56" s="11">
        <v>7.4</v>
      </c>
      <c r="V56" s="11">
        <v>5.8</v>
      </c>
      <c r="W56" s="11">
        <v>0</v>
      </c>
      <c r="X56" s="11">
        <v>0</v>
      </c>
      <c r="Y56" s="11">
        <v>0</v>
      </c>
      <c r="Z56" s="11">
        <v>0</v>
      </c>
      <c r="AA56" s="11">
        <v>4</v>
      </c>
      <c r="AB56" s="11">
        <v>0.2</v>
      </c>
      <c r="AC56" s="11">
        <v>0</v>
      </c>
      <c r="AD56" s="11">
        <v>0</v>
      </c>
      <c r="AE56" s="11">
        <v>0</v>
      </c>
      <c r="AF56" s="11">
        <v>23.6</v>
      </c>
      <c r="AG56" s="112">
        <f t="shared" si="6"/>
        <v>59.4</v>
      </c>
      <c r="AH56" s="113">
        <f t="shared" si="7"/>
        <v>23.6</v>
      </c>
      <c r="AI56" s="62">
        <f t="shared" si="3"/>
        <v>25</v>
      </c>
    </row>
    <row r="57" spans="1:38" x14ac:dyDescent="0.2">
      <c r="A57" s="127" t="s">
        <v>232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26.6</v>
      </c>
      <c r="U57" s="11">
        <v>17.600000000000001</v>
      </c>
      <c r="V57" s="11">
        <v>33</v>
      </c>
      <c r="W57" s="11">
        <v>0</v>
      </c>
      <c r="X57" s="11">
        <v>0</v>
      </c>
      <c r="Y57" s="11">
        <v>0</v>
      </c>
      <c r="Z57" s="11">
        <v>0</v>
      </c>
      <c r="AA57" s="11">
        <v>9.4</v>
      </c>
      <c r="AB57" s="11">
        <v>0</v>
      </c>
      <c r="AC57" s="11">
        <v>0</v>
      </c>
      <c r="AD57" s="11">
        <v>0</v>
      </c>
      <c r="AE57" s="11">
        <v>0</v>
      </c>
      <c r="AF57" s="11">
        <v>1.2</v>
      </c>
      <c r="AG57" s="112">
        <f t="shared" si="6"/>
        <v>87.800000000000011</v>
      </c>
      <c r="AH57" s="113">
        <f t="shared" si="7"/>
        <v>33</v>
      </c>
      <c r="AI57" s="62">
        <f t="shared" si="3"/>
        <v>26</v>
      </c>
    </row>
    <row r="58" spans="1:38" x14ac:dyDescent="0.2">
      <c r="A58" s="127" t="s">
        <v>233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12.2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2">
        <f t="shared" si="6"/>
        <v>12.2</v>
      </c>
      <c r="AH58" s="113">
        <f t="shared" si="7"/>
        <v>12.2</v>
      </c>
      <c r="AI58" s="62">
        <f t="shared" si="3"/>
        <v>30</v>
      </c>
      <c r="AL58" t="s">
        <v>35</v>
      </c>
    </row>
    <row r="59" spans="1:38" x14ac:dyDescent="0.2">
      <c r="A59" s="127" t="s">
        <v>234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12.2</v>
      </c>
      <c r="U59" s="11">
        <v>1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2">
        <f t="shared" si="6"/>
        <v>13.2</v>
      </c>
      <c r="AH59" s="113">
        <f t="shared" si="7"/>
        <v>12.2</v>
      </c>
      <c r="AI59" s="62">
        <f t="shared" si="3"/>
        <v>29</v>
      </c>
    </row>
    <row r="60" spans="1:38" x14ac:dyDescent="0.2">
      <c r="A60" s="127" t="s">
        <v>6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5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8.8000000000000007</v>
      </c>
      <c r="U60" s="11">
        <v>7.2</v>
      </c>
      <c r="V60" s="11">
        <v>10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0.4</v>
      </c>
      <c r="AG60" s="112">
        <f t="shared" si="6"/>
        <v>31.4</v>
      </c>
      <c r="AH60" s="113">
        <f t="shared" si="7"/>
        <v>10</v>
      </c>
      <c r="AI60" s="62">
        <f t="shared" si="3"/>
        <v>26</v>
      </c>
    </row>
    <row r="61" spans="1:38" x14ac:dyDescent="0.2">
      <c r="A61" s="127" t="s">
        <v>235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25.8</v>
      </c>
      <c r="U61" s="11">
        <v>1.2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0.6</v>
      </c>
      <c r="AF61" s="11">
        <v>0</v>
      </c>
      <c r="AG61" s="112">
        <f t="shared" si="6"/>
        <v>27.6</v>
      </c>
      <c r="AH61" s="113">
        <f t="shared" si="7"/>
        <v>25.8</v>
      </c>
      <c r="AI61" s="62">
        <f t="shared" si="3"/>
        <v>28</v>
      </c>
      <c r="AJ61" t="s">
        <v>35</v>
      </c>
    </row>
    <row r="62" spans="1:38" x14ac:dyDescent="0.2">
      <c r="A62" s="127" t="s">
        <v>7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0.2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0.2</v>
      </c>
      <c r="V62" s="11">
        <v>0.2</v>
      </c>
      <c r="W62" s="11">
        <v>0</v>
      </c>
      <c r="X62" s="11">
        <v>0</v>
      </c>
      <c r="Y62" s="11">
        <v>0</v>
      </c>
      <c r="Z62" s="11">
        <v>0.8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0.4</v>
      </c>
      <c r="AG62" s="112">
        <f t="shared" si="6"/>
        <v>1.8000000000000003</v>
      </c>
      <c r="AH62" s="113">
        <f t="shared" si="7"/>
        <v>0.8</v>
      </c>
      <c r="AI62" s="62">
        <f t="shared" si="3"/>
        <v>26</v>
      </c>
      <c r="AL62" t="s">
        <v>35</v>
      </c>
    </row>
    <row r="63" spans="1:38" x14ac:dyDescent="0.2">
      <c r="A63" s="127" t="s">
        <v>236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1.2</v>
      </c>
      <c r="I63" s="11">
        <v>0.4</v>
      </c>
      <c r="J63" s="11">
        <v>0</v>
      </c>
      <c r="K63" s="11">
        <v>0</v>
      </c>
      <c r="L63" s="11">
        <v>0</v>
      </c>
      <c r="M63" s="11">
        <v>0.4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3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2.4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0.8</v>
      </c>
      <c r="AG63" s="112">
        <f t="shared" si="6"/>
        <v>8.2000000000000011</v>
      </c>
      <c r="AH63" s="113">
        <f t="shared" si="7"/>
        <v>3</v>
      </c>
      <c r="AI63" s="62">
        <f t="shared" si="3"/>
        <v>25</v>
      </c>
    </row>
    <row r="64" spans="1:38" x14ac:dyDescent="0.2">
      <c r="A64" s="127" t="s">
        <v>9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3.2</v>
      </c>
      <c r="N64" s="11">
        <v>1.6</v>
      </c>
      <c r="O64" s="11">
        <v>0</v>
      </c>
      <c r="P64" s="11">
        <v>0</v>
      </c>
      <c r="Q64" s="11">
        <v>0</v>
      </c>
      <c r="R64" s="11">
        <v>0</v>
      </c>
      <c r="S64" s="11">
        <v>0.4</v>
      </c>
      <c r="T64" s="11">
        <v>20.2</v>
      </c>
      <c r="U64" s="11">
        <v>6.6</v>
      </c>
      <c r="V64" s="11">
        <v>0</v>
      </c>
      <c r="W64" s="11">
        <v>0</v>
      </c>
      <c r="X64" s="11">
        <v>0</v>
      </c>
      <c r="Y64" s="11">
        <v>0</v>
      </c>
      <c r="Z64" s="11">
        <v>3.4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13.4</v>
      </c>
      <c r="AG64" s="112">
        <f t="shared" si="6"/>
        <v>48.8</v>
      </c>
      <c r="AH64" s="113">
        <f t="shared" si="7"/>
        <v>20.2</v>
      </c>
      <c r="AI64" s="62">
        <f t="shared" si="3"/>
        <v>24</v>
      </c>
    </row>
    <row r="65" spans="1:36" x14ac:dyDescent="0.2">
      <c r="A65" s="127" t="s">
        <v>11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7.6</v>
      </c>
      <c r="J65" s="11">
        <v>0.2</v>
      </c>
      <c r="K65" s="11">
        <v>0</v>
      </c>
      <c r="L65" s="11">
        <v>0</v>
      </c>
      <c r="M65" s="11">
        <v>0</v>
      </c>
      <c r="N65" s="11">
        <v>4</v>
      </c>
      <c r="O65" s="11">
        <v>0</v>
      </c>
      <c r="P65" s="11">
        <v>0</v>
      </c>
      <c r="Q65" s="11">
        <v>0</v>
      </c>
      <c r="R65" s="11">
        <v>0</v>
      </c>
      <c r="S65" s="11">
        <v>15</v>
      </c>
      <c r="T65" s="11">
        <v>26.6</v>
      </c>
      <c r="U65" s="11">
        <v>6.4</v>
      </c>
      <c r="V65" s="11">
        <v>0.2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21.8</v>
      </c>
      <c r="AG65" s="112">
        <f t="shared" si="6"/>
        <v>81.800000000000011</v>
      </c>
      <c r="AH65" s="113">
        <f t="shared" si="7"/>
        <v>26.6</v>
      </c>
      <c r="AI65" s="62">
        <f t="shared" si="3"/>
        <v>23</v>
      </c>
    </row>
    <row r="66" spans="1:36" x14ac:dyDescent="0.2">
      <c r="A66" s="127" t="s">
        <v>237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29</v>
      </c>
      <c r="J66" s="11">
        <v>43.8</v>
      </c>
      <c r="K66" s="11">
        <v>0</v>
      </c>
      <c r="L66" s="11">
        <v>0</v>
      </c>
      <c r="M66" s="11">
        <v>34.200000000000003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19.2</v>
      </c>
      <c r="T66" s="11">
        <v>0.8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5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2">
        <f t="shared" si="6"/>
        <v>132</v>
      </c>
      <c r="AH66" s="113">
        <f t="shared" si="7"/>
        <v>43.8</v>
      </c>
      <c r="AI66" s="62">
        <f t="shared" si="3"/>
        <v>25</v>
      </c>
    </row>
    <row r="67" spans="1:36" x14ac:dyDescent="0.2">
      <c r="A67" s="127" t="s">
        <v>15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2.4</v>
      </c>
      <c r="J67" s="11">
        <v>0</v>
      </c>
      <c r="K67" s="11">
        <v>0</v>
      </c>
      <c r="L67" s="11">
        <v>0</v>
      </c>
      <c r="M67" s="11">
        <v>31</v>
      </c>
      <c r="N67" s="11">
        <v>0.2</v>
      </c>
      <c r="O67" s="11">
        <v>0.2</v>
      </c>
      <c r="P67" s="11">
        <v>0</v>
      </c>
      <c r="Q67" s="11">
        <v>0</v>
      </c>
      <c r="R67" s="11">
        <v>0</v>
      </c>
      <c r="S67" s="11">
        <v>23.6</v>
      </c>
      <c r="T67" s="11">
        <v>1.2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1.4</v>
      </c>
      <c r="AC67" s="11">
        <v>0.2</v>
      </c>
      <c r="AD67" s="11">
        <v>0</v>
      </c>
      <c r="AE67" s="11">
        <v>1.6</v>
      </c>
      <c r="AF67" s="11">
        <v>0</v>
      </c>
      <c r="AG67" s="112">
        <f t="shared" si="6"/>
        <v>61.800000000000011</v>
      </c>
      <c r="AH67" s="113">
        <f t="shared" si="7"/>
        <v>31</v>
      </c>
      <c r="AI67" s="62">
        <f t="shared" si="3"/>
        <v>22</v>
      </c>
    </row>
    <row r="68" spans="1:36" x14ac:dyDescent="0.2">
      <c r="A68" s="127" t="s">
        <v>238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1.2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9.6</v>
      </c>
      <c r="U68" s="11">
        <v>29.4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1.2</v>
      </c>
      <c r="AC68" s="11">
        <v>0</v>
      </c>
      <c r="AD68" s="11">
        <v>0</v>
      </c>
      <c r="AE68" s="11">
        <v>0</v>
      </c>
      <c r="AF68" s="11">
        <v>21</v>
      </c>
      <c r="AG68" s="112">
        <f t="shared" si="6"/>
        <v>62.4</v>
      </c>
      <c r="AH68" s="113">
        <f t="shared" si="7"/>
        <v>29.4</v>
      </c>
      <c r="AI68" s="62">
        <f t="shared" si="3"/>
        <v>26</v>
      </c>
      <c r="AJ68" s="12" t="s">
        <v>35</v>
      </c>
    </row>
    <row r="69" spans="1:36" x14ac:dyDescent="0.2">
      <c r="A69" s="127" t="s">
        <v>239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26.4</v>
      </c>
      <c r="U69" s="11">
        <v>2</v>
      </c>
      <c r="V69" s="11">
        <v>13.4</v>
      </c>
      <c r="W69" s="11">
        <v>0</v>
      </c>
      <c r="X69" s="11">
        <v>0</v>
      </c>
      <c r="Y69" s="11">
        <v>0</v>
      </c>
      <c r="Z69" s="11">
        <v>0</v>
      </c>
      <c r="AA69" s="11">
        <v>17.399999999999999</v>
      </c>
      <c r="AB69" s="11">
        <v>0</v>
      </c>
      <c r="AC69" s="11">
        <v>0</v>
      </c>
      <c r="AD69" s="11">
        <v>0</v>
      </c>
      <c r="AE69" s="11">
        <v>0</v>
      </c>
      <c r="AF69" s="11">
        <v>0.2</v>
      </c>
      <c r="AG69" s="112">
        <f t="shared" si="6"/>
        <v>59.4</v>
      </c>
      <c r="AH69" s="113">
        <f t="shared" si="7"/>
        <v>26.4</v>
      </c>
      <c r="AI69" s="62">
        <f t="shared" ref="AI69:AI76" si="8">COUNTIF(B69:AF69,"=0,0")</f>
        <v>26</v>
      </c>
    </row>
    <row r="70" spans="1:36" x14ac:dyDescent="0.2">
      <c r="A70" s="127" t="s">
        <v>18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19</v>
      </c>
      <c r="N70" s="11">
        <v>0</v>
      </c>
      <c r="O70" s="11">
        <v>0.4</v>
      </c>
      <c r="P70" s="11">
        <v>0</v>
      </c>
      <c r="Q70" s="11">
        <v>0</v>
      </c>
      <c r="R70" s="11">
        <v>0</v>
      </c>
      <c r="S70" s="11">
        <v>0</v>
      </c>
      <c r="T70" s="11">
        <v>23</v>
      </c>
      <c r="U70" s="11">
        <v>45.6</v>
      </c>
      <c r="V70" s="11">
        <v>14.2</v>
      </c>
      <c r="W70" s="11">
        <v>0</v>
      </c>
      <c r="X70" s="11">
        <v>0</v>
      </c>
      <c r="Y70" s="11">
        <v>0</v>
      </c>
      <c r="Z70" s="11">
        <v>0</v>
      </c>
      <c r="AA70" s="11">
        <v>2.4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2">
        <f t="shared" si="6"/>
        <v>104.60000000000001</v>
      </c>
      <c r="AH70" s="113">
        <f t="shared" si="7"/>
        <v>45.6</v>
      </c>
      <c r="AI70" s="62">
        <f t="shared" si="8"/>
        <v>25</v>
      </c>
    </row>
    <row r="71" spans="1:36" x14ac:dyDescent="0.2">
      <c r="A71" s="127" t="s">
        <v>240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0.2</v>
      </c>
      <c r="W71" s="11">
        <v>0</v>
      </c>
      <c r="X71" s="11">
        <v>0</v>
      </c>
      <c r="Y71" s="11">
        <v>0</v>
      </c>
      <c r="Z71" s="11">
        <v>0</v>
      </c>
      <c r="AA71" s="11">
        <v>0.2</v>
      </c>
      <c r="AB71" s="11">
        <v>0</v>
      </c>
      <c r="AC71" s="11">
        <v>0</v>
      </c>
      <c r="AD71" s="11">
        <v>0</v>
      </c>
      <c r="AE71" s="11">
        <v>1.2</v>
      </c>
      <c r="AF71" s="11">
        <v>0.2</v>
      </c>
      <c r="AG71" s="112">
        <f t="shared" si="6"/>
        <v>1.8</v>
      </c>
      <c r="AH71" s="113">
        <f t="shared" si="7"/>
        <v>1.2</v>
      </c>
      <c r="AI71" s="62">
        <f t="shared" si="8"/>
        <v>27</v>
      </c>
    </row>
    <row r="72" spans="1:36" x14ac:dyDescent="0.2">
      <c r="A72" s="127" t="s">
        <v>241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1.4</v>
      </c>
      <c r="U72" s="11">
        <v>5.8</v>
      </c>
      <c r="V72" s="11">
        <v>1.8</v>
      </c>
      <c r="W72" s="11">
        <v>0</v>
      </c>
      <c r="X72" s="11">
        <v>0</v>
      </c>
      <c r="Y72" s="11">
        <v>0</v>
      </c>
      <c r="Z72" s="11">
        <v>0</v>
      </c>
      <c r="AA72" s="11">
        <v>4.8</v>
      </c>
      <c r="AB72" s="11">
        <v>0</v>
      </c>
      <c r="AC72" s="11">
        <v>0</v>
      </c>
      <c r="AD72" s="11">
        <v>0</v>
      </c>
      <c r="AE72" s="11">
        <v>0.8</v>
      </c>
      <c r="AF72" s="11">
        <v>43.2</v>
      </c>
      <c r="AG72" s="112">
        <f t="shared" si="6"/>
        <v>57.800000000000004</v>
      </c>
      <c r="AH72" s="113">
        <f t="shared" si="7"/>
        <v>43.2</v>
      </c>
      <c r="AI72" s="62">
        <f t="shared" si="8"/>
        <v>25</v>
      </c>
    </row>
    <row r="73" spans="1:36" x14ac:dyDescent="0.2">
      <c r="A73" s="128" t="s">
        <v>242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1.2</v>
      </c>
      <c r="J73" s="11">
        <v>0</v>
      </c>
      <c r="K73" s="11">
        <v>0</v>
      </c>
      <c r="L73" s="11">
        <v>0</v>
      </c>
      <c r="M73" s="11">
        <v>29.4</v>
      </c>
      <c r="N73" s="11">
        <v>0.1</v>
      </c>
      <c r="O73" s="11">
        <v>0</v>
      </c>
      <c r="P73" s="11">
        <v>0</v>
      </c>
      <c r="Q73" s="11">
        <v>0</v>
      </c>
      <c r="R73" s="11">
        <v>0</v>
      </c>
      <c r="S73" s="11">
        <v>35.1</v>
      </c>
      <c r="T73" s="11">
        <v>0.1</v>
      </c>
      <c r="U73" s="11">
        <v>17.2</v>
      </c>
      <c r="V73" s="11">
        <v>0</v>
      </c>
      <c r="W73" s="11">
        <v>0</v>
      </c>
      <c r="X73" s="11">
        <v>0</v>
      </c>
      <c r="Y73" s="11">
        <v>0</v>
      </c>
      <c r="Z73" s="11">
        <v>1.1000000000000001</v>
      </c>
      <c r="AA73" s="11">
        <v>0</v>
      </c>
      <c r="AB73" s="11">
        <v>0</v>
      </c>
      <c r="AC73" s="11">
        <v>0</v>
      </c>
      <c r="AD73" s="11">
        <v>0</v>
      </c>
      <c r="AE73" s="11">
        <v>37</v>
      </c>
      <c r="AF73" s="11">
        <v>14.6</v>
      </c>
      <c r="AG73" s="112">
        <f t="shared" si="6"/>
        <v>135.79999999999998</v>
      </c>
      <c r="AH73" s="113">
        <f t="shared" si="7"/>
        <v>37</v>
      </c>
      <c r="AI73" s="62">
        <f t="shared" si="8"/>
        <v>22</v>
      </c>
    </row>
    <row r="74" spans="1:36" x14ac:dyDescent="0.2">
      <c r="A74" s="125" t="s">
        <v>243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1.4</v>
      </c>
      <c r="I74" s="11">
        <v>1.9</v>
      </c>
      <c r="J74" s="11">
        <v>0</v>
      </c>
      <c r="K74" s="11">
        <v>0</v>
      </c>
      <c r="L74" s="11">
        <v>0</v>
      </c>
      <c r="M74" s="11">
        <v>24.9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34.1</v>
      </c>
      <c r="T74" s="11">
        <v>0</v>
      </c>
      <c r="U74" s="11">
        <v>12.8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0.8</v>
      </c>
      <c r="AF74" s="11">
        <v>2.2999999999999998</v>
      </c>
      <c r="AG74" s="112">
        <f t="shared" si="6"/>
        <v>78.199999999999989</v>
      </c>
      <c r="AH74" s="113">
        <f t="shared" si="7"/>
        <v>34.1</v>
      </c>
      <c r="AI74" s="62">
        <f t="shared" si="8"/>
        <v>24</v>
      </c>
    </row>
    <row r="75" spans="1:36" x14ac:dyDescent="0.2">
      <c r="A75" s="125" t="s">
        <v>244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0.2</v>
      </c>
      <c r="J75" s="11">
        <v>0</v>
      </c>
      <c r="K75" s="11">
        <v>0</v>
      </c>
      <c r="L75" s="11">
        <v>0</v>
      </c>
      <c r="M75" s="11">
        <v>4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22.6</v>
      </c>
      <c r="T75" s="11">
        <v>0</v>
      </c>
      <c r="U75" s="11">
        <v>2.5</v>
      </c>
      <c r="V75" s="11">
        <v>0</v>
      </c>
      <c r="W75" s="11">
        <v>0</v>
      </c>
      <c r="X75" s="11">
        <v>0</v>
      </c>
      <c r="Y75" s="11">
        <v>0</v>
      </c>
      <c r="Z75" s="11">
        <v>3.5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0.2</v>
      </c>
      <c r="AG75" s="112">
        <f t="shared" si="6"/>
        <v>33</v>
      </c>
      <c r="AH75" s="113">
        <f t="shared" si="7"/>
        <v>22.6</v>
      </c>
      <c r="AI75" s="62">
        <f t="shared" si="8"/>
        <v>25</v>
      </c>
    </row>
    <row r="76" spans="1:36" x14ac:dyDescent="0.2">
      <c r="A76" s="125" t="s">
        <v>245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0.8</v>
      </c>
      <c r="J76" s="11">
        <v>0</v>
      </c>
      <c r="K76" s="11">
        <v>0</v>
      </c>
      <c r="L76" s="11">
        <v>0</v>
      </c>
      <c r="M76" s="11">
        <v>14.5</v>
      </c>
      <c r="N76" s="11">
        <v>0.1</v>
      </c>
      <c r="O76" s="11">
        <v>0</v>
      </c>
      <c r="P76" s="11">
        <v>0</v>
      </c>
      <c r="Q76" s="11">
        <v>0</v>
      </c>
      <c r="R76" s="11">
        <v>0</v>
      </c>
      <c r="S76" s="11">
        <v>21</v>
      </c>
      <c r="T76" s="11">
        <v>0.2</v>
      </c>
      <c r="U76" s="11">
        <v>1.6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2">
        <f t="shared" si="6"/>
        <v>38.200000000000003</v>
      </c>
      <c r="AH76" s="113">
        <f t="shared" si="7"/>
        <v>21</v>
      </c>
      <c r="AI76" s="62">
        <f t="shared" si="8"/>
        <v>25</v>
      </c>
    </row>
    <row r="77" spans="1:36" ht="13.5" thickBot="1" x14ac:dyDescent="0.25">
      <c r="A77" s="55" t="s">
        <v>24</v>
      </c>
      <c r="B77" s="13">
        <f>MAX(B5:B76)</f>
        <v>4.2</v>
      </c>
      <c r="C77" s="13">
        <f t="shared" ref="C77:AF77" si="9">MAX(C5:C76)</f>
        <v>0</v>
      </c>
      <c r="D77" s="13">
        <f t="shared" si="9"/>
        <v>0</v>
      </c>
      <c r="E77" s="13">
        <f t="shared" si="9"/>
        <v>0</v>
      </c>
      <c r="F77" s="13">
        <f t="shared" si="9"/>
        <v>0</v>
      </c>
      <c r="G77" s="13">
        <f t="shared" si="9"/>
        <v>0</v>
      </c>
      <c r="H77" s="13">
        <f t="shared" si="9"/>
        <v>1.4</v>
      </c>
      <c r="I77" s="13">
        <f t="shared" si="9"/>
        <v>38.600000000000009</v>
      </c>
      <c r="J77" s="13">
        <f t="shared" si="9"/>
        <v>43.8</v>
      </c>
      <c r="K77" s="13">
        <f t="shared" si="9"/>
        <v>0</v>
      </c>
      <c r="L77" s="13">
        <f t="shared" si="9"/>
        <v>0.6</v>
      </c>
      <c r="M77" s="13">
        <f t="shared" si="9"/>
        <v>39.4</v>
      </c>
      <c r="N77" s="13">
        <f t="shared" si="9"/>
        <v>12.2</v>
      </c>
      <c r="O77" s="13">
        <f t="shared" si="9"/>
        <v>2.4</v>
      </c>
      <c r="P77" s="13">
        <f t="shared" si="9"/>
        <v>0.2</v>
      </c>
      <c r="Q77" s="13">
        <f t="shared" si="9"/>
        <v>0.4</v>
      </c>
      <c r="R77" s="13">
        <f t="shared" si="9"/>
        <v>0.2</v>
      </c>
      <c r="S77" s="13">
        <f t="shared" si="9"/>
        <v>35.1</v>
      </c>
      <c r="T77" s="13">
        <f t="shared" si="9"/>
        <v>33</v>
      </c>
      <c r="U77" s="13">
        <f t="shared" si="9"/>
        <v>45.6</v>
      </c>
      <c r="V77" s="13">
        <f t="shared" si="9"/>
        <v>33</v>
      </c>
      <c r="W77" s="13">
        <f t="shared" si="9"/>
        <v>0</v>
      </c>
      <c r="X77" s="13">
        <f t="shared" si="9"/>
        <v>0</v>
      </c>
      <c r="Y77" s="13">
        <f t="shared" si="9"/>
        <v>0.60000000000000009</v>
      </c>
      <c r="Z77" s="13">
        <f t="shared" si="9"/>
        <v>6.6000000000000005</v>
      </c>
      <c r="AA77" s="13">
        <f t="shared" si="9"/>
        <v>17.399999999999999</v>
      </c>
      <c r="AB77" s="13">
        <f t="shared" si="9"/>
        <v>2.4000000000000004</v>
      </c>
      <c r="AC77" s="13">
        <f t="shared" si="9"/>
        <v>0.6</v>
      </c>
      <c r="AD77" s="13">
        <f t="shared" si="9"/>
        <v>1.4</v>
      </c>
      <c r="AE77" s="13">
        <f t="shared" si="9"/>
        <v>37</v>
      </c>
      <c r="AF77" s="13">
        <f t="shared" si="9"/>
        <v>46</v>
      </c>
      <c r="AG77" s="14">
        <f>MAX(AG5:AG76)</f>
        <v>135.79999999999998</v>
      </c>
      <c r="AH77" s="79">
        <f>MAX(AH5:AH76)</f>
        <v>46</v>
      </c>
      <c r="AI77" s="118"/>
    </row>
    <row r="78" spans="1:36" x14ac:dyDescent="0.2">
      <c r="A78" s="115" t="s">
        <v>214</v>
      </c>
      <c r="B78" s="45"/>
      <c r="C78" s="45"/>
      <c r="D78" s="45"/>
      <c r="E78" s="45"/>
      <c r="F78" s="45"/>
      <c r="G78" s="45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51"/>
      <c r="AE78" s="56"/>
      <c r="AF78" s="56"/>
      <c r="AG78" s="49"/>
      <c r="AH78" s="52"/>
      <c r="AI78" s="50"/>
    </row>
    <row r="79" spans="1:36" x14ac:dyDescent="0.2">
      <c r="A79" s="116" t="s">
        <v>215</v>
      </c>
      <c r="B79" s="46"/>
      <c r="C79" s="46"/>
      <c r="D79" s="46"/>
      <c r="E79" s="46"/>
      <c r="F79" s="46"/>
      <c r="G79" s="46"/>
      <c r="H79" s="46"/>
      <c r="I79" s="46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30"/>
      <c r="U79" s="130"/>
      <c r="V79" s="130"/>
      <c r="W79" s="130"/>
      <c r="X79" s="130"/>
      <c r="Y79" s="102"/>
      <c r="Z79" s="102"/>
      <c r="AA79" s="102"/>
      <c r="AB79" s="102"/>
      <c r="AC79" s="102"/>
      <c r="AD79" s="102"/>
      <c r="AE79" s="102"/>
      <c r="AF79" s="102"/>
      <c r="AG79" s="49"/>
      <c r="AH79" s="102"/>
      <c r="AI79" s="50"/>
    </row>
    <row r="80" spans="1:36" x14ac:dyDescent="0.2">
      <c r="A80" s="117" t="s">
        <v>216</v>
      </c>
      <c r="B80" s="102"/>
      <c r="C80" s="102"/>
      <c r="D80" s="102"/>
      <c r="E80" s="102"/>
      <c r="F80" s="102"/>
      <c r="G80" s="102"/>
      <c r="H80" s="102"/>
      <c r="I80" s="102"/>
      <c r="J80" s="103"/>
      <c r="K80" s="103"/>
      <c r="L80" s="103"/>
      <c r="M80" s="103"/>
      <c r="N80" s="103"/>
      <c r="O80" s="103"/>
      <c r="P80" s="103"/>
      <c r="Q80" s="102"/>
      <c r="R80" s="102"/>
      <c r="S80" s="102"/>
      <c r="T80" s="131"/>
      <c r="U80" s="131"/>
      <c r="V80" s="131"/>
      <c r="W80" s="131"/>
      <c r="X80" s="131"/>
      <c r="Y80" s="102"/>
      <c r="Z80" s="102"/>
      <c r="AA80" s="102"/>
      <c r="AB80" s="102"/>
      <c r="AC80" s="102"/>
      <c r="AD80" s="51"/>
      <c r="AE80" s="51"/>
      <c r="AF80" s="51"/>
      <c r="AG80" s="49"/>
      <c r="AH80" s="102"/>
      <c r="AI80" s="48"/>
    </row>
    <row r="81" spans="1:35" x14ac:dyDescent="0.2">
      <c r="A81" s="117" t="s">
        <v>217</v>
      </c>
      <c r="B81" s="45"/>
      <c r="C81" s="45"/>
      <c r="D81" s="45"/>
      <c r="E81" s="45"/>
      <c r="F81" s="45"/>
      <c r="G81" s="45"/>
      <c r="H81" s="45"/>
      <c r="I81" s="45"/>
      <c r="J81" s="45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51"/>
      <c r="AE81" s="51"/>
      <c r="AF81" s="51"/>
      <c r="AG81" s="49"/>
      <c r="AH81" s="103"/>
      <c r="AI81" s="48"/>
    </row>
    <row r="82" spans="1:35" x14ac:dyDescent="0.2">
      <c r="A82" s="47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51"/>
      <c r="AF82" s="51"/>
      <c r="AG82" s="49"/>
      <c r="AH82" s="52"/>
      <c r="AI82" s="60"/>
    </row>
    <row r="83" spans="1:35" x14ac:dyDescent="0.2">
      <c r="A83" s="47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52"/>
      <c r="AF83" s="52"/>
      <c r="AG83" s="49"/>
      <c r="AH83" s="52"/>
      <c r="AI83" s="60"/>
    </row>
    <row r="84" spans="1:35" ht="13.5" thickBot="1" x14ac:dyDescent="0.25">
      <c r="A84" s="57"/>
      <c r="B84" s="58"/>
      <c r="C84" s="58"/>
      <c r="D84" s="58"/>
      <c r="E84" s="58"/>
      <c r="F84" s="58"/>
      <c r="G84" s="58" t="s">
        <v>35</v>
      </c>
      <c r="H84" s="58"/>
      <c r="I84" s="58"/>
      <c r="J84" s="58"/>
      <c r="K84" s="58"/>
      <c r="L84" s="58" t="s">
        <v>35</v>
      </c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9"/>
      <c r="AH84" s="61"/>
      <c r="AI84" s="53" t="s">
        <v>35</v>
      </c>
    </row>
    <row r="87" spans="1:35" x14ac:dyDescent="0.2">
      <c r="A87" s="107"/>
      <c r="G87" s="2" t="s">
        <v>35</v>
      </c>
    </row>
    <row r="88" spans="1:35" x14ac:dyDescent="0.2">
      <c r="A88" s="107"/>
      <c r="Q88" s="2" t="s">
        <v>35</v>
      </c>
      <c r="T88" s="2" t="s">
        <v>35</v>
      </c>
      <c r="V88" s="2" t="s">
        <v>35</v>
      </c>
      <c r="X88" s="2" t="s">
        <v>35</v>
      </c>
      <c r="Z88" s="2" t="s">
        <v>35</v>
      </c>
    </row>
    <row r="89" spans="1:35" x14ac:dyDescent="0.2">
      <c r="A89" s="107"/>
      <c r="J89" s="2" t="s">
        <v>35</v>
      </c>
      <c r="M89" s="2" t="s">
        <v>35</v>
      </c>
      <c r="P89" s="2" t="s">
        <v>35</v>
      </c>
      <c r="Q89" s="2" t="s">
        <v>35</v>
      </c>
      <c r="R89" s="2" t="s">
        <v>35</v>
      </c>
      <c r="S89" s="2" t="s">
        <v>35</v>
      </c>
      <c r="T89" s="2" t="s">
        <v>35</v>
      </c>
      <c r="W89" s="2" t="s">
        <v>35</v>
      </c>
      <c r="X89" s="2" t="s">
        <v>35</v>
      </c>
      <c r="Z89" s="2" t="s">
        <v>35</v>
      </c>
      <c r="AB89" s="2" t="s">
        <v>35</v>
      </c>
    </row>
    <row r="90" spans="1:35" x14ac:dyDescent="0.2">
      <c r="Q90" s="2" t="s">
        <v>35</v>
      </c>
      <c r="S90" s="2" t="s">
        <v>35</v>
      </c>
      <c r="V90" s="2" t="s">
        <v>35</v>
      </c>
      <c r="W90" s="2" t="s">
        <v>35</v>
      </c>
      <c r="AB90" s="2" t="s">
        <v>35</v>
      </c>
      <c r="AC90" s="2" t="s">
        <v>35</v>
      </c>
      <c r="AG90" s="7" t="s">
        <v>35</v>
      </c>
      <c r="AH90" s="1" t="s">
        <v>35</v>
      </c>
    </row>
    <row r="91" spans="1:35" x14ac:dyDescent="0.2">
      <c r="J91" s="2" t="s">
        <v>35</v>
      </c>
      <c r="O91" s="2" t="s">
        <v>213</v>
      </c>
      <c r="P91" s="2" t="s">
        <v>35</v>
      </c>
      <c r="S91" s="2" t="s">
        <v>35</v>
      </c>
      <c r="T91" s="2" t="s">
        <v>35</v>
      </c>
      <c r="U91" s="2" t="s">
        <v>35</v>
      </c>
      <c r="V91" s="2" t="s">
        <v>35</v>
      </c>
      <c r="Z91" s="2" t="s">
        <v>35</v>
      </c>
      <c r="AI91" s="10" t="s">
        <v>35</v>
      </c>
    </row>
    <row r="92" spans="1:35" x14ac:dyDescent="0.2">
      <c r="K92" s="2" t="s">
        <v>35</v>
      </c>
      <c r="L92" s="2" t="s">
        <v>35</v>
      </c>
      <c r="M92" s="2" t="s">
        <v>35</v>
      </c>
      <c r="P92" s="2" t="s">
        <v>35</v>
      </c>
      <c r="Q92" s="2" t="s">
        <v>35</v>
      </c>
      <c r="S92" s="2" t="s">
        <v>35</v>
      </c>
      <c r="W92" s="2" t="s">
        <v>35</v>
      </c>
      <c r="Z92" s="2" t="s">
        <v>35</v>
      </c>
      <c r="AB92" s="2" t="s">
        <v>35</v>
      </c>
    </row>
    <row r="93" spans="1:35" x14ac:dyDescent="0.2">
      <c r="H93" s="2" t="s">
        <v>35</v>
      </c>
      <c r="S93" s="2" t="s">
        <v>35</v>
      </c>
      <c r="W93" s="2" t="s">
        <v>35</v>
      </c>
    </row>
    <row r="94" spans="1:35" x14ac:dyDescent="0.2">
      <c r="Q94" s="2" t="s">
        <v>35</v>
      </c>
      <c r="R94" s="2" t="s">
        <v>35</v>
      </c>
      <c r="AE94" s="2" t="s">
        <v>35</v>
      </c>
    </row>
    <row r="95" spans="1:35" x14ac:dyDescent="0.2">
      <c r="S95" s="2" t="s">
        <v>35</v>
      </c>
      <c r="X95" s="2" t="s">
        <v>35</v>
      </c>
      <c r="AC95" s="2" t="s">
        <v>35</v>
      </c>
      <c r="AI95" s="10" t="s">
        <v>35</v>
      </c>
    </row>
    <row r="96" spans="1:35" x14ac:dyDescent="0.2">
      <c r="Y96" s="2" t="s">
        <v>35</v>
      </c>
    </row>
    <row r="100" spans="19:19" x14ac:dyDescent="0.2">
      <c r="S100" s="2" t="s">
        <v>35</v>
      </c>
    </row>
  </sheetData>
  <sortState ref="A5:AI49">
    <sortCondition ref="A5:A49"/>
  </sortState>
  <mergeCells count="37">
    <mergeCell ref="AA3:AA4"/>
    <mergeCell ref="AE3:AE4"/>
    <mergeCell ref="AF3:AF4"/>
    <mergeCell ref="T80:X80"/>
    <mergeCell ref="V3:V4"/>
    <mergeCell ref="T79:X79"/>
    <mergeCell ref="A2:A4"/>
    <mergeCell ref="B3:B4"/>
    <mergeCell ref="C3:C4"/>
    <mergeCell ref="D3:D4"/>
    <mergeCell ref="W3:W4"/>
    <mergeCell ref="E3:E4"/>
    <mergeCell ref="F3:F4"/>
    <mergeCell ref="G3:G4"/>
    <mergeCell ref="J3:J4"/>
    <mergeCell ref="M3:M4"/>
    <mergeCell ref="N3:N4"/>
    <mergeCell ref="T3:T4"/>
    <mergeCell ref="Q3:Q4"/>
    <mergeCell ref="S3:S4"/>
    <mergeCell ref="R3:R4"/>
    <mergeCell ref="A1:AI1"/>
    <mergeCell ref="B2:AI2"/>
    <mergeCell ref="AI3:AI4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>
      <selection activeCell="H12" sqref="H12"/>
    </sheetView>
  </sheetViews>
  <sheetFormatPr defaultRowHeight="12.75" x14ac:dyDescent="0.2"/>
  <cols>
    <col min="1" max="1" width="30.28515625" customWidth="1"/>
    <col min="2" max="2" width="11.28515625" style="42" customWidth="1"/>
    <col min="3" max="3" width="9.5703125" style="43" customWidth="1"/>
    <col min="4" max="4" width="18.140625" style="42" customWidth="1"/>
    <col min="5" max="5" width="14" style="42" customWidth="1"/>
    <col min="6" max="6" width="10.140625" style="42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7" customFormat="1" ht="42.75" customHeight="1" x14ac:dyDescent="0.2">
      <c r="A1" s="15" t="s">
        <v>205</v>
      </c>
      <c r="B1" s="15" t="s">
        <v>36</v>
      </c>
      <c r="C1" s="15" t="s">
        <v>37</v>
      </c>
      <c r="D1" s="15" t="s">
        <v>38</v>
      </c>
      <c r="E1" s="15" t="s">
        <v>39</v>
      </c>
      <c r="F1" s="15" t="s">
        <v>40</v>
      </c>
      <c r="G1" s="15" t="s">
        <v>41</v>
      </c>
      <c r="H1" s="15" t="s">
        <v>87</v>
      </c>
      <c r="I1" s="15" t="s">
        <v>42</v>
      </c>
      <c r="J1" s="16"/>
      <c r="K1" s="16"/>
      <c r="L1" s="16"/>
      <c r="M1" s="16"/>
    </row>
    <row r="2" spans="1:13" s="22" customFormat="1" x14ac:dyDescent="0.2">
      <c r="A2" s="18" t="s">
        <v>160</v>
      </c>
      <c r="B2" s="18" t="s">
        <v>43</v>
      </c>
      <c r="C2" s="19" t="s">
        <v>44</v>
      </c>
      <c r="D2" s="19">
        <v>-20.444199999999999</v>
      </c>
      <c r="E2" s="19">
        <v>-52.875599999999999</v>
      </c>
      <c r="F2" s="19">
        <v>388</v>
      </c>
      <c r="G2" s="20">
        <v>40405</v>
      </c>
      <c r="H2" s="21">
        <v>1</v>
      </c>
      <c r="I2" s="19" t="s">
        <v>45</v>
      </c>
      <c r="J2" s="16"/>
      <c r="K2" s="16"/>
      <c r="L2" s="16"/>
      <c r="M2" s="16"/>
    </row>
    <row r="3" spans="1:13" ht="12.75" customHeight="1" x14ac:dyDescent="0.2">
      <c r="A3" s="18" t="s">
        <v>161</v>
      </c>
      <c r="B3" s="18" t="s">
        <v>43</v>
      </c>
      <c r="C3" s="19" t="s">
        <v>46</v>
      </c>
      <c r="D3" s="21">
        <v>-23.002500000000001</v>
      </c>
      <c r="E3" s="21">
        <v>-55.3294</v>
      </c>
      <c r="F3" s="21">
        <v>431</v>
      </c>
      <c r="G3" s="23">
        <v>39611</v>
      </c>
      <c r="H3" s="21">
        <v>1</v>
      </c>
      <c r="I3" s="19" t="s">
        <v>47</v>
      </c>
      <c r="J3" s="24"/>
      <c r="K3" s="24"/>
      <c r="L3" s="24"/>
      <c r="M3" s="24"/>
    </row>
    <row r="4" spans="1:13" x14ac:dyDescent="0.2">
      <c r="A4" s="18" t="s">
        <v>162</v>
      </c>
      <c r="B4" s="18" t="s">
        <v>43</v>
      </c>
      <c r="C4" s="19" t="s">
        <v>48</v>
      </c>
      <c r="D4" s="25">
        <v>-20.4756</v>
      </c>
      <c r="E4" s="25">
        <v>-55.783900000000003</v>
      </c>
      <c r="F4" s="25">
        <v>155</v>
      </c>
      <c r="G4" s="23">
        <v>39022</v>
      </c>
      <c r="H4" s="21">
        <v>1</v>
      </c>
      <c r="I4" s="19" t="s">
        <v>49</v>
      </c>
      <c r="J4" s="24"/>
      <c r="K4" s="24"/>
      <c r="L4" s="24"/>
      <c r="M4" s="24"/>
    </row>
    <row r="5" spans="1:13" ht="14.25" customHeight="1" x14ac:dyDescent="0.2">
      <c r="A5" s="18" t="s">
        <v>163</v>
      </c>
      <c r="B5" s="18" t="s">
        <v>89</v>
      </c>
      <c r="C5" s="19" t="s">
        <v>90</v>
      </c>
      <c r="D5" s="63">
        <v>-11148083</v>
      </c>
      <c r="E5" s="64">
        <v>-53763736</v>
      </c>
      <c r="F5" s="25">
        <v>347</v>
      </c>
      <c r="G5" s="23">
        <v>43199</v>
      </c>
      <c r="H5" s="21">
        <v>1</v>
      </c>
      <c r="I5" s="19" t="s">
        <v>91</v>
      </c>
      <c r="J5" s="24"/>
      <c r="K5" s="24"/>
      <c r="L5" s="24"/>
      <c r="M5" s="24"/>
    </row>
    <row r="6" spans="1:13" ht="14.25" customHeight="1" x14ac:dyDescent="0.2">
      <c r="A6" s="18" t="s">
        <v>164</v>
      </c>
      <c r="B6" s="18" t="s">
        <v>89</v>
      </c>
      <c r="C6" s="19" t="s">
        <v>92</v>
      </c>
      <c r="D6" s="64">
        <v>-22955028</v>
      </c>
      <c r="E6" s="64">
        <v>-55626001</v>
      </c>
      <c r="F6" s="25">
        <v>605</v>
      </c>
      <c r="G6" s="23">
        <v>43203</v>
      </c>
      <c r="H6" s="21">
        <v>1</v>
      </c>
      <c r="I6" s="19" t="s">
        <v>93</v>
      </c>
      <c r="J6" s="24"/>
      <c r="K6" s="24"/>
      <c r="L6" s="24"/>
      <c r="M6" s="24"/>
    </row>
    <row r="7" spans="1:13" s="27" customFormat="1" x14ac:dyDescent="0.2">
      <c r="A7" s="18" t="s">
        <v>165</v>
      </c>
      <c r="B7" s="18" t="s">
        <v>43</v>
      </c>
      <c r="C7" s="19" t="s">
        <v>50</v>
      </c>
      <c r="D7" s="25">
        <v>-22.1008</v>
      </c>
      <c r="E7" s="25">
        <v>-56.54</v>
      </c>
      <c r="F7" s="25">
        <v>208</v>
      </c>
      <c r="G7" s="23">
        <v>40764</v>
      </c>
      <c r="H7" s="21">
        <v>0</v>
      </c>
      <c r="I7" s="26" t="s">
        <v>51</v>
      </c>
      <c r="J7" s="24"/>
      <c r="K7" s="24"/>
      <c r="L7" s="24"/>
      <c r="M7" s="24"/>
    </row>
    <row r="8" spans="1:13" s="27" customFormat="1" x14ac:dyDescent="0.2">
      <c r="A8" s="18" t="s">
        <v>166</v>
      </c>
      <c r="B8" s="18" t="s">
        <v>43</v>
      </c>
      <c r="C8" s="19" t="s">
        <v>53</v>
      </c>
      <c r="D8" s="25">
        <v>-21.7514</v>
      </c>
      <c r="E8" s="25">
        <v>-52.470599999999997</v>
      </c>
      <c r="F8" s="25">
        <v>387</v>
      </c>
      <c r="G8" s="23">
        <v>41354</v>
      </c>
      <c r="H8" s="21">
        <v>1</v>
      </c>
      <c r="I8" s="26" t="s">
        <v>94</v>
      </c>
      <c r="J8" s="24"/>
      <c r="K8" s="24"/>
      <c r="L8" s="24"/>
      <c r="M8" s="24"/>
    </row>
    <row r="9" spans="1:13" s="27" customFormat="1" x14ac:dyDescent="0.2">
      <c r="A9" s="18" t="s">
        <v>167</v>
      </c>
      <c r="B9" s="18" t="s">
        <v>89</v>
      </c>
      <c r="C9" s="19" t="s">
        <v>96</v>
      </c>
      <c r="D9" s="64">
        <v>-19945539</v>
      </c>
      <c r="E9" s="64">
        <v>-54368533</v>
      </c>
      <c r="F9" s="25">
        <v>624</v>
      </c>
      <c r="G9" s="23">
        <v>43129</v>
      </c>
      <c r="H9" s="21">
        <v>1</v>
      </c>
      <c r="I9" s="26" t="s">
        <v>97</v>
      </c>
      <c r="J9" s="24"/>
      <c r="K9" s="24"/>
      <c r="L9" s="24"/>
      <c r="M9" s="24"/>
    </row>
    <row r="10" spans="1:13" s="27" customFormat="1" x14ac:dyDescent="0.2">
      <c r="A10" s="18" t="s">
        <v>168</v>
      </c>
      <c r="B10" s="18" t="s">
        <v>89</v>
      </c>
      <c r="C10" s="19" t="s">
        <v>99</v>
      </c>
      <c r="D10" s="64">
        <v>-21246756</v>
      </c>
      <c r="E10" s="64">
        <v>-564560442</v>
      </c>
      <c r="F10" s="25">
        <v>329</v>
      </c>
      <c r="G10" s="23" t="s">
        <v>100</v>
      </c>
      <c r="H10" s="21">
        <v>1</v>
      </c>
      <c r="I10" s="26" t="s">
        <v>101</v>
      </c>
      <c r="J10" s="24"/>
      <c r="K10" s="24"/>
      <c r="L10" s="24"/>
      <c r="M10" s="24"/>
    </row>
    <row r="11" spans="1:13" s="27" customFormat="1" x14ac:dyDescent="0.2">
      <c r="A11" s="18" t="s">
        <v>169</v>
      </c>
      <c r="B11" s="18" t="s">
        <v>89</v>
      </c>
      <c r="C11" s="19" t="s">
        <v>103</v>
      </c>
      <c r="D11" s="64">
        <v>-21298278</v>
      </c>
      <c r="E11" s="64">
        <v>-52068917</v>
      </c>
      <c r="F11" s="25">
        <v>345</v>
      </c>
      <c r="G11" s="23">
        <v>43196</v>
      </c>
      <c r="H11" s="21">
        <v>0</v>
      </c>
      <c r="I11" s="26" t="s">
        <v>104</v>
      </c>
      <c r="J11" s="24"/>
      <c r="K11" s="24"/>
      <c r="L11" s="24"/>
      <c r="M11" s="24"/>
    </row>
    <row r="12" spans="1:13" s="27" customFormat="1" x14ac:dyDescent="0.2">
      <c r="A12" s="18" t="s">
        <v>170</v>
      </c>
      <c r="B12" s="18" t="s">
        <v>89</v>
      </c>
      <c r="C12" s="19" t="s">
        <v>106</v>
      </c>
      <c r="D12" s="64">
        <v>-22657056</v>
      </c>
      <c r="E12" s="64">
        <v>-54819306</v>
      </c>
      <c r="F12" s="25">
        <v>456</v>
      </c>
      <c r="G12" s="23">
        <v>43165</v>
      </c>
      <c r="H12" s="21">
        <v>1</v>
      </c>
      <c r="I12" s="26" t="s">
        <v>107</v>
      </c>
      <c r="J12" s="24"/>
      <c r="K12" s="24"/>
      <c r="L12" s="24"/>
      <c r="M12" s="24"/>
    </row>
    <row r="13" spans="1:13" s="73" customFormat="1" ht="15" x14ac:dyDescent="0.25">
      <c r="A13" s="65" t="s">
        <v>171</v>
      </c>
      <c r="B13" s="65" t="s">
        <v>89</v>
      </c>
      <c r="C13" s="66" t="s">
        <v>108</v>
      </c>
      <c r="D13" s="67">
        <v>-19587528</v>
      </c>
      <c r="E13" s="67">
        <v>-54030083</v>
      </c>
      <c r="F13" s="68">
        <v>540</v>
      </c>
      <c r="G13" s="69">
        <v>43206</v>
      </c>
      <c r="H13" s="70">
        <v>1</v>
      </c>
      <c r="I13" s="71" t="s">
        <v>109</v>
      </c>
      <c r="J13" s="72"/>
      <c r="K13" s="72"/>
      <c r="L13" s="72"/>
      <c r="M13" s="72"/>
    </row>
    <row r="14" spans="1:13" x14ac:dyDescent="0.2">
      <c r="A14" s="18" t="s">
        <v>172</v>
      </c>
      <c r="B14" s="18" t="s">
        <v>43</v>
      </c>
      <c r="C14" s="19" t="s">
        <v>110</v>
      </c>
      <c r="D14" s="25">
        <v>-20.45</v>
      </c>
      <c r="E14" s="25">
        <v>-54.616599999999998</v>
      </c>
      <c r="F14" s="25">
        <v>530</v>
      </c>
      <c r="G14" s="23">
        <v>37145</v>
      </c>
      <c r="H14" s="21">
        <v>1</v>
      </c>
      <c r="I14" s="19" t="s">
        <v>54</v>
      </c>
      <c r="J14" s="24"/>
      <c r="K14" s="24"/>
      <c r="L14" s="24"/>
      <c r="M14" s="24"/>
    </row>
    <row r="15" spans="1:13" x14ac:dyDescent="0.2">
      <c r="A15" s="18" t="s">
        <v>173</v>
      </c>
      <c r="B15" s="18" t="s">
        <v>43</v>
      </c>
      <c r="C15" s="19" t="s">
        <v>111</v>
      </c>
      <c r="D15" s="21">
        <v>-19.122499999999999</v>
      </c>
      <c r="E15" s="21">
        <v>-51.720799999999997</v>
      </c>
      <c r="F15" s="25">
        <v>516</v>
      </c>
      <c r="G15" s="23">
        <v>39515</v>
      </c>
      <c r="H15" s="21">
        <v>1</v>
      </c>
      <c r="I15" s="19" t="s">
        <v>55</v>
      </c>
      <c r="J15" s="24"/>
      <c r="K15" s="24"/>
      <c r="L15" s="24" t="s">
        <v>35</v>
      </c>
      <c r="M15" s="24"/>
    </row>
    <row r="16" spans="1:13" x14ac:dyDescent="0.2">
      <c r="A16" s="18" t="s">
        <v>174</v>
      </c>
      <c r="B16" s="18" t="s">
        <v>43</v>
      </c>
      <c r="C16" s="19" t="s">
        <v>112</v>
      </c>
      <c r="D16" s="25">
        <v>-18.802199999999999</v>
      </c>
      <c r="E16" s="25">
        <v>-52.602800000000002</v>
      </c>
      <c r="F16" s="25">
        <v>818</v>
      </c>
      <c r="G16" s="23">
        <v>39070</v>
      </c>
      <c r="H16" s="21">
        <v>1</v>
      </c>
      <c r="I16" s="19" t="s">
        <v>85</v>
      </c>
      <c r="J16" s="24"/>
      <c r="K16" s="24"/>
      <c r="L16" s="24"/>
      <c r="M16" s="24"/>
    </row>
    <row r="17" spans="1:13" ht="13.5" customHeight="1" x14ac:dyDescent="0.2">
      <c r="A17" s="18" t="s">
        <v>175</v>
      </c>
      <c r="B17" s="18" t="s">
        <v>43</v>
      </c>
      <c r="C17" s="19" t="s">
        <v>113</v>
      </c>
      <c r="D17" s="25">
        <v>-18.996700000000001</v>
      </c>
      <c r="E17" s="25">
        <v>-57.637500000000003</v>
      </c>
      <c r="F17" s="25">
        <v>126</v>
      </c>
      <c r="G17" s="23">
        <v>39017</v>
      </c>
      <c r="H17" s="21">
        <v>1</v>
      </c>
      <c r="I17" s="19" t="s">
        <v>56</v>
      </c>
      <c r="J17" s="24"/>
      <c r="K17" s="24"/>
      <c r="L17" s="24"/>
      <c r="M17" s="24"/>
    </row>
    <row r="18" spans="1:13" ht="13.5" customHeight="1" x14ac:dyDescent="0.2">
      <c r="A18" s="18" t="s">
        <v>176</v>
      </c>
      <c r="B18" s="18" t="s">
        <v>43</v>
      </c>
      <c r="C18" s="19" t="s">
        <v>114</v>
      </c>
      <c r="D18" s="25">
        <v>-18.4922</v>
      </c>
      <c r="E18" s="25">
        <v>-53.167200000000001</v>
      </c>
      <c r="F18" s="25">
        <v>730</v>
      </c>
      <c r="G18" s="23">
        <v>41247</v>
      </c>
      <c r="H18" s="21">
        <v>1</v>
      </c>
      <c r="I18" s="26" t="s">
        <v>57</v>
      </c>
      <c r="J18" s="24"/>
      <c r="K18" s="24"/>
      <c r="L18" s="24" t="s">
        <v>35</v>
      </c>
      <c r="M18" s="24"/>
    </row>
    <row r="19" spans="1:13" x14ac:dyDescent="0.2">
      <c r="A19" s="18" t="s">
        <v>177</v>
      </c>
      <c r="B19" s="18" t="s">
        <v>43</v>
      </c>
      <c r="C19" s="19" t="s">
        <v>115</v>
      </c>
      <c r="D19" s="25">
        <v>-18.304400000000001</v>
      </c>
      <c r="E19" s="25">
        <v>-54.440899999999999</v>
      </c>
      <c r="F19" s="25">
        <v>252</v>
      </c>
      <c r="G19" s="23">
        <v>39028</v>
      </c>
      <c r="H19" s="21">
        <v>1</v>
      </c>
      <c r="I19" s="19" t="s">
        <v>58</v>
      </c>
      <c r="J19" s="24"/>
      <c r="K19" s="24"/>
      <c r="L19" s="24" t="s">
        <v>35</v>
      </c>
      <c r="M19" s="24"/>
    </row>
    <row r="20" spans="1:13" x14ac:dyDescent="0.2">
      <c r="A20" s="18" t="s">
        <v>178</v>
      </c>
      <c r="B20" s="18" t="s">
        <v>43</v>
      </c>
      <c r="C20" s="19" t="s">
        <v>116</v>
      </c>
      <c r="D20" s="25">
        <v>-22.193899999999999</v>
      </c>
      <c r="E20" s="28">
        <v>-54.9114</v>
      </c>
      <c r="F20" s="25">
        <v>469</v>
      </c>
      <c r="G20" s="23">
        <v>39011</v>
      </c>
      <c r="H20" s="21">
        <v>1</v>
      </c>
      <c r="I20" s="19" t="s">
        <v>59</v>
      </c>
      <c r="J20" s="24"/>
      <c r="K20" s="24"/>
      <c r="L20" s="24"/>
      <c r="M20" s="24"/>
    </row>
    <row r="21" spans="1:13" x14ac:dyDescent="0.2">
      <c r="A21" s="18" t="s">
        <v>179</v>
      </c>
      <c r="B21" s="18" t="s">
        <v>89</v>
      </c>
      <c r="C21" s="19" t="s">
        <v>117</v>
      </c>
      <c r="D21" s="64">
        <v>-22308694</v>
      </c>
      <c r="E21" s="74">
        <v>-54325833</v>
      </c>
      <c r="F21" s="25">
        <v>340</v>
      </c>
      <c r="G21" s="23">
        <v>43159</v>
      </c>
      <c r="H21" s="21">
        <v>1</v>
      </c>
      <c r="I21" s="19" t="s">
        <v>118</v>
      </c>
      <c r="J21" s="24"/>
      <c r="K21" s="24"/>
      <c r="L21" s="24"/>
      <c r="M21" s="24" t="s">
        <v>35</v>
      </c>
    </row>
    <row r="22" spans="1:13" ht="25.5" x14ac:dyDescent="0.2">
      <c r="A22" s="18" t="s">
        <v>180</v>
      </c>
      <c r="B22" s="18" t="s">
        <v>89</v>
      </c>
      <c r="C22" s="19" t="s">
        <v>119</v>
      </c>
      <c r="D22" s="64">
        <v>-23644881</v>
      </c>
      <c r="E22" s="74">
        <v>-54570289</v>
      </c>
      <c r="F22" s="25">
        <v>319</v>
      </c>
      <c r="G22" s="23">
        <v>43204</v>
      </c>
      <c r="H22" s="21">
        <v>1</v>
      </c>
      <c r="I22" s="19" t="s">
        <v>120</v>
      </c>
      <c r="J22" s="24"/>
      <c r="K22" s="24"/>
      <c r="L22" s="24"/>
      <c r="M22" s="24"/>
    </row>
    <row r="23" spans="1:13" x14ac:dyDescent="0.2">
      <c r="A23" s="18" t="s">
        <v>181</v>
      </c>
      <c r="B23" s="18" t="s">
        <v>89</v>
      </c>
      <c r="C23" s="19" t="s">
        <v>121</v>
      </c>
      <c r="D23" s="64">
        <v>-22092833</v>
      </c>
      <c r="E23" s="74">
        <v>-54798833</v>
      </c>
      <c r="F23" s="25">
        <v>360</v>
      </c>
      <c r="G23" s="23">
        <v>43157</v>
      </c>
      <c r="H23" s="21">
        <v>1</v>
      </c>
      <c r="I23" s="19" t="s">
        <v>122</v>
      </c>
      <c r="J23" s="24"/>
      <c r="K23" s="24"/>
      <c r="L23" s="24"/>
      <c r="M23" s="24"/>
    </row>
    <row r="24" spans="1:13" x14ac:dyDescent="0.2">
      <c r="A24" s="18" t="s">
        <v>182</v>
      </c>
      <c r="B24" s="18" t="s">
        <v>43</v>
      </c>
      <c r="C24" s="19" t="s">
        <v>60</v>
      </c>
      <c r="D24" s="21">
        <v>-23.449400000000001</v>
      </c>
      <c r="E24" s="21">
        <v>-54.181699999999999</v>
      </c>
      <c r="F24" s="21">
        <v>336</v>
      </c>
      <c r="G24" s="23">
        <v>39598</v>
      </c>
      <c r="H24" s="21">
        <v>1</v>
      </c>
      <c r="I24" s="19" t="s">
        <v>61</v>
      </c>
      <c r="J24" s="24"/>
      <c r="K24" s="24"/>
      <c r="L24" s="24" t="s">
        <v>35</v>
      </c>
      <c r="M24" s="24" t="s">
        <v>35</v>
      </c>
    </row>
    <row r="25" spans="1:13" x14ac:dyDescent="0.2">
      <c r="A25" s="18" t="s">
        <v>183</v>
      </c>
      <c r="B25" s="18" t="s">
        <v>43</v>
      </c>
      <c r="C25" s="19" t="s">
        <v>62</v>
      </c>
      <c r="D25" s="25">
        <v>-22.3</v>
      </c>
      <c r="E25" s="25">
        <v>-53.816600000000001</v>
      </c>
      <c r="F25" s="25">
        <v>373.29</v>
      </c>
      <c r="G25" s="23">
        <v>37662</v>
      </c>
      <c r="H25" s="21">
        <v>1</v>
      </c>
      <c r="I25" s="19" t="s">
        <v>63</v>
      </c>
      <c r="J25" s="24"/>
      <c r="K25" s="24"/>
      <c r="L25" s="24" t="s">
        <v>35</v>
      </c>
      <c r="M25" s="24"/>
    </row>
    <row r="26" spans="1:13" s="27" customFormat="1" x14ac:dyDescent="0.2">
      <c r="A26" s="18" t="s">
        <v>184</v>
      </c>
      <c r="B26" s="18" t="s">
        <v>43</v>
      </c>
      <c r="C26" s="19" t="s">
        <v>64</v>
      </c>
      <c r="D26" s="25">
        <v>-21.478200000000001</v>
      </c>
      <c r="E26" s="25">
        <v>-56.136899999999997</v>
      </c>
      <c r="F26" s="25">
        <v>249</v>
      </c>
      <c r="G26" s="23">
        <v>40759</v>
      </c>
      <c r="H26" s="21">
        <v>1</v>
      </c>
      <c r="I26" s="26" t="s">
        <v>65</v>
      </c>
      <c r="J26" s="24"/>
      <c r="K26" s="24"/>
      <c r="L26" s="24"/>
      <c r="M26" s="24"/>
    </row>
    <row r="27" spans="1:13" x14ac:dyDescent="0.2">
      <c r="A27" s="18" t="s">
        <v>185</v>
      </c>
      <c r="B27" s="18" t="s">
        <v>43</v>
      </c>
      <c r="C27" s="19" t="s">
        <v>66</v>
      </c>
      <c r="D27" s="21">
        <v>-22.857199999999999</v>
      </c>
      <c r="E27" s="21">
        <v>-54.605600000000003</v>
      </c>
      <c r="F27" s="21">
        <v>379</v>
      </c>
      <c r="G27" s="23">
        <v>39617</v>
      </c>
      <c r="H27" s="21">
        <v>1</v>
      </c>
      <c r="I27" s="19" t="s">
        <v>67</v>
      </c>
      <c r="J27" s="24"/>
      <c r="K27" s="24"/>
      <c r="L27" s="24"/>
      <c r="M27" s="24"/>
    </row>
    <row r="28" spans="1:13" x14ac:dyDescent="0.2">
      <c r="A28" s="18" t="s">
        <v>186</v>
      </c>
      <c r="B28" s="18" t="s">
        <v>89</v>
      </c>
      <c r="C28" s="19" t="s">
        <v>123</v>
      </c>
      <c r="D28" s="64">
        <v>-22575389</v>
      </c>
      <c r="E28" s="64">
        <v>-55160833</v>
      </c>
      <c r="F28" s="21">
        <v>499</v>
      </c>
      <c r="G28" s="23">
        <v>43166</v>
      </c>
      <c r="H28" s="21">
        <v>1</v>
      </c>
      <c r="I28" s="19" t="s">
        <v>124</v>
      </c>
      <c r="J28" s="24"/>
      <c r="K28" s="24"/>
      <c r="L28" s="24"/>
      <c r="M28" s="24"/>
    </row>
    <row r="29" spans="1:13" ht="12.75" customHeight="1" x14ac:dyDescent="0.2">
      <c r="A29" s="18" t="s">
        <v>187</v>
      </c>
      <c r="B29" s="18" t="s">
        <v>43</v>
      </c>
      <c r="C29" s="19" t="s">
        <v>125</v>
      </c>
      <c r="D29" s="25">
        <v>-21.609200000000001</v>
      </c>
      <c r="E29" s="25">
        <v>-55.177799999999998</v>
      </c>
      <c r="F29" s="25">
        <v>401</v>
      </c>
      <c r="G29" s="23">
        <v>39065</v>
      </c>
      <c r="H29" s="21">
        <v>1</v>
      </c>
      <c r="I29" s="19" t="s">
        <v>68</v>
      </c>
      <c r="J29" s="24"/>
      <c r="K29" s="24"/>
      <c r="L29" s="24"/>
      <c r="M29" s="24"/>
    </row>
    <row r="30" spans="1:13" ht="12.75" customHeight="1" x14ac:dyDescent="0.2">
      <c r="A30" s="18" t="s">
        <v>188</v>
      </c>
      <c r="B30" s="18" t="s">
        <v>89</v>
      </c>
      <c r="C30" s="19" t="s">
        <v>126</v>
      </c>
      <c r="D30" s="64">
        <v>-21450972</v>
      </c>
      <c r="E30" s="64">
        <v>-54341972</v>
      </c>
      <c r="F30" s="25">
        <v>500</v>
      </c>
      <c r="G30" s="23">
        <v>43153</v>
      </c>
      <c r="H30" s="21">
        <v>1</v>
      </c>
      <c r="I30" s="19" t="s">
        <v>127</v>
      </c>
      <c r="J30" s="24"/>
      <c r="K30" s="24"/>
      <c r="L30" s="24"/>
      <c r="M30" s="24"/>
    </row>
    <row r="31" spans="1:13" ht="12.75" customHeight="1" x14ac:dyDescent="0.2">
      <c r="A31" s="18" t="s">
        <v>189</v>
      </c>
      <c r="B31" s="18" t="s">
        <v>89</v>
      </c>
      <c r="C31" s="19" t="s">
        <v>129</v>
      </c>
      <c r="D31" s="64">
        <v>-22078528</v>
      </c>
      <c r="E31" s="64">
        <v>-53465889</v>
      </c>
      <c r="F31" s="25">
        <v>372</v>
      </c>
      <c r="G31" s="23">
        <v>43199</v>
      </c>
      <c r="H31" s="21">
        <v>1</v>
      </c>
      <c r="I31" s="19" t="s">
        <v>130</v>
      </c>
      <c r="J31" s="24"/>
      <c r="K31" s="24"/>
      <c r="L31" s="24"/>
      <c r="M31" s="24"/>
    </row>
    <row r="32" spans="1:13" s="27" customFormat="1" x14ac:dyDescent="0.2">
      <c r="A32" s="18" t="s">
        <v>190</v>
      </c>
      <c r="B32" s="18" t="s">
        <v>43</v>
      </c>
      <c r="C32" s="19" t="s">
        <v>131</v>
      </c>
      <c r="D32" s="25">
        <v>-20.395600000000002</v>
      </c>
      <c r="E32" s="25">
        <v>-56.431699999999999</v>
      </c>
      <c r="F32" s="25">
        <v>140</v>
      </c>
      <c r="G32" s="23">
        <v>39023</v>
      </c>
      <c r="H32" s="21">
        <v>1</v>
      </c>
      <c r="I32" s="19" t="s">
        <v>69</v>
      </c>
      <c r="J32" s="24"/>
      <c r="K32" s="24"/>
      <c r="L32" s="24"/>
      <c r="M32" s="24" t="s">
        <v>35</v>
      </c>
    </row>
    <row r="33" spans="1:13" x14ac:dyDescent="0.2">
      <c r="A33" s="18" t="s">
        <v>191</v>
      </c>
      <c r="B33" s="18" t="s">
        <v>43</v>
      </c>
      <c r="C33" s="19" t="s">
        <v>132</v>
      </c>
      <c r="D33" s="25">
        <v>-18.988900000000001</v>
      </c>
      <c r="E33" s="25">
        <v>-56.623100000000001</v>
      </c>
      <c r="F33" s="25">
        <v>104</v>
      </c>
      <c r="G33" s="23">
        <v>38932</v>
      </c>
      <c r="H33" s="21">
        <v>1</v>
      </c>
      <c r="I33" s="19" t="s">
        <v>70</v>
      </c>
      <c r="J33" s="24"/>
      <c r="K33" s="24"/>
      <c r="L33" s="24"/>
      <c r="M33" s="24"/>
    </row>
    <row r="34" spans="1:13" s="27" customFormat="1" x14ac:dyDescent="0.2">
      <c r="A34" s="18" t="s">
        <v>192</v>
      </c>
      <c r="B34" s="18" t="s">
        <v>43</v>
      </c>
      <c r="C34" s="19" t="s">
        <v>133</v>
      </c>
      <c r="D34" s="25">
        <v>-19.414300000000001</v>
      </c>
      <c r="E34" s="25">
        <v>-51.1053</v>
      </c>
      <c r="F34" s="25">
        <v>424</v>
      </c>
      <c r="G34" s="23" t="s">
        <v>71</v>
      </c>
      <c r="H34" s="21">
        <v>1</v>
      </c>
      <c r="I34" s="19" t="s">
        <v>72</v>
      </c>
      <c r="J34" s="24"/>
      <c r="K34" s="24"/>
      <c r="L34" s="24"/>
      <c r="M34" s="24"/>
    </row>
    <row r="35" spans="1:13" s="27" customFormat="1" x14ac:dyDescent="0.2">
      <c r="A35" s="18" t="s">
        <v>193</v>
      </c>
      <c r="B35" s="18" t="s">
        <v>89</v>
      </c>
      <c r="C35" s="19" t="s">
        <v>134</v>
      </c>
      <c r="D35" s="64">
        <v>-18072711</v>
      </c>
      <c r="E35" s="64">
        <v>-54548811</v>
      </c>
      <c r="F35" s="25">
        <v>251</v>
      </c>
      <c r="G35" s="23">
        <v>43133</v>
      </c>
      <c r="H35" s="21">
        <v>1</v>
      </c>
      <c r="I35" s="19" t="s">
        <v>135</v>
      </c>
      <c r="J35" s="24"/>
      <c r="K35" s="24"/>
      <c r="L35" s="24"/>
      <c r="M35" s="24" t="s">
        <v>35</v>
      </c>
    </row>
    <row r="36" spans="1:13" x14ac:dyDescent="0.2">
      <c r="A36" s="18" t="s">
        <v>194</v>
      </c>
      <c r="B36" s="18" t="s">
        <v>43</v>
      </c>
      <c r="C36" s="19" t="s">
        <v>136</v>
      </c>
      <c r="D36" s="25">
        <v>-22.533300000000001</v>
      </c>
      <c r="E36" s="25">
        <v>-55.533299999999997</v>
      </c>
      <c r="F36" s="25">
        <v>650</v>
      </c>
      <c r="G36" s="23">
        <v>37140</v>
      </c>
      <c r="H36" s="21">
        <v>1</v>
      </c>
      <c r="I36" s="19" t="s">
        <v>73</v>
      </c>
      <c r="J36" s="24"/>
      <c r="K36" s="24"/>
      <c r="L36" s="24"/>
      <c r="M36" s="24"/>
    </row>
    <row r="37" spans="1:13" x14ac:dyDescent="0.2">
      <c r="A37" s="18" t="s">
        <v>195</v>
      </c>
      <c r="B37" s="18" t="s">
        <v>43</v>
      </c>
      <c r="C37" s="19" t="s">
        <v>137</v>
      </c>
      <c r="D37" s="25">
        <v>-21.7058</v>
      </c>
      <c r="E37" s="25">
        <v>-57.5533</v>
      </c>
      <c r="F37" s="25">
        <v>85</v>
      </c>
      <c r="G37" s="23">
        <v>39014</v>
      </c>
      <c r="H37" s="21">
        <v>1</v>
      </c>
      <c r="I37" s="19" t="s">
        <v>74</v>
      </c>
      <c r="J37" s="24"/>
      <c r="K37" s="24"/>
      <c r="L37" s="24"/>
      <c r="M37" s="24"/>
    </row>
    <row r="38" spans="1:13" s="27" customFormat="1" x14ac:dyDescent="0.2">
      <c r="A38" s="18" t="s">
        <v>196</v>
      </c>
      <c r="B38" s="18" t="s">
        <v>43</v>
      </c>
      <c r="C38" s="19" t="s">
        <v>138</v>
      </c>
      <c r="D38" s="25">
        <v>-19.420100000000001</v>
      </c>
      <c r="E38" s="25">
        <v>-54.553100000000001</v>
      </c>
      <c r="F38" s="25">
        <v>647</v>
      </c>
      <c r="G38" s="23">
        <v>39067</v>
      </c>
      <c r="H38" s="21">
        <v>1</v>
      </c>
      <c r="I38" s="19" t="s">
        <v>86</v>
      </c>
      <c r="J38" s="24"/>
      <c r="K38" s="24"/>
      <c r="L38" s="24"/>
      <c r="M38" s="24"/>
    </row>
    <row r="39" spans="1:13" s="27" customFormat="1" x14ac:dyDescent="0.2">
      <c r="A39" s="18" t="s">
        <v>197</v>
      </c>
      <c r="B39" s="18" t="s">
        <v>89</v>
      </c>
      <c r="C39" s="19" t="s">
        <v>139</v>
      </c>
      <c r="D39" s="64">
        <v>-20466094</v>
      </c>
      <c r="E39" s="64">
        <v>-53763028</v>
      </c>
      <c r="F39" s="25">
        <v>442</v>
      </c>
      <c r="G39" s="23">
        <v>43118</v>
      </c>
      <c r="H39" s="21">
        <v>1</v>
      </c>
      <c r="I39" s="19"/>
      <c r="J39" s="24"/>
      <c r="K39" s="24"/>
      <c r="L39" s="24"/>
      <c r="M39" s="24"/>
    </row>
    <row r="40" spans="1:13" x14ac:dyDescent="0.2">
      <c r="A40" s="18" t="s">
        <v>198</v>
      </c>
      <c r="B40" s="18" t="s">
        <v>43</v>
      </c>
      <c r="C40" s="19" t="s">
        <v>140</v>
      </c>
      <c r="D40" s="21">
        <v>-21.774999999999999</v>
      </c>
      <c r="E40" s="21">
        <v>-54.528100000000002</v>
      </c>
      <c r="F40" s="21">
        <v>329</v>
      </c>
      <c r="G40" s="23">
        <v>39625</v>
      </c>
      <c r="H40" s="21">
        <v>1</v>
      </c>
      <c r="I40" s="19" t="s">
        <v>75</v>
      </c>
      <c r="J40" s="24"/>
      <c r="K40" s="24"/>
      <c r="L40" s="24"/>
      <c r="M40" s="24" t="s">
        <v>35</v>
      </c>
    </row>
    <row r="41" spans="1:13" s="32" customFormat="1" ht="15" customHeight="1" x14ac:dyDescent="0.2">
      <c r="A41" s="29" t="s">
        <v>199</v>
      </c>
      <c r="B41" s="29" t="s">
        <v>89</v>
      </c>
      <c r="C41" s="19" t="s">
        <v>142</v>
      </c>
      <c r="D41" s="75">
        <v>-21305889</v>
      </c>
      <c r="E41" s="75">
        <v>-52820375</v>
      </c>
      <c r="F41" s="30">
        <v>383</v>
      </c>
      <c r="G41" s="20">
        <v>43209</v>
      </c>
      <c r="H41" s="19">
        <v>1</v>
      </c>
      <c r="I41" s="29" t="s">
        <v>143</v>
      </c>
      <c r="J41" s="31"/>
      <c r="K41" s="31"/>
      <c r="L41" s="31"/>
      <c r="M41" s="31"/>
    </row>
    <row r="42" spans="1:13" s="32" customFormat="1" ht="15" customHeight="1" x14ac:dyDescent="0.2">
      <c r="A42" s="29" t="s">
        <v>200</v>
      </c>
      <c r="B42" s="29" t="s">
        <v>43</v>
      </c>
      <c r="C42" s="19" t="s">
        <v>144</v>
      </c>
      <c r="D42" s="75">
        <v>-20981633</v>
      </c>
      <c r="E42" s="30">
        <v>-54.971899999999998</v>
      </c>
      <c r="F42" s="30">
        <v>464</v>
      </c>
      <c r="G42" s="20" t="s">
        <v>76</v>
      </c>
      <c r="H42" s="19">
        <v>1</v>
      </c>
      <c r="I42" s="29" t="s">
        <v>77</v>
      </c>
      <c r="J42" s="31"/>
      <c r="K42" s="31"/>
      <c r="L42" s="31"/>
      <c r="M42" s="31"/>
    </row>
    <row r="43" spans="1:13" s="27" customFormat="1" x14ac:dyDescent="0.2">
      <c r="A43" s="18" t="s">
        <v>201</v>
      </c>
      <c r="B43" s="18" t="s">
        <v>43</v>
      </c>
      <c r="C43" s="19" t="s">
        <v>145</v>
      </c>
      <c r="D43" s="21">
        <v>-23.966899999999999</v>
      </c>
      <c r="E43" s="21">
        <v>-55.0242</v>
      </c>
      <c r="F43" s="21">
        <v>402</v>
      </c>
      <c r="G43" s="23">
        <v>39605</v>
      </c>
      <c r="H43" s="21">
        <v>1</v>
      </c>
      <c r="I43" s="19" t="s">
        <v>78</v>
      </c>
      <c r="J43" s="24"/>
      <c r="K43" s="24"/>
      <c r="L43" s="24"/>
      <c r="M43" s="24"/>
    </row>
    <row r="44" spans="1:13" s="27" customFormat="1" x14ac:dyDescent="0.2">
      <c r="A44" s="18" t="s">
        <v>202</v>
      </c>
      <c r="B44" s="18" t="s">
        <v>89</v>
      </c>
      <c r="C44" s="19" t="s">
        <v>147</v>
      </c>
      <c r="D44" s="64">
        <v>-20351444</v>
      </c>
      <c r="E44" s="64">
        <v>-51430222</v>
      </c>
      <c r="F44" s="21">
        <v>374</v>
      </c>
      <c r="G44" s="23">
        <v>43196</v>
      </c>
      <c r="H44" s="21">
        <v>0</v>
      </c>
      <c r="I44" s="19" t="s">
        <v>148</v>
      </c>
      <c r="J44" s="24"/>
      <c r="K44" s="24"/>
      <c r="L44" s="24"/>
      <c r="M44" s="24"/>
    </row>
    <row r="45" spans="1:13" s="34" customFormat="1" x14ac:dyDescent="0.2">
      <c r="A45" s="29" t="s">
        <v>203</v>
      </c>
      <c r="B45" s="29" t="s">
        <v>43</v>
      </c>
      <c r="C45" s="19" t="s">
        <v>149</v>
      </c>
      <c r="D45" s="19">
        <v>-17.634699999999999</v>
      </c>
      <c r="E45" s="19">
        <v>-54.760100000000001</v>
      </c>
      <c r="F45" s="19">
        <v>486</v>
      </c>
      <c r="G45" s="20" t="s">
        <v>79</v>
      </c>
      <c r="H45" s="19">
        <v>1</v>
      </c>
      <c r="I45" s="21" t="s">
        <v>80</v>
      </c>
      <c r="J45" s="33"/>
      <c r="K45" s="33"/>
      <c r="L45" s="33"/>
      <c r="M45" s="33"/>
    </row>
    <row r="46" spans="1:13" x14ac:dyDescent="0.2">
      <c r="A46" s="18" t="s">
        <v>204</v>
      </c>
      <c r="B46" s="18" t="s">
        <v>43</v>
      </c>
      <c r="C46" s="19" t="s">
        <v>150</v>
      </c>
      <c r="D46" s="21">
        <v>-20.783300000000001</v>
      </c>
      <c r="E46" s="21">
        <v>-51.7</v>
      </c>
      <c r="F46" s="21">
        <v>313</v>
      </c>
      <c r="G46" s="23">
        <v>37137</v>
      </c>
      <c r="H46" s="21">
        <v>1</v>
      </c>
      <c r="I46" s="19" t="s">
        <v>81</v>
      </c>
      <c r="J46" s="24"/>
      <c r="K46" s="24"/>
      <c r="L46" s="24"/>
      <c r="M46" s="24"/>
    </row>
    <row r="47" spans="1:13" ht="18" customHeight="1" x14ac:dyDescent="0.2">
      <c r="A47" s="35"/>
      <c r="B47" s="36"/>
      <c r="C47" s="37"/>
      <c r="D47" s="37"/>
      <c r="E47" s="37"/>
      <c r="F47" s="37"/>
      <c r="G47" s="15" t="s">
        <v>82</v>
      </c>
      <c r="H47" s="19">
        <f>SUM(H2:H46)</f>
        <v>42</v>
      </c>
      <c r="I47" s="35"/>
      <c r="J47" s="24"/>
      <c r="K47" s="24"/>
      <c r="L47" s="24"/>
      <c r="M47" s="24"/>
    </row>
    <row r="48" spans="1:13" x14ac:dyDescent="0.2">
      <c r="A48" s="24" t="s">
        <v>83</v>
      </c>
      <c r="B48" s="38"/>
      <c r="C48" s="38"/>
      <c r="D48" s="38"/>
      <c r="E48" s="38"/>
      <c r="F48" s="38"/>
      <c r="G48" s="24"/>
      <c r="H48" s="39"/>
      <c r="I48" s="24"/>
      <c r="J48" s="24"/>
      <c r="K48" s="24"/>
      <c r="L48" s="24"/>
      <c r="M48" s="24"/>
    </row>
    <row r="49" spans="1:13" x14ac:dyDescent="0.2">
      <c r="A49" s="40" t="s">
        <v>84</v>
      </c>
      <c r="B49" s="41"/>
      <c r="C49" s="41"/>
      <c r="D49" s="41"/>
      <c r="E49" s="41"/>
      <c r="F49" s="41"/>
      <c r="G49" s="24"/>
      <c r="H49" s="24"/>
      <c r="I49" s="24"/>
      <c r="J49" s="24"/>
      <c r="K49" s="24"/>
      <c r="L49" s="24"/>
      <c r="M49" s="24"/>
    </row>
    <row r="50" spans="1:13" x14ac:dyDescent="0.2">
      <c r="A50" s="24"/>
      <c r="B50" s="41"/>
      <c r="C50" s="41"/>
      <c r="D50" s="41"/>
      <c r="E50" s="41"/>
      <c r="F50" s="41"/>
      <c r="G50" s="24"/>
      <c r="H50" s="24"/>
      <c r="I50" s="24"/>
      <c r="J50" s="24"/>
      <c r="K50" s="24"/>
      <c r="L50" s="24"/>
      <c r="M50" s="24"/>
    </row>
    <row r="51" spans="1:13" x14ac:dyDescent="0.2">
      <c r="A51" s="24"/>
      <c r="B51" s="41"/>
      <c r="C51" s="41"/>
      <c r="D51" s="41"/>
      <c r="E51" s="41"/>
      <c r="F51" s="41"/>
      <c r="G51" s="24"/>
      <c r="H51" s="24"/>
      <c r="I51" s="24"/>
      <c r="J51" s="24"/>
      <c r="K51" s="24"/>
      <c r="L51" s="24"/>
      <c r="M51" s="24"/>
    </row>
    <row r="52" spans="1:13" x14ac:dyDescent="0.2">
      <c r="A52" s="24"/>
      <c r="B52" s="41"/>
      <c r="C52" s="41"/>
      <c r="D52" s="41"/>
      <c r="E52" s="41"/>
      <c r="F52" s="41"/>
      <c r="G52" s="24"/>
      <c r="H52" s="24"/>
      <c r="I52" s="24"/>
      <c r="J52" s="24"/>
      <c r="K52" s="24"/>
      <c r="L52" s="24"/>
      <c r="M52" s="24"/>
    </row>
    <row r="53" spans="1:13" x14ac:dyDescent="0.2">
      <c r="A53" s="24"/>
      <c r="B53" s="41"/>
      <c r="C53" s="41"/>
      <c r="D53" s="41"/>
      <c r="E53" s="41"/>
      <c r="F53" s="41"/>
      <c r="G53" s="24"/>
      <c r="H53" s="24"/>
      <c r="I53" s="24"/>
      <c r="J53" s="24"/>
      <c r="K53" s="24"/>
      <c r="L53" s="24"/>
      <c r="M53" s="24"/>
    </row>
    <row r="54" spans="1:13" x14ac:dyDescent="0.2">
      <c r="A54" s="24"/>
      <c r="B54" s="41"/>
      <c r="C54" s="41"/>
      <c r="D54" s="41"/>
      <c r="E54" s="41"/>
      <c r="F54" s="41"/>
      <c r="G54" s="24"/>
      <c r="H54" s="24"/>
      <c r="I54" s="24"/>
      <c r="J54" s="24"/>
      <c r="K54" s="24"/>
      <c r="L54" s="24"/>
      <c r="M54" s="24"/>
    </row>
    <row r="55" spans="1:13" x14ac:dyDescent="0.2">
      <c r="A55" s="24"/>
      <c r="B55" s="41"/>
      <c r="C55" s="41"/>
      <c r="D55" s="41"/>
      <c r="E55" s="41"/>
      <c r="F55" s="41"/>
      <c r="G55" s="24"/>
      <c r="H55" s="24"/>
      <c r="I55" s="24"/>
      <c r="J55" s="24"/>
      <c r="K55" s="24"/>
      <c r="L55" s="24"/>
      <c r="M55" s="24"/>
    </row>
    <row r="56" spans="1:13" x14ac:dyDescent="0.2">
      <c r="A56" s="24"/>
      <c r="B56" s="41"/>
      <c r="C56" s="41"/>
      <c r="D56" s="41"/>
      <c r="E56" s="41"/>
      <c r="F56" s="41"/>
      <c r="G56" s="24"/>
      <c r="H56" s="24"/>
      <c r="I56" s="24"/>
      <c r="J56" s="24"/>
      <c r="K56" s="24"/>
      <c r="L56" s="24"/>
      <c r="M56" s="24"/>
    </row>
    <row r="57" spans="1:13" x14ac:dyDescent="0.2">
      <c r="A57" s="24"/>
      <c r="B57" s="41"/>
      <c r="C57" s="41"/>
      <c r="D57" s="41"/>
      <c r="E57" s="41"/>
      <c r="F57" s="41"/>
      <c r="G57" s="24"/>
      <c r="H57" s="24"/>
      <c r="I57" s="24"/>
      <c r="J57" s="24"/>
      <c r="K57" s="24"/>
      <c r="L57" s="24"/>
      <c r="M57" s="24"/>
    </row>
    <row r="58" spans="1:13" x14ac:dyDescent="0.2">
      <c r="A58" s="24"/>
      <c r="B58" s="41"/>
      <c r="C58" s="41"/>
      <c r="D58" s="41"/>
      <c r="E58" s="41"/>
      <c r="F58" s="41"/>
      <c r="G58" s="24"/>
      <c r="H58" s="24"/>
      <c r="I58" s="24"/>
      <c r="J58" s="24"/>
      <c r="K58" s="24"/>
      <c r="L58" s="24"/>
      <c r="M58" s="24"/>
    </row>
    <row r="59" spans="1:13" x14ac:dyDescent="0.2">
      <c r="A59" s="24"/>
      <c r="B59" s="41"/>
      <c r="C59" s="41"/>
      <c r="D59" s="41"/>
      <c r="E59" s="41"/>
      <c r="F59" s="41" t="s">
        <v>35</v>
      </c>
      <c r="G59" s="24"/>
      <c r="H59" s="24"/>
      <c r="I59" s="24"/>
      <c r="J59" s="24"/>
      <c r="K59" s="24"/>
      <c r="L59" s="24"/>
      <c r="M59" s="24"/>
    </row>
    <row r="60" spans="1:13" x14ac:dyDescent="0.2">
      <c r="A60" s="24"/>
      <c r="B60" s="41"/>
      <c r="C60" s="41"/>
      <c r="D60" s="41"/>
      <c r="E60" s="41"/>
      <c r="F60" s="41"/>
      <c r="G60" s="24"/>
      <c r="H60" s="24"/>
      <c r="I60" s="24"/>
      <c r="J60" s="24"/>
      <c r="K60" s="24"/>
      <c r="L60" s="24"/>
      <c r="M60" s="24"/>
    </row>
    <row r="61" spans="1:13" x14ac:dyDescent="0.2">
      <c r="A61" s="24"/>
      <c r="B61" s="41"/>
      <c r="C61" s="41"/>
      <c r="D61" s="41"/>
      <c r="E61" s="41"/>
      <c r="F61" s="41"/>
      <c r="G61" s="24"/>
      <c r="H61" s="24"/>
      <c r="I61" s="24"/>
      <c r="J61" s="24"/>
      <c r="K61" s="24"/>
      <c r="L61" s="24"/>
      <c r="M61" s="24"/>
    </row>
    <row r="62" spans="1:13" x14ac:dyDescent="0.2">
      <c r="A62" s="24"/>
      <c r="B62" s="41"/>
      <c r="C62" s="41"/>
      <c r="D62" s="41"/>
      <c r="E62" s="41"/>
      <c r="F62" s="41"/>
      <c r="G62" s="24"/>
      <c r="H62" s="24"/>
      <c r="I62" s="24"/>
      <c r="J62" s="24"/>
      <c r="K62" s="24"/>
      <c r="L62" s="24"/>
      <c r="M62" s="24"/>
    </row>
    <row r="63" spans="1:13" x14ac:dyDescent="0.2">
      <c r="A63" s="24"/>
      <c r="B63" s="41"/>
      <c r="C63" s="41"/>
      <c r="D63" s="41"/>
      <c r="E63" s="41"/>
      <c r="F63" s="41"/>
      <c r="G63" s="24"/>
      <c r="H63" s="24"/>
      <c r="I63" s="24"/>
      <c r="J63" s="24"/>
      <c r="K63" s="24"/>
      <c r="L63" s="24"/>
      <c r="M63" s="24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showGridLines="0" zoomScale="90" zoomScaleNormal="90" workbookViewId="0">
      <selection activeCell="AH50" sqref="AH50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40" t="s">
        <v>221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2"/>
    </row>
    <row r="2" spans="1:36" ht="20.100000000000001" customHeight="1" x14ac:dyDescent="0.2">
      <c r="A2" s="139" t="s">
        <v>21</v>
      </c>
      <c r="B2" s="134" t="s">
        <v>219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</row>
    <row r="3" spans="1:36" s="4" customFormat="1" ht="20.100000000000001" customHeight="1" x14ac:dyDescent="0.2">
      <c r="A3" s="139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109" t="s">
        <v>27</v>
      </c>
      <c r="AH3" s="119" t="s">
        <v>26</v>
      </c>
    </row>
    <row r="4" spans="1:36" s="5" customFormat="1" ht="20.100000000000001" customHeight="1" x14ac:dyDescent="0.2">
      <c r="A4" s="139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09" t="s">
        <v>25</v>
      </c>
      <c r="AH4" s="119" t="s">
        <v>25</v>
      </c>
    </row>
    <row r="5" spans="1:36" s="5" customFormat="1" x14ac:dyDescent="0.2">
      <c r="A5" s="54" t="s">
        <v>30</v>
      </c>
      <c r="B5" s="111">
        <f>[1]Agosto!$C$5</f>
        <v>32.5</v>
      </c>
      <c r="C5" s="111">
        <f>[1]Agosto!$C$6</f>
        <v>34.700000000000003</v>
      </c>
      <c r="D5" s="111">
        <f>[1]Agosto!$C$7</f>
        <v>34.299999999999997</v>
      </c>
      <c r="E5" s="111">
        <f>[1]Agosto!$C$8</f>
        <v>33.9</v>
      </c>
      <c r="F5" s="111">
        <f>[1]Agosto!$C$9</f>
        <v>34.4</v>
      </c>
      <c r="G5" s="111">
        <f>[1]Agosto!$C$10</f>
        <v>37.4</v>
      </c>
      <c r="H5" s="111">
        <f>[1]Agosto!$C$11</f>
        <v>37.700000000000003</v>
      </c>
      <c r="I5" s="111">
        <f>[1]Agosto!$C$12</f>
        <v>33.1</v>
      </c>
      <c r="J5" s="111">
        <f>[1]Agosto!$C$13</f>
        <v>35.5</v>
      </c>
      <c r="K5" s="111">
        <f>[1]Agosto!$C$14</f>
        <v>38.5</v>
      </c>
      <c r="L5" s="111">
        <f>[1]Agosto!$C$15</f>
        <v>38.200000000000003</v>
      </c>
      <c r="M5" s="111">
        <f>[1]Agosto!$C$16</f>
        <v>35.6</v>
      </c>
      <c r="N5" s="111">
        <f>[1]Agosto!$C$17</f>
        <v>28.2</v>
      </c>
      <c r="O5" s="111">
        <f>[1]Agosto!$C$18</f>
        <v>26.1</v>
      </c>
      <c r="P5" s="111">
        <f>[1]Agosto!$C$19</f>
        <v>28</v>
      </c>
      <c r="Q5" s="111">
        <f>[1]Agosto!$C$20</f>
        <v>34.799999999999997</v>
      </c>
      <c r="R5" s="111">
        <f>[1]Agosto!$C$21</f>
        <v>35.1</v>
      </c>
      <c r="S5" s="111">
        <f>[1]Agosto!$C$22</f>
        <v>36.1</v>
      </c>
      <c r="T5" s="111">
        <f>[1]Agosto!$C$23</f>
        <v>28.9</v>
      </c>
      <c r="U5" s="111">
        <f>[1]Agosto!$C$24</f>
        <v>30.9</v>
      </c>
      <c r="V5" s="111">
        <f>[1]Agosto!$C$25</f>
        <v>33.200000000000003</v>
      </c>
      <c r="W5" s="111">
        <f>[1]Agosto!$C$26</f>
        <v>36.700000000000003</v>
      </c>
      <c r="X5" s="111">
        <f>[1]Agosto!$C$27</f>
        <v>37.9</v>
      </c>
      <c r="Y5" s="111">
        <f>[1]Agosto!$C$28</f>
        <v>36.5</v>
      </c>
      <c r="Z5" s="111">
        <f>[1]Agosto!$C$29</f>
        <v>37</v>
      </c>
      <c r="AA5" s="111">
        <f>[1]Agosto!$C$30</f>
        <v>27.5</v>
      </c>
      <c r="AB5" s="111">
        <f>[1]Agosto!$C$31</f>
        <v>21</v>
      </c>
      <c r="AC5" s="111">
        <f>[1]Agosto!$C$32</f>
        <v>27.7</v>
      </c>
      <c r="AD5" s="111">
        <f>[1]Agosto!$C$33</f>
        <v>28.6</v>
      </c>
      <c r="AE5" s="111">
        <f>[1]Agosto!$C$34</f>
        <v>30.6</v>
      </c>
      <c r="AF5" s="111">
        <f>[1]Agosto!$C$35</f>
        <v>27.5</v>
      </c>
      <c r="AG5" s="123">
        <f t="shared" ref="AG5" si="1">MAX(B5:AF5)</f>
        <v>38.5</v>
      </c>
      <c r="AH5" s="120">
        <f t="shared" ref="AH5" si="2">AVERAGE(B5:AF5)</f>
        <v>32.841935483870976</v>
      </c>
    </row>
    <row r="6" spans="1:36" x14ac:dyDescent="0.2">
      <c r="A6" s="54" t="s">
        <v>0</v>
      </c>
      <c r="B6" s="114">
        <f>[2]Agosto!$C$5</f>
        <v>30.6</v>
      </c>
      <c r="C6" s="114">
        <f>[2]Agosto!$C$6</f>
        <v>31.8</v>
      </c>
      <c r="D6" s="114">
        <f>[2]Agosto!$C$7</f>
        <v>33.1</v>
      </c>
      <c r="E6" s="114">
        <f>[2]Agosto!$C$8</f>
        <v>32.5</v>
      </c>
      <c r="F6" s="114">
        <f>[2]Agosto!$C$9</f>
        <v>31.6</v>
      </c>
      <c r="G6" s="114">
        <f>[2]Agosto!$C$10</f>
        <v>33.1</v>
      </c>
      <c r="H6" s="114">
        <f>[2]Agosto!$C$11</f>
        <v>34.700000000000003</v>
      </c>
      <c r="I6" s="114">
        <f>[2]Agosto!$C$12</f>
        <v>26</v>
      </c>
      <c r="J6" s="114">
        <f>[2]Agosto!$C$13</f>
        <v>27.4</v>
      </c>
      <c r="K6" s="114">
        <f>[2]Agosto!$C$14</f>
        <v>34.299999999999997</v>
      </c>
      <c r="L6" s="114">
        <f>[2]Agosto!$C$15</f>
        <v>35.4</v>
      </c>
      <c r="M6" s="114">
        <f>[2]Agosto!$C$16</f>
        <v>27.9</v>
      </c>
      <c r="N6" s="114">
        <f>[2]Agosto!$C$17</f>
        <v>21.1</v>
      </c>
      <c r="O6" s="114">
        <f>[2]Agosto!$C$18</f>
        <v>24.7</v>
      </c>
      <c r="P6" s="114">
        <f>[2]Agosto!$C$19</f>
        <v>30</v>
      </c>
      <c r="Q6" s="114">
        <f>[2]Agosto!$C$20</f>
        <v>32.299999999999997</v>
      </c>
      <c r="R6" s="114">
        <f>[2]Agosto!$C$21</f>
        <v>33.1</v>
      </c>
      <c r="S6" s="114">
        <f>[2]Agosto!$C$22</f>
        <v>34</v>
      </c>
      <c r="T6" s="114">
        <f>[2]Agosto!$C$23</f>
        <v>22.3</v>
      </c>
      <c r="U6" s="114">
        <f>[2]Agosto!$C$24</f>
        <v>27.5</v>
      </c>
      <c r="V6" s="114">
        <f>[2]Agosto!$C$25</f>
        <v>33.200000000000003</v>
      </c>
      <c r="W6" s="114">
        <f>[2]Agosto!$C$26</f>
        <v>34.5</v>
      </c>
      <c r="X6" s="114">
        <f>[2]Agosto!$C$27</f>
        <v>35.5</v>
      </c>
      <c r="Y6" s="114">
        <f>[2]Agosto!$C$28</f>
        <v>34.799999999999997</v>
      </c>
      <c r="Z6" s="114">
        <f>[2]Agosto!$C$29</f>
        <v>29.5</v>
      </c>
      <c r="AA6" s="114">
        <f>[2]Agosto!$C$30</f>
        <v>25.9</v>
      </c>
      <c r="AB6" s="114">
        <f>[2]Agosto!$C$31</f>
        <v>23.9</v>
      </c>
      <c r="AC6" s="114">
        <f>[2]Agosto!$C$32</f>
        <v>25.5</v>
      </c>
      <c r="AD6" s="114">
        <f>[2]Agosto!$C$33</f>
        <v>25.2</v>
      </c>
      <c r="AE6" s="114">
        <f>[2]Agosto!$C$34</f>
        <v>30.5</v>
      </c>
      <c r="AF6" s="114">
        <f>[2]Agosto!$C$35</f>
        <v>26.2</v>
      </c>
      <c r="AG6" s="123">
        <f t="shared" ref="AG6:AG49" si="3">MAX(B6:AF6)</f>
        <v>35.5</v>
      </c>
      <c r="AH6" s="120">
        <f t="shared" ref="AH6:AH49" si="4">AVERAGE(B6:AF6)</f>
        <v>29.93870967741935</v>
      </c>
    </row>
    <row r="7" spans="1:36" x14ac:dyDescent="0.2">
      <c r="A7" s="54" t="s">
        <v>88</v>
      </c>
      <c r="B7" s="114">
        <f>[3]Agosto!$C$5</f>
        <v>31.5</v>
      </c>
      <c r="C7" s="114">
        <f>[3]Agosto!$C$6</f>
        <v>33</v>
      </c>
      <c r="D7" s="114">
        <f>[3]Agosto!$C$7</f>
        <v>33.4</v>
      </c>
      <c r="E7" s="114">
        <f>[3]Agosto!$C$8</f>
        <v>32.700000000000003</v>
      </c>
      <c r="F7" s="114">
        <f>[3]Agosto!$C$9</f>
        <v>32.700000000000003</v>
      </c>
      <c r="G7" s="114">
        <f>[3]Agosto!$C$10</f>
        <v>34.6</v>
      </c>
      <c r="H7" s="114">
        <f>[3]Agosto!$C$11</f>
        <v>36.1</v>
      </c>
      <c r="I7" s="114">
        <f>[3]Agosto!$C$12</f>
        <v>30.2</v>
      </c>
      <c r="J7" s="114">
        <f>[3]Agosto!$C$13</f>
        <v>29.1</v>
      </c>
      <c r="K7" s="114">
        <f>[3]Agosto!$C$14</f>
        <v>36.299999999999997</v>
      </c>
      <c r="L7" s="114">
        <f>[3]Agosto!$C$15</f>
        <v>36.700000000000003</v>
      </c>
      <c r="M7" s="114">
        <f>[3]Agosto!$C$16</f>
        <v>31.1</v>
      </c>
      <c r="N7" s="114">
        <f>[3]Agosto!$C$17</f>
        <v>26.5</v>
      </c>
      <c r="O7" s="114">
        <f>[3]Agosto!$C$18</f>
        <v>25.8</v>
      </c>
      <c r="P7" s="114">
        <f>[3]Agosto!$C$19</f>
        <v>28.8</v>
      </c>
      <c r="Q7" s="114">
        <f>[3]Agosto!$C$20</f>
        <v>33</v>
      </c>
      <c r="R7" s="114">
        <f>[3]Agosto!$C$21</f>
        <v>34</v>
      </c>
      <c r="S7" s="114">
        <f>[3]Agosto!$C$22</f>
        <v>35.700000000000003</v>
      </c>
      <c r="T7" s="114">
        <f>[3]Agosto!$C$23</f>
        <v>21.6</v>
      </c>
      <c r="U7" s="114">
        <f>[3]Agosto!$C$24</f>
        <v>29.3</v>
      </c>
      <c r="V7" s="114">
        <f>[3]Agosto!$C$25</f>
        <v>32</v>
      </c>
      <c r="W7" s="114">
        <f>[3]Agosto!$C$26</f>
        <v>35.299999999999997</v>
      </c>
      <c r="X7" s="114">
        <f>[3]Agosto!$C$27</f>
        <v>36.5</v>
      </c>
      <c r="Y7" s="114">
        <f>[3]Agosto!$C$28</f>
        <v>36.5</v>
      </c>
      <c r="Z7" s="114">
        <f>[3]Agosto!$C$29</f>
        <v>34.6</v>
      </c>
      <c r="AA7" s="114">
        <f>[3]Agosto!$C$30</f>
        <v>24</v>
      </c>
      <c r="AB7" s="114">
        <f>[3]Agosto!$C$31</f>
        <v>21.8</v>
      </c>
      <c r="AC7" s="114">
        <f>[3]Agosto!$C$32</f>
        <v>26.5</v>
      </c>
      <c r="AD7" s="114">
        <f>[3]Agosto!$C$33</f>
        <v>27</v>
      </c>
      <c r="AE7" s="114">
        <f>[3]Agosto!$C$34</f>
        <v>31.1</v>
      </c>
      <c r="AF7" s="114">
        <f>[3]Agosto!$C$35</f>
        <v>25.8</v>
      </c>
      <c r="AG7" s="123">
        <f t="shared" si="3"/>
        <v>36.700000000000003</v>
      </c>
      <c r="AH7" s="120">
        <f t="shared" si="4"/>
        <v>31.070967741935483</v>
      </c>
    </row>
    <row r="8" spans="1:36" x14ac:dyDescent="0.2">
      <c r="A8" s="54" t="s">
        <v>1</v>
      </c>
      <c r="B8" s="114">
        <f>[4]Agosto!$C$5</f>
        <v>34.1</v>
      </c>
      <c r="C8" s="114">
        <f>[4]Agosto!$C$6</f>
        <v>35.6</v>
      </c>
      <c r="D8" s="114">
        <f>[4]Agosto!$C$7</f>
        <v>35.6</v>
      </c>
      <c r="E8" s="114">
        <f>[4]Agosto!$C$8</f>
        <v>35.6</v>
      </c>
      <c r="F8" s="114">
        <f>[4]Agosto!$C$9</f>
        <v>34.799999999999997</v>
      </c>
      <c r="G8" s="114">
        <f>[4]Agosto!$C$10</f>
        <v>36.6</v>
      </c>
      <c r="H8" s="114">
        <f>[4]Agosto!$C$11</f>
        <v>35.799999999999997</v>
      </c>
      <c r="I8" s="114">
        <f>[4]Agosto!$C$12</f>
        <v>35.200000000000003</v>
      </c>
      <c r="J8" s="114">
        <f>[4]Agosto!$C$13</f>
        <v>34.700000000000003</v>
      </c>
      <c r="K8" s="114">
        <f>[4]Agosto!$C$14</f>
        <v>36.9</v>
      </c>
      <c r="L8" s="114">
        <f>[4]Agosto!$C$15</f>
        <v>36.6</v>
      </c>
      <c r="M8" s="114">
        <f>[4]Agosto!$C$16</f>
        <v>36.200000000000003</v>
      </c>
      <c r="N8" s="114">
        <f>[4]Agosto!$C$17</f>
        <v>25.1</v>
      </c>
      <c r="O8" s="114">
        <f>[4]Agosto!$C$18</f>
        <v>27.1</v>
      </c>
      <c r="P8" s="114">
        <f>[4]Agosto!$C$19</f>
        <v>34.200000000000003</v>
      </c>
      <c r="Q8" s="114">
        <f>[4]Agosto!$C$20</f>
        <v>35.9</v>
      </c>
      <c r="R8" s="114">
        <f>[4]Agosto!$C$21</f>
        <v>35.6</v>
      </c>
      <c r="S8" s="114">
        <f>[4]Agosto!$C$22</f>
        <v>35.4</v>
      </c>
      <c r="T8" s="114">
        <f>[4]Agosto!$C$23</f>
        <v>31.1</v>
      </c>
      <c r="U8" s="114">
        <f>[4]Agosto!$C$24</f>
        <v>28.7</v>
      </c>
      <c r="V8" s="114">
        <f>[4]Agosto!$C$25</f>
        <v>31.6</v>
      </c>
      <c r="W8" s="114">
        <f>[4]Agosto!$C$26</f>
        <v>35.6</v>
      </c>
      <c r="X8" s="114">
        <f>[4]Agosto!$C$27</f>
        <v>35.700000000000003</v>
      </c>
      <c r="Y8" s="114">
        <f>[4]Agosto!$C$28</f>
        <v>36.5</v>
      </c>
      <c r="Z8" s="114">
        <f>[4]Agosto!$C$29</f>
        <v>35.299999999999997</v>
      </c>
      <c r="AA8" s="114">
        <f>[4]Agosto!$C$30</f>
        <v>28.8</v>
      </c>
      <c r="AB8" s="114">
        <f>[4]Agosto!$C$31</f>
        <v>26.1</v>
      </c>
      <c r="AC8" s="114">
        <f>[4]Agosto!$C$32</f>
        <v>30.2</v>
      </c>
      <c r="AD8" s="114">
        <f>[4]Agosto!$C$33</f>
        <v>33.200000000000003</v>
      </c>
      <c r="AE8" s="114">
        <f>[4]Agosto!$C$34</f>
        <v>34.700000000000003</v>
      </c>
      <c r="AF8" s="114">
        <f>[4]Agosto!$C$35</f>
        <v>36</v>
      </c>
      <c r="AG8" s="123">
        <f t="shared" si="3"/>
        <v>36.9</v>
      </c>
      <c r="AH8" s="120">
        <f t="shared" si="4"/>
        <v>33.693548387096783</v>
      </c>
    </row>
    <row r="9" spans="1:36" x14ac:dyDescent="0.2">
      <c r="A9" s="54" t="s">
        <v>151</v>
      </c>
      <c r="B9" s="114">
        <f>[5]Agosto!$C$5</f>
        <v>29.6</v>
      </c>
      <c r="C9" s="114">
        <f>[5]Agosto!$C$6</f>
        <v>30.8</v>
      </c>
      <c r="D9" s="114">
        <f>[5]Agosto!$C$7</f>
        <v>31.5</v>
      </c>
      <c r="E9" s="114">
        <f>[5]Agosto!$C$8</f>
        <v>31.2</v>
      </c>
      <c r="F9" s="114">
        <f>[5]Agosto!$C$9</f>
        <v>30.8</v>
      </c>
      <c r="G9" s="114">
        <f>[5]Agosto!$C$10</f>
        <v>32</v>
      </c>
      <c r="H9" s="114">
        <f>[5]Agosto!$C$11</f>
        <v>32.1</v>
      </c>
      <c r="I9" s="114">
        <f>[5]Agosto!$C$12</f>
        <v>24.6</v>
      </c>
      <c r="J9" s="114">
        <f>[5]Agosto!$C$13</f>
        <v>27.3</v>
      </c>
      <c r="K9" s="114">
        <f>[5]Agosto!$C$14</f>
        <v>33.200000000000003</v>
      </c>
      <c r="L9" s="114">
        <f>[5]Agosto!$C$15</f>
        <v>32.9</v>
      </c>
      <c r="M9" s="114">
        <f>[5]Agosto!$C$16</f>
        <v>28.4</v>
      </c>
      <c r="N9" s="114">
        <f>[5]Agosto!$C$17</f>
        <v>18.2</v>
      </c>
      <c r="O9" s="114">
        <f>[5]Agosto!$C$18</f>
        <v>25.1</v>
      </c>
      <c r="P9" s="114">
        <f>[5]Agosto!$C$19</f>
        <v>29.4</v>
      </c>
      <c r="Q9" s="114">
        <f>[5]Agosto!$C$20</f>
        <v>31.4</v>
      </c>
      <c r="R9" s="114">
        <f>[5]Agosto!$C$21</f>
        <v>32.5</v>
      </c>
      <c r="S9" s="114">
        <f>[5]Agosto!$C$22</f>
        <v>32.4</v>
      </c>
      <c r="T9" s="114">
        <f>[5]Agosto!$C$23</f>
        <v>21.7</v>
      </c>
      <c r="U9" s="114">
        <f>[5]Agosto!$C$24</f>
        <v>25.1</v>
      </c>
      <c r="V9" s="114">
        <f>[5]Agosto!$C$25</f>
        <v>30.5</v>
      </c>
      <c r="W9" s="114">
        <f>[5]Agosto!$C$26</f>
        <v>33</v>
      </c>
      <c r="X9" s="114">
        <f>[5]Agosto!$C$27</f>
        <v>34.200000000000003</v>
      </c>
      <c r="Y9" s="114">
        <f>[5]Agosto!$C$28</f>
        <v>31.8</v>
      </c>
      <c r="Z9" s="114">
        <f>[5]Agosto!$C$29</f>
        <v>25</v>
      </c>
      <c r="AA9" s="114">
        <f>[5]Agosto!$C$30</f>
        <v>24.1</v>
      </c>
      <c r="AB9" s="114">
        <f>[5]Agosto!$C$31</f>
        <v>22.3</v>
      </c>
      <c r="AC9" s="114">
        <f>[5]Agosto!$C$32</f>
        <v>25.1</v>
      </c>
      <c r="AD9" s="114">
        <f>[5]Agosto!$C$33</f>
        <v>25.3</v>
      </c>
      <c r="AE9" s="114">
        <f>[5]Agosto!$C$34</f>
        <v>29.6</v>
      </c>
      <c r="AF9" s="114">
        <f>[5]Agosto!$C$35</f>
        <v>27</v>
      </c>
      <c r="AG9" s="123">
        <f t="shared" si="3"/>
        <v>34.200000000000003</v>
      </c>
      <c r="AH9" s="120">
        <f t="shared" si="4"/>
        <v>28.64838709677419</v>
      </c>
    </row>
    <row r="10" spans="1:36" x14ac:dyDescent="0.2">
      <c r="A10" s="54" t="s">
        <v>95</v>
      </c>
      <c r="B10" s="114">
        <f>[6]Agosto!$C$5</f>
        <v>31.4</v>
      </c>
      <c r="C10" s="114">
        <f>[6]Agosto!$C$6</f>
        <v>32.700000000000003</v>
      </c>
      <c r="D10" s="114">
        <f>[6]Agosto!$C$7</f>
        <v>32.9</v>
      </c>
      <c r="E10" s="114">
        <f>[6]Agosto!$C$8</f>
        <v>32.700000000000003</v>
      </c>
      <c r="F10" s="114">
        <f>[6]Agosto!$C$9</f>
        <v>32.700000000000003</v>
      </c>
      <c r="G10" s="114">
        <f>[6]Agosto!$C$10</f>
        <v>34.6</v>
      </c>
      <c r="H10" s="114">
        <f>[6]Agosto!$C$11</f>
        <v>34.5</v>
      </c>
      <c r="I10" s="114">
        <f>[6]Agosto!$C$12</f>
        <v>34.299999999999997</v>
      </c>
      <c r="J10" s="114">
        <f>[6]Agosto!$C$13</f>
        <v>33.799999999999997</v>
      </c>
      <c r="K10" s="114">
        <f>[6]Agosto!$C$14</f>
        <v>35.4</v>
      </c>
      <c r="L10" s="114">
        <f>[6]Agosto!$C$15</f>
        <v>34.4</v>
      </c>
      <c r="M10" s="114">
        <f>[6]Agosto!$C$16</f>
        <v>34.9</v>
      </c>
      <c r="N10" s="114">
        <f>[6]Agosto!$C$17</f>
        <v>23.2</v>
      </c>
      <c r="O10" s="114">
        <f>[6]Agosto!$C$18</f>
        <v>25.8</v>
      </c>
      <c r="P10" s="114">
        <f>[6]Agosto!$C$19</f>
        <v>30.1</v>
      </c>
      <c r="Q10" s="114">
        <f>[6]Agosto!$C$20</f>
        <v>32.6</v>
      </c>
      <c r="R10" s="114">
        <f>[6]Agosto!$C$21</f>
        <v>32.700000000000003</v>
      </c>
      <c r="S10" s="114">
        <f>[6]Agosto!$C$22</f>
        <v>32.799999999999997</v>
      </c>
      <c r="T10" s="114">
        <f>[6]Agosto!$C$23</f>
        <v>24.5</v>
      </c>
      <c r="U10" s="114">
        <f>[6]Agosto!$C$24</f>
        <v>30.4</v>
      </c>
      <c r="V10" s="114">
        <f>[6]Agosto!$C$25</f>
        <v>31</v>
      </c>
      <c r="W10" s="114">
        <f>[6]Agosto!$C$26</f>
        <v>34.200000000000003</v>
      </c>
      <c r="X10" s="114">
        <f>[6]Agosto!$C$27</f>
        <v>34.299999999999997</v>
      </c>
      <c r="Y10" s="114">
        <f>[6]Agosto!$C$28</f>
        <v>33.200000000000003</v>
      </c>
      <c r="Z10" s="114">
        <f>[6]Agosto!$C$29</f>
        <v>33.200000000000003</v>
      </c>
      <c r="AA10" s="114">
        <f>[6]Agosto!$C$30</f>
        <v>24</v>
      </c>
      <c r="AB10" s="114">
        <f>[6]Agosto!$C$31</f>
        <v>20.9</v>
      </c>
      <c r="AC10" s="114">
        <f>[6]Agosto!$C$32</f>
        <v>26.3</v>
      </c>
      <c r="AD10" s="114">
        <f>[6]Agosto!$C$33</f>
        <v>31.2</v>
      </c>
      <c r="AE10" s="114">
        <f>[6]Agosto!$C$34</f>
        <v>33.200000000000003</v>
      </c>
      <c r="AF10" s="114">
        <f>[6]Agosto!$C$35</f>
        <v>33.6</v>
      </c>
      <c r="AG10" s="123">
        <f t="shared" si="3"/>
        <v>35.4</v>
      </c>
      <c r="AH10" s="120">
        <f t="shared" si="4"/>
        <v>31.338709677419356</v>
      </c>
    </row>
    <row r="11" spans="1:36" x14ac:dyDescent="0.2">
      <c r="A11" s="54" t="s">
        <v>52</v>
      </c>
      <c r="B11" s="114">
        <f>[7]Agosto!$C$5</f>
        <v>28.8</v>
      </c>
      <c r="C11" s="114">
        <f>[7]Agosto!$C$6</f>
        <v>31.6</v>
      </c>
      <c r="D11" s="114">
        <f>[7]Agosto!$C$7</f>
        <v>33.200000000000003</v>
      </c>
      <c r="E11" s="114">
        <f>[7]Agosto!$C$8</f>
        <v>31.3</v>
      </c>
      <c r="F11" s="114">
        <f>[7]Agosto!$C$9</f>
        <v>31.7</v>
      </c>
      <c r="G11" s="114">
        <f>[7]Agosto!$C$10</f>
        <v>33.799999999999997</v>
      </c>
      <c r="H11" s="114">
        <f>[7]Agosto!$C$11</f>
        <v>36.1</v>
      </c>
      <c r="I11" s="114">
        <f>[7]Agosto!$C$12</f>
        <v>29.5</v>
      </c>
      <c r="J11" s="114">
        <f>[7]Agosto!$C$13</f>
        <v>28.3</v>
      </c>
      <c r="K11" s="114">
        <f>[7]Agosto!$C$14</f>
        <v>35.6</v>
      </c>
      <c r="L11" s="114">
        <f>[7]Agosto!$C$15</f>
        <v>37.1</v>
      </c>
      <c r="M11" s="114">
        <f>[7]Agosto!$C$16</f>
        <v>34.299999999999997</v>
      </c>
      <c r="N11" s="114">
        <f>[7]Agosto!$C$17</f>
        <v>28.6</v>
      </c>
      <c r="O11" s="114">
        <f>[7]Agosto!$C$18</f>
        <v>25.9</v>
      </c>
      <c r="P11" s="114">
        <f>[7]Agosto!$C$19</f>
        <v>27.2</v>
      </c>
      <c r="Q11" s="114">
        <f>[7]Agosto!$C$20</f>
        <v>32.4</v>
      </c>
      <c r="R11" s="114">
        <f>[7]Agosto!$C$21</f>
        <v>33.4</v>
      </c>
      <c r="S11" s="114">
        <f>[7]Agosto!$C$22</f>
        <v>35.200000000000003</v>
      </c>
      <c r="T11" s="114">
        <f>[7]Agosto!$C$23</f>
        <v>28</v>
      </c>
      <c r="U11" s="114">
        <f>[7]Agosto!$C$24</f>
        <v>28</v>
      </c>
      <c r="V11" s="114">
        <f>[7]Agosto!$C$25</f>
        <v>30.4</v>
      </c>
      <c r="W11" s="114">
        <f>[7]Agosto!$C$26</f>
        <v>34.9</v>
      </c>
      <c r="X11" s="114">
        <f>[7]Agosto!$C$27</f>
        <v>37.1</v>
      </c>
      <c r="Y11" s="114">
        <f>[7]Agosto!$C$28</f>
        <v>36.700000000000003</v>
      </c>
      <c r="Z11" s="114">
        <f>[7]Agosto!$C$29</f>
        <v>35.299999999999997</v>
      </c>
      <c r="AA11" s="114">
        <f>[7]Agosto!$C$30</f>
        <v>25.5</v>
      </c>
      <c r="AB11" s="114">
        <f>[7]Agosto!$C$31</f>
        <v>19.899999999999999</v>
      </c>
      <c r="AC11" s="114">
        <f>[7]Agosto!$C$32</f>
        <v>24.7</v>
      </c>
      <c r="AD11" s="114">
        <f>[7]Agosto!$C$33</f>
        <v>26.1</v>
      </c>
      <c r="AE11" s="114">
        <f>[7]Agosto!$C$34</f>
        <v>29.3</v>
      </c>
      <c r="AF11" s="114">
        <f>[7]Agosto!$C$35</f>
        <v>25</v>
      </c>
      <c r="AG11" s="123">
        <f t="shared" si="3"/>
        <v>37.1</v>
      </c>
      <c r="AH11" s="120">
        <f t="shared" si="4"/>
        <v>30.803225806451611</v>
      </c>
    </row>
    <row r="12" spans="1:36" hidden="1" x14ac:dyDescent="0.2">
      <c r="A12" s="54" t="s">
        <v>31</v>
      </c>
      <c r="B12" s="114" t="str">
        <f>[8]Agosto!$C$5</f>
        <v>*</v>
      </c>
      <c r="C12" s="114" t="str">
        <f>[8]Agosto!$C$6</f>
        <v>*</v>
      </c>
      <c r="D12" s="114" t="str">
        <f>[8]Agosto!$C$7</f>
        <v>*</v>
      </c>
      <c r="E12" s="114" t="str">
        <f>[8]Agosto!$C$8</f>
        <v>*</v>
      </c>
      <c r="F12" s="114" t="str">
        <f>[8]Agosto!$C$9</f>
        <v>*</v>
      </c>
      <c r="G12" s="114" t="str">
        <f>[8]Agosto!$C$10</f>
        <v>*</v>
      </c>
      <c r="H12" s="114" t="str">
        <f>[8]Agosto!$C$11</f>
        <v>*</v>
      </c>
      <c r="I12" s="114" t="str">
        <f>[8]Agosto!$C$12</f>
        <v>*</v>
      </c>
      <c r="J12" s="114" t="str">
        <f>[8]Agosto!$C$13</f>
        <v>*</v>
      </c>
      <c r="K12" s="114" t="str">
        <f>[8]Agosto!$C$14</f>
        <v>*</v>
      </c>
      <c r="L12" s="114" t="str">
        <f>[8]Agosto!$C$15</f>
        <v>*</v>
      </c>
      <c r="M12" s="114" t="str">
        <f>[8]Agosto!$C$16</f>
        <v>*</v>
      </c>
      <c r="N12" s="114" t="str">
        <f>[8]Agosto!$C$17</f>
        <v>*</v>
      </c>
      <c r="O12" s="114" t="str">
        <f>[8]Agosto!$C$18</f>
        <v>*</v>
      </c>
      <c r="P12" s="114" t="str">
        <f>[8]Agosto!$C$19</f>
        <v>*</v>
      </c>
      <c r="Q12" s="114" t="str">
        <f>[8]Agosto!$C$20</f>
        <v>*</v>
      </c>
      <c r="R12" s="114" t="str">
        <f>[8]Agosto!$C$21</f>
        <v>*</v>
      </c>
      <c r="S12" s="114" t="str">
        <f>[8]Agosto!$C$22</f>
        <v>*</v>
      </c>
      <c r="T12" s="114" t="str">
        <f>[8]Agosto!$C$23</f>
        <v>*</v>
      </c>
      <c r="U12" s="114" t="str">
        <f>[8]Agosto!$C$24</f>
        <v>*</v>
      </c>
      <c r="V12" s="114" t="str">
        <f>[8]Agosto!$C$25</f>
        <v>*</v>
      </c>
      <c r="W12" s="114" t="str">
        <f>[8]Agosto!$C$26</f>
        <v>*</v>
      </c>
      <c r="X12" s="114" t="str">
        <f>[8]Agosto!$C$27</f>
        <v>*</v>
      </c>
      <c r="Y12" s="114" t="str">
        <f>[8]Agosto!$C$28</f>
        <v>*</v>
      </c>
      <c r="Z12" s="114" t="str">
        <f>[8]Agosto!$C$29</f>
        <v>*</v>
      </c>
      <c r="AA12" s="114" t="str">
        <f>[8]Agosto!$C$30</f>
        <v>*</v>
      </c>
      <c r="AB12" s="114" t="str">
        <f>[8]Agosto!$C$31</f>
        <v>*</v>
      </c>
      <c r="AC12" s="114" t="str">
        <f>[8]Agosto!$C$32</f>
        <v>*</v>
      </c>
      <c r="AD12" s="114" t="str">
        <f>[8]Agosto!$C$33</f>
        <v>*</v>
      </c>
      <c r="AE12" s="114" t="str">
        <f>[8]Agosto!$C$34</f>
        <v>*</v>
      </c>
      <c r="AF12" s="114" t="str">
        <f>[8]Agosto!$C$35</f>
        <v>*</v>
      </c>
      <c r="AG12" s="123" t="s">
        <v>210</v>
      </c>
      <c r="AH12" s="120" t="s">
        <v>210</v>
      </c>
    </row>
    <row r="13" spans="1:36" x14ac:dyDescent="0.2">
      <c r="A13" s="54" t="s">
        <v>98</v>
      </c>
      <c r="B13" s="114">
        <f>[9]Agosto!$C$5</f>
        <v>32.9</v>
      </c>
      <c r="C13" s="114">
        <f>[9]Agosto!$C$6</f>
        <v>33.1</v>
      </c>
      <c r="D13" s="114">
        <f>[9]Agosto!$C$7</f>
        <v>34.200000000000003</v>
      </c>
      <c r="E13" s="114">
        <f>[9]Agosto!$C$8</f>
        <v>33.200000000000003</v>
      </c>
      <c r="F13" s="114">
        <f>[9]Agosto!$C$9</f>
        <v>33.4</v>
      </c>
      <c r="G13" s="114">
        <f>[9]Agosto!$C$10</f>
        <v>34.200000000000003</v>
      </c>
      <c r="H13" s="114">
        <f>[9]Agosto!$C$11</f>
        <v>35.799999999999997</v>
      </c>
      <c r="I13" s="114">
        <f>[9]Agosto!$C$12</f>
        <v>32.799999999999997</v>
      </c>
      <c r="J13" s="114">
        <f>[9]Agosto!$C$13</f>
        <v>32.6</v>
      </c>
      <c r="K13" s="114">
        <f>[9]Agosto!$C$14</f>
        <v>35.200000000000003</v>
      </c>
      <c r="L13" s="114">
        <f>[9]Agosto!$C$15</f>
        <v>37.6</v>
      </c>
      <c r="M13" s="114">
        <f>[9]Agosto!$C$16</f>
        <v>31</v>
      </c>
      <c r="N13" s="114">
        <f>[9]Agosto!$C$17</f>
        <v>24.2</v>
      </c>
      <c r="O13" s="114">
        <f>[9]Agosto!$C$18</f>
        <v>25.3</v>
      </c>
      <c r="P13" s="114">
        <f>[9]Agosto!$C$19</f>
        <v>30.3</v>
      </c>
      <c r="Q13" s="114">
        <f>[9]Agosto!$C$20</f>
        <v>34.5</v>
      </c>
      <c r="R13" s="114">
        <f>[9]Agosto!$C$21</f>
        <v>33.799999999999997</v>
      </c>
      <c r="S13" s="114">
        <f>[9]Agosto!$C$22</f>
        <v>34.4</v>
      </c>
      <c r="T13" s="114">
        <f>[9]Agosto!$C$23</f>
        <v>19.399999999999999</v>
      </c>
      <c r="U13" s="114">
        <f>[9]Agosto!$C$24</f>
        <v>29.5</v>
      </c>
      <c r="V13" s="114">
        <f>[9]Agosto!$C$25</f>
        <v>31.2</v>
      </c>
      <c r="W13" s="114">
        <f>[9]Agosto!$C$26</f>
        <v>34.6</v>
      </c>
      <c r="X13" s="114">
        <f>[9]Agosto!$C$27</f>
        <v>37.4</v>
      </c>
      <c r="Y13" s="114">
        <f>[9]Agosto!$C$28</f>
        <v>36.1</v>
      </c>
      <c r="Z13" s="114">
        <f>[9]Agosto!$C$29</f>
        <v>34.1</v>
      </c>
      <c r="AA13" s="114">
        <f>[9]Agosto!$C$30</f>
        <v>27.4</v>
      </c>
      <c r="AB13" s="114">
        <f>[9]Agosto!$C$31</f>
        <v>24.7</v>
      </c>
      <c r="AC13" s="114">
        <f>[9]Agosto!$C$32</f>
        <v>28.1</v>
      </c>
      <c r="AD13" s="114">
        <f>[9]Agosto!$C$33</f>
        <v>28.9</v>
      </c>
      <c r="AE13" s="114">
        <f>[9]Agosto!$C$34</f>
        <v>33.4</v>
      </c>
      <c r="AF13" s="114">
        <f>[9]Agosto!$C$35</f>
        <v>33.5</v>
      </c>
      <c r="AG13" s="123">
        <f t="shared" si="3"/>
        <v>37.6</v>
      </c>
      <c r="AH13" s="120">
        <f t="shared" si="4"/>
        <v>31.832258064516132</v>
      </c>
    </row>
    <row r="14" spans="1:36" hidden="1" x14ac:dyDescent="0.2">
      <c r="A14" s="54" t="s">
        <v>102</v>
      </c>
      <c r="B14" s="114" t="str">
        <f>[10]Agosto!$C$5</f>
        <v>*</v>
      </c>
      <c r="C14" s="114" t="str">
        <f>[10]Agosto!$C$6</f>
        <v>*</v>
      </c>
      <c r="D14" s="114" t="str">
        <f>[10]Agosto!$C$7</f>
        <v>*</v>
      </c>
      <c r="E14" s="114" t="str">
        <f>[10]Agosto!$C$8</f>
        <v>*</v>
      </c>
      <c r="F14" s="114" t="str">
        <f>[10]Agosto!$C$9</f>
        <v>*</v>
      </c>
      <c r="G14" s="114" t="str">
        <f>[10]Agosto!$C$10</f>
        <v>*</v>
      </c>
      <c r="H14" s="114" t="str">
        <f>[10]Agosto!$C$11</f>
        <v>*</v>
      </c>
      <c r="I14" s="114" t="str">
        <f>[10]Agosto!$C$12</f>
        <v>*</v>
      </c>
      <c r="J14" s="114" t="str">
        <f>[10]Agosto!$C$13</f>
        <v>*</v>
      </c>
      <c r="K14" s="114" t="str">
        <f>[10]Agosto!$C$14</f>
        <v>*</v>
      </c>
      <c r="L14" s="114" t="str">
        <f>[10]Agosto!$C$15</f>
        <v>*</v>
      </c>
      <c r="M14" s="114" t="str">
        <f>[10]Agosto!$C$16</f>
        <v>*</v>
      </c>
      <c r="N14" s="114" t="str">
        <f>[10]Agosto!$C$17</f>
        <v>*</v>
      </c>
      <c r="O14" s="114" t="str">
        <f>[10]Agosto!$C$18</f>
        <v>*</v>
      </c>
      <c r="P14" s="114" t="str">
        <f>[10]Agosto!$C$19</f>
        <v>*</v>
      </c>
      <c r="Q14" s="114" t="str">
        <f>[10]Agosto!$C$20</f>
        <v>*</v>
      </c>
      <c r="R14" s="114" t="str">
        <f>[10]Agosto!$C$21</f>
        <v>*</v>
      </c>
      <c r="S14" s="114" t="str">
        <f>[10]Agosto!$C$22</f>
        <v>*</v>
      </c>
      <c r="T14" s="114" t="str">
        <f>[10]Agosto!$C$23</f>
        <v>*</v>
      </c>
      <c r="U14" s="114" t="str">
        <f>[10]Agosto!$C$24</f>
        <v>*</v>
      </c>
      <c r="V14" s="114" t="str">
        <f>[10]Agosto!$C$25</f>
        <v>*</v>
      </c>
      <c r="W14" s="114" t="str">
        <f>[10]Agosto!$C$26</f>
        <v>*</v>
      </c>
      <c r="X14" s="114" t="str">
        <f>[10]Agosto!$C$27</f>
        <v>*</v>
      </c>
      <c r="Y14" s="114" t="str">
        <f>[10]Agosto!$C$28</f>
        <v>*</v>
      </c>
      <c r="Z14" s="114" t="str">
        <f>[10]Agosto!$C$29</f>
        <v>*</v>
      </c>
      <c r="AA14" s="114" t="str">
        <f>[10]Agosto!$C$30</f>
        <v>*</v>
      </c>
      <c r="AB14" s="114" t="str">
        <f>[10]Agosto!$C$31</f>
        <v>*</v>
      </c>
      <c r="AC14" s="114" t="str">
        <f>[10]Agosto!$C$32</f>
        <v>*</v>
      </c>
      <c r="AD14" s="114" t="str">
        <f>[10]Agosto!$C$33</f>
        <v>*</v>
      </c>
      <c r="AE14" s="114" t="str">
        <f>[10]Agosto!$C$34</f>
        <v>*</v>
      </c>
      <c r="AF14" s="114" t="str">
        <f>[10]Agosto!$C$35</f>
        <v>*</v>
      </c>
      <c r="AG14" s="123" t="s">
        <v>210</v>
      </c>
      <c r="AH14" s="120" t="s">
        <v>210</v>
      </c>
    </row>
    <row r="15" spans="1:36" x14ac:dyDescent="0.2">
      <c r="A15" s="54" t="s">
        <v>105</v>
      </c>
      <c r="B15" s="114">
        <f>[11]Agosto!$C$5</f>
        <v>30.8</v>
      </c>
      <c r="C15" s="114">
        <f>[11]Agosto!$C$6</f>
        <v>32</v>
      </c>
      <c r="D15" s="114">
        <f>[11]Agosto!$C$7</f>
        <v>33.299999999999997</v>
      </c>
      <c r="E15" s="114">
        <f>[11]Agosto!$C$8</f>
        <v>32.4</v>
      </c>
      <c r="F15" s="114">
        <f>[11]Agosto!$C$9</f>
        <v>32</v>
      </c>
      <c r="G15" s="114">
        <f>[11]Agosto!$C$10</f>
        <v>33.700000000000003</v>
      </c>
      <c r="H15" s="114">
        <f>[11]Agosto!$C$11</f>
        <v>35.4</v>
      </c>
      <c r="I15" s="114">
        <f>[11]Agosto!$C$12</f>
        <v>26.5</v>
      </c>
      <c r="J15" s="114">
        <f>[11]Agosto!$C$13</f>
        <v>28.6</v>
      </c>
      <c r="K15" s="114">
        <f>[11]Agosto!$C$14</f>
        <v>34.9</v>
      </c>
      <c r="L15" s="114">
        <f>[11]Agosto!$C$15</f>
        <v>35.6</v>
      </c>
      <c r="M15" s="114">
        <f>[11]Agosto!$C$16</f>
        <v>30</v>
      </c>
      <c r="N15" s="114">
        <f>[11]Agosto!$C$17</f>
        <v>21.5</v>
      </c>
      <c r="O15" s="114">
        <f>[11]Agosto!$C$18</f>
        <v>24.9</v>
      </c>
      <c r="P15" s="114">
        <f>[11]Agosto!$C$19</f>
        <v>30.8</v>
      </c>
      <c r="Q15" s="114">
        <f>[11]Agosto!$C$20</f>
        <v>32.299999999999997</v>
      </c>
      <c r="R15" s="114">
        <f>[11]Agosto!$C$21</f>
        <v>33.299999999999997</v>
      </c>
      <c r="S15" s="114">
        <f>[11]Agosto!$C$22</f>
        <v>33.9</v>
      </c>
      <c r="T15" s="114">
        <f>[11]Agosto!$C$23</f>
        <v>21.9</v>
      </c>
      <c r="U15" s="114">
        <f>[11]Agosto!$C$24</f>
        <v>27.5</v>
      </c>
      <c r="V15" s="114">
        <f>[11]Agosto!$C$25</f>
        <v>31.9</v>
      </c>
      <c r="W15" s="114">
        <f>[11]Agosto!$C$26</f>
        <v>34.4</v>
      </c>
      <c r="X15" s="114">
        <f>[11]Agosto!$C$27</f>
        <v>35.700000000000003</v>
      </c>
      <c r="Y15" s="114">
        <f>[11]Agosto!$C$28</f>
        <v>35</v>
      </c>
      <c r="Z15" s="114">
        <f>[11]Agosto!$C$29</f>
        <v>31.7</v>
      </c>
      <c r="AA15" s="114">
        <f>[11]Agosto!$C$30</f>
        <v>24.7</v>
      </c>
      <c r="AB15" s="114">
        <f>[11]Agosto!$C$31</f>
        <v>23.9</v>
      </c>
      <c r="AC15" s="114">
        <f>[11]Agosto!$C$32</f>
        <v>25.6</v>
      </c>
      <c r="AD15" s="114">
        <f>[11]Agosto!$C$33</f>
        <v>26.3</v>
      </c>
      <c r="AE15" s="114">
        <f>[11]Agosto!$C$34</f>
        <v>31</v>
      </c>
      <c r="AF15" s="114">
        <f>[11]Agosto!$C$35</f>
        <v>26</v>
      </c>
      <c r="AG15" s="123">
        <f t="shared" si="3"/>
        <v>35.700000000000003</v>
      </c>
      <c r="AH15" s="120">
        <f t="shared" si="4"/>
        <v>30.241935483870968</v>
      </c>
    </row>
    <row r="16" spans="1:36" x14ac:dyDescent="0.2">
      <c r="A16" s="54" t="s">
        <v>152</v>
      </c>
      <c r="B16" s="114">
        <f>[12]Agosto!$C$5</f>
        <v>32.4</v>
      </c>
      <c r="C16" s="114">
        <f>[12]Agosto!$C$6</f>
        <v>33.1</v>
      </c>
      <c r="D16" s="114">
        <f>[12]Agosto!$C$7</f>
        <v>33.200000000000003</v>
      </c>
      <c r="E16" s="114">
        <f>[12]Agosto!$C$8</f>
        <v>33</v>
      </c>
      <c r="F16" s="114">
        <f>[12]Agosto!$C$9</f>
        <v>33.299999999999997</v>
      </c>
      <c r="G16" s="114">
        <f>[12]Agosto!$C$10</f>
        <v>34.299999999999997</v>
      </c>
      <c r="H16" s="114">
        <f>[12]Agosto!$C$11</f>
        <v>34.5</v>
      </c>
      <c r="I16" s="114">
        <f>[12]Agosto!$C$12</f>
        <v>35.1</v>
      </c>
      <c r="J16" s="114">
        <f>[12]Agosto!$C$13</f>
        <v>34.1</v>
      </c>
      <c r="K16" s="114">
        <f>[12]Agosto!$C$14</f>
        <v>35.4</v>
      </c>
      <c r="L16" s="114">
        <f>[12]Agosto!$C$15</f>
        <v>34.700000000000003</v>
      </c>
      <c r="M16" s="114">
        <f>[12]Agosto!$C$16</f>
        <v>36</v>
      </c>
      <c r="N16" s="114">
        <f>[12]Agosto!$C$17</f>
        <v>25.6</v>
      </c>
      <c r="O16" s="114">
        <f>[12]Agosto!$C$18</f>
        <v>26.2</v>
      </c>
      <c r="P16" s="114">
        <f>[12]Agosto!$C$19</f>
        <v>30.5</v>
      </c>
      <c r="Q16" s="114">
        <f>[12]Agosto!$C$20</f>
        <v>33.700000000000003</v>
      </c>
      <c r="R16" s="114">
        <f>[12]Agosto!$C$21</f>
        <v>33.5</v>
      </c>
      <c r="S16" s="114">
        <f>[12]Agosto!$C$22</f>
        <v>33.700000000000003</v>
      </c>
      <c r="T16" s="114">
        <f>[12]Agosto!$C$23</f>
        <v>26.8</v>
      </c>
      <c r="U16" s="114">
        <f>[12]Agosto!$C$24</f>
        <v>31.6</v>
      </c>
      <c r="V16" s="114">
        <f>[12]Agosto!$C$25</f>
        <v>30</v>
      </c>
      <c r="W16" s="114">
        <f>[12]Agosto!$C$26</f>
        <v>34.200000000000003</v>
      </c>
      <c r="X16" s="114">
        <f>[12]Agosto!$C$27</f>
        <v>34.200000000000003</v>
      </c>
      <c r="Y16" s="114">
        <f>[12]Agosto!$C$28</f>
        <v>31.7</v>
      </c>
      <c r="Z16" s="114">
        <f>[12]Agosto!$C$29</f>
        <v>34.799999999999997</v>
      </c>
      <c r="AA16" s="114">
        <f>[12]Agosto!$C$30</f>
        <v>25</v>
      </c>
      <c r="AB16" s="114">
        <f>[12]Agosto!$C$31</f>
        <v>21.7</v>
      </c>
      <c r="AC16" s="114">
        <f>[12]Agosto!$C$32</f>
        <v>26.4</v>
      </c>
      <c r="AD16" s="114">
        <f>[12]Agosto!$C$33</f>
        <v>32</v>
      </c>
      <c r="AE16" s="114">
        <f>[12]Agosto!$C$34</f>
        <v>32.6</v>
      </c>
      <c r="AF16" s="114">
        <f>[12]Agosto!$C$35</f>
        <v>34.1</v>
      </c>
      <c r="AG16" s="123">
        <f t="shared" si="3"/>
        <v>36</v>
      </c>
      <c r="AH16" s="120">
        <f t="shared" si="4"/>
        <v>31.851612903225814</v>
      </c>
      <c r="AJ16" s="12" t="s">
        <v>35</v>
      </c>
    </row>
    <row r="17" spans="1:39" x14ac:dyDescent="0.2">
      <c r="A17" s="54" t="s">
        <v>2</v>
      </c>
      <c r="B17" s="114">
        <f>[13]Agosto!$C$5</f>
        <v>31.7</v>
      </c>
      <c r="C17" s="114">
        <f>[13]Agosto!$C$6</f>
        <v>32.700000000000003</v>
      </c>
      <c r="D17" s="114">
        <f>[13]Agosto!$C$7</f>
        <v>33.1</v>
      </c>
      <c r="E17" s="114">
        <f>[13]Agosto!$C$8</f>
        <v>32.6</v>
      </c>
      <c r="F17" s="114">
        <f>[13]Agosto!$C$9</f>
        <v>32.799999999999997</v>
      </c>
      <c r="G17" s="114">
        <f>[13]Agosto!$C$10</f>
        <v>34.1</v>
      </c>
      <c r="H17" s="114">
        <f>[13]Agosto!$C$11</f>
        <v>33.9</v>
      </c>
      <c r="I17" s="114">
        <f>[13]Agosto!$C$12</f>
        <v>33.799999999999997</v>
      </c>
      <c r="J17" s="114">
        <f>[13]Agosto!$C$13</f>
        <v>33.1</v>
      </c>
      <c r="K17" s="114">
        <f>[13]Agosto!$C$14</f>
        <v>35.200000000000003</v>
      </c>
      <c r="L17" s="114">
        <f>[13]Agosto!$C$15</f>
        <v>34.1</v>
      </c>
      <c r="M17" s="114">
        <f>[13]Agosto!$C$16</f>
        <v>34</v>
      </c>
      <c r="N17" s="114">
        <f>[13]Agosto!$C$17</f>
        <v>23</v>
      </c>
      <c r="O17" s="114">
        <f>[13]Agosto!$C$18</f>
        <v>26.1</v>
      </c>
      <c r="P17" s="114">
        <f>[13]Agosto!$C$19</f>
        <v>31.4</v>
      </c>
      <c r="Q17" s="114">
        <f>[13]Agosto!$C$20</f>
        <v>33.299999999999997</v>
      </c>
      <c r="R17" s="114">
        <f>[13]Agosto!$C$21</f>
        <v>33</v>
      </c>
      <c r="S17" s="114">
        <f>[13]Agosto!$C$22</f>
        <v>33</v>
      </c>
      <c r="T17" s="114">
        <f>[13]Agosto!$C$23</f>
        <v>27</v>
      </c>
      <c r="U17" s="114">
        <f>[13]Agosto!$C$24</f>
        <v>28.3</v>
      </c>
      <c r="V17" s="114">
        <f>[13]Agosto!$C$25</f>
        <v>29.9</v>
      </c>
      <c r="W17" s="114">
        <f>[13]Agosto!$C$26</f>
        <v>33.799999999999997</v>
      </c>
      <c r="X17" s="114">
        <f>[13]Agosto!$C$27</f>
        <v>34.1</v>
      </c>
      <c r="Y17" s="114">
        <f>[13]Agosto!$C$28</f>
        <v>33.700000000000003</v>
      </c>
      <c r="Z17" s="114">
        <f>[13]Agosto!$C$29</f>
        <v>33.6</v>
      </c>
      <c r="AA17" s="114">
        <f>[13]Agosto!$C$30</f>
        <v>26.3</v>
      </c>
      <c r="AB17" s="114">
        <f>[13]Agosto!$C$31</f>
        <v>22.3</v>
      </c>
      <c r="AC17" s="114">
        <f>[13]Agosto!$C$32</f>
        <v>26.8</v>
      </c>
      <c r="AD17" s="114">
        <f>[13]Agosto!$C$33</f>
        <v>30.9</v>
      </c>
      <c r="AE17" s="114">
        <f>[13]Agosto!$C$34</f>
        <v>33.299999999999997</v>
      </c>
      <c r="AF17" s="114">
        <f>[13]Agosto!$C$35</f>
        <v>32.299999999999997</v>
      </c>
      <c r="AG17" s="123">
        <f t="shared" si="3"/>
        <v>35.200000000000003</v>
      </c>
      <c r="AH17" s="120">
        <f t="shared" si="4"/>
        <v>31.393548387096764</v>
      </c>
      <c r="AJ17" s="12" t="s">
        <v>35</v>
      </c>
    </row>
    <row r="18" spans="1:39" hidden="1" x14ac:dyDescent="0.2">
      <c r="A18" s="54" t="s">
        <v>3</v>
      </c>
      <c r="B18" s="114" t="str">
        <f>[14]Agosto!$C$5</f>
        <v>*</v>
      </c>
      <c r="C18" s="114" t="str">
        <f>[14]Agosto!$C$6</f>
        <v>*</v>
      </c>
      <c r="D18" s="114" t="str">
        <f>[14]Agosto!$C$7</f>
        <v>*</v>
      </c>
      <c r="E18" s="114" t="str">
        <f>[14]Agosto!$C$8</f>
        <v>*</v>
      </c>
      <c r="F18" s="114" t="str">
        <f>[14]Agosto!$C$9</f>
        <v>*</v>
      </c>
      <c r="G18" s="114" t="str">
        <f>[14]Agosto!$C$10</f>
        <v>*</v>
      </c>
      <c r="H18" s="114" t="str">
        <f>[14]Agosto!$C$11</f>
        <v>*</v>
      </c>
      <c r="I18" s="114" t="str">
        <f>[14]Agosto!$C$12</f>
        <v>*</v>
      </c>
      <c r="J18" s="114" t="str">
        <f>[14]Agosto!$C$13</f>
        <v>*</v>
      </c>
      <c r="K18" s="114" t="str">
        <f>[14]Agosto!$C$14</f>
        <v>*</v>
      </c>
      <c r="L18" s="114" t="str">
        <f>[14]Agosto!$C$15</f>
        <v>*</v>
      </c>
      <c r="M18" s="114" t="str">
        <f>[14]Agosto!$C$16</f>
        <v>*</v>
      </c>
      <c r="N18" s="114" t="str">
        <f>[14]Agosto!$C$17</f>
        <v>*</v>
      </c>
      <c r="O18" s="114" t="str">
        <f>[14]Agosto!$C$18</f>
        <v>*</v>
      </c>
      <c r="P18" s="114" t="str">
        <f>[14]Agosto!$C$19</f>
        <v>*</v>
      </c>
      <c r="Q18" s="114" t="str">
        <f>[14]Agosto!$C$20</f>
        <v>*</v>
      </c>
      <c r="R18" s="114" t="str">
        <f>[14]Agosto!$C$21</f>
        <v>*</v>
      </c>
      <c r="S18" s="114" t="str">
        <f>[14]Agosto!$C$22</f>
        <v>*</v>
      </c>
      <c r="T18" s="114" t="str">
        <f>[14]Agosto!$C$23</f>
        <v>*</v>
      </c>
      <c r="U18" s="114" t="str">
        <f>[14]Agosto!$C$24</f>
        <v>*</v>
      </c>
      <c r="V18" s="114" t="str">
        <f>[14]Agosto!$C$25</f>
        <v>*</v>
      </c>
      <c r="W18" s="114" t="str">
        <f>[14]Agosto!$C$26</f>
        <v>*</v>
      </c>
      <c r="X18" s="114" t="str">
        <f>[14]Agosto!$C$27</f>
        <v>*</v>
      </c>
      <c r="Y18" s="114" t="str">
        <f>[14]Agosto!$C$28</f>
        <v>*</v>
      </c>
      <c r="Z18" s="114" t="str">
        <f>[14]Agosto!$C$29</f>
        <v>*</v>
      </c>
      <c r="AA18" s="114" t="str">
        <f>[14]Agosto!$C$30</f>
        <v>*</v>
      </c>
      <c r="AB18" s="114" t="str">
        <f>[14]Agosto!$C$31</f>
        <v>*</v>
      </c>
      <c r="AC18" s="114" t="str">
        <f>[14]Agosto!$C$32</f>
        <v>*</v>
      </c>
      <c r="AD18" s="114" t="str">
        <f>[14]Agosto!$C$33</f>
        <v>*</v>
      </c>
      <c r="AE18" s="114" t="str">
        <f>[14]Agosto!$C$34</f>
        <v>*</v>
      </c>
      <c r="AF18" s="114" t="str">
        <f>[14]Agosto!$C$35</f>
        <v>*</v>
      </c>
      <c r="AG18" s="123" t="s">
        <v>210</v>
      </c>
      <c r="AH18" s="120" t="s">
        <v>210</v>
      </c>
      <c r="AI18" s="12" t="s">
        <v>35</v>
      </c>
      <c r="AJ18" s="12" t="s">
        <v>35</v>
      </c>
    </row>
    <row r="19" spans="1:39" x14ac:dyDescent="0.2">
      <c r="A19" s="54" t="s">
        <v>4</v>
      </c>
      <c r="B19" s="114">
        <f>[15]Agosto!$C$5</f>
        <v>29.5</v>
      </c>
      <c r="C19" s="114">
        <f>[15]Agosto!$C$6</f>
        <v>31.1</v>
      </c>
      <c r="D19" s="114">
        <f>[15]Agosto!$C$7</f>
        <v>30.5</v>
      </c>
      <c r="E19" s="114">
        <f>[15]Agosto!$C$8</f>
        <v>31.2</v>
      </c>
      <c r="F19" s="114">
        <f>[15]Agosto!$C$9</f>
        <v>30.9</v>
      </c>
      <c r="G19" s="114">
        <f>[15]Agosto!$C$10</f>
        <v>32.4</v>
      </c>
      <c r="H19" s="114">
        <f>[15]Agosto!$C$11</f>
        <v>34.299999999999997</v>
      </c>
      <c r="I19" s="114">
        <f>[15]Agosto!$C$12</f>
        <v>33.9</v>
      </c>
      <c r="J19" s="114">
        <f>[15]Agosto!$C$13</f>
        <v>33.1</v>
      </c>
      <c r="K19" s="114">
        <f>[15]Agosto!$C$14</f>
        <v>34</v>
      </c>
      <c r="L19" s="114">
        <f>[15]Agosto!$C$15</f>
        <v>34.200000000000003</v>
      </c>
      <c r="M19" s="114">
        <f>[15]Agosto!$C$16</f>
        <v>33.700000000000003</v>
      </c>
      <c r="N19" s="114">
        <f>[15]Agosto!$C$17</f>
        <v>27</v>
      </c>
      <c r="O19" s="114">
        <f>[15]Agosto!$C$18</f>
        <v>27.7</v>
      </c>
      <c r="P19" s="114">
        <f>[15]Agosto!$C$19</f>
        <v>30.2</v>
      </c>
      <c r="Q19" s="114">
        <f>[15]Agosto!$C$20</f>
        <v>29.9</v>
      </c>
      <c r="R19" s="114">
        <f>[15]Agosto!$C$21</f>
        <v>30.9</v>
      </c>
      <c r="S19" s="114">
        <f>[15]Agosto!$C$22</f>
        <v>32.4</v>
      </c>
      <c r="T19" s="114">
        <f>[15]Agosto!$C$23</f>
        <v>25.1</v>
      </c>
      <c r="U19" s="114">
        <f>[15]Agosto!$C$24</f>
        <v>25.7</v>
      </c>
      <c r="V19" s="114">
        <f>[15]Agosto!$C$25</f>
        <v>31</v>
      </c>
      <c r="W19" s="114">
        <f>[15]Agosto!$C$26</f>
        <v>32.700000000000003</v>
      </c>
      <c r="X19" s="114">
        <f>[15]Agosto!$C$27</f>
        <v>34.4</v>
      </c>
      <c r="Y19" s="114">
        <f>[15]Agosto!$C$28</f>
        <v>33</v>
      </c>
      <c r="Z19" s="114">
        <f>[15]Agosto!$C$29</f>
        <v>33.4</v>
      </c>
      <c r="AA19" s="114">
        <f>[15]Agosto!$C$30</f>
        <v>28.4</v>
      </c>
      <c r="AB19" s="114">
        <f>[15]Agosto!$C$31</f>
        <v>26.5</v>
      </c>
      <c r="AC19" s="114">
        <f>[15]Agosto!$C$32</f>
        <v>26.6</v>
      </c>
      <c r="AD19" s="114">
        <f>[15]Agosto!$C$33</f>
        <v>30.5</v>
      </c>
      <c r="AE19" s="114">
        <f>[15]Agosto!$C$34</f>
        <v>33.9</v>
      </c>
      <c r="AF19" s="114">
        <f>[15]Agosto!$C$35</f>
        <v>34.6</v>
      </c>
      <c r="AG19" s="123">
        <f t="shared" si="3"/>
        <v>34.6</v>
      </c>
      <c r="AH19" s="120">
        <f t="shared" si="4"/>
        <v>31.054838709677416</v>
      </c>
    </row>
    <row r="20" spans="1:39" x14ac:dyDescent="0.2">
      <c r="A20" s="54" t="s">
        <v>5</v>
      </c>
      <c r="B20" s="114">
        <f>[16]Agosto!$C$5</f>
        <v>32.6</v>
      </c>
      <c r="C20" s="114">
        <f>[16]Agosto!$C$6</f>
        <v>33.4</v>
      </c>
      <c r="D20" s="114">
        <f>[16]Agosto!$C$7</f>
        <v>33.9</v>
      </c>
      <c r="E20" s="114">
        <f>[16]Agosto!$C$8</f>
        <v>33.1</v>
      </c>
      <c r="F20" s="114">
        <f>[16]Agosto!$C$9</f>
        <v>32.799999999999997</v>
      </c>
      <c r="G20" s="114">
        <f>[16]Agosto!$C$10</f>
        <v>34.299999999999997</v>
      </c>
      <c r="H20" s="114">
        <f>[16]Agosto!$C$11</f>
        <v>36.4</v>
      </c>
      <c r="I20" s="114">
        <f>[16]Agosto!$C$12</f>
        <v>31.5</v>
      </c>
      <c r="J20" s="114">
        <f>[16]Agosto!$C$13</f>
        <v>32</v>
      </c>
      <c r="K20" s="114">
        <f>[16]Agosto!$C$14</f>
        <v>34.700000000000003</v>
      </c>
      <c r="L20" s="114">
        <f>[16]Agosto!$C$15</f>
        <v>36.5</v>
      </c>
      <c r="M20" s="114">
        <f>[16]Agosto!$C$16</f>
        <v>34</v>
      </c>
      <c r="N20" s="114">
        <f>[16]Agosto!$C$17</f>
        <v>26.7</v>
      </c>
      <c r="O20" s="114">
        <f>[16]Agosto!$C$18</f>
        <v>23.7</v>
      </c>
      <c r="P20" s="114">
        <f>[16]Agosto!$C$19</f>
        <v>32.299999999999997</v>
      </c>
      <c r="Q20" s="114">
        <f>[16]Agosto!$C$20</f>
        <v>33.1</v>
      </c>
      <c r="R20" s="114">
        <f>[16]Agosto!$C$21</f>
        <v>33.9</v>
      </c>
      <c r="S20" s="114">
        <f>[16]Agosto!$C$22</f>
        <v>37</v>
      </c>
      <c r="T20" s="114">
        <f>[16]Agosto!$C$23</f>
        <v>30.2</v>
      </c>
      <c r="U20" s="114">
        <f>[16]Agosto!$C$24</f>
        <v>28.9</v>
      </c>
      <c r="V20" s="114">
        <f>[16]Agosto!$C$25</f>
        <v>30.6</v>
      </c>
      <c r="W20" s="114">
        <f>[16]Agosto!$C$26</f>
        <v>35</v>
      </c>
      <c r="X20" s="114">
        <f>[16]Agosto!$C$27</f>
        <v>37.4</v>
      </c>
      <c r="Y20" s="114">
        <f>[16]Agosto!$C$28</f>
        <v>36.9</v>
      </c>
      <c r="Z20" s="114">
        <f>[16]Agosto!$C$29</f>
        <v>35.5</v>
      </c>
      <c r="AA20" s="114">
        <f>[16]Agosto!$C$30</f>
        <v>30.6</v>
      </c>
      <c r="AB20" s="114">
        <f>[16]Agosto!$C$31</f>
        <v>29.1</v>
      </c>
      <c r="AC20" s="114">
        <f>[16]Agosto!$C$32</f>
        <v>29.7</v>
      </c>
      <c r="AD20" s="114">
        <f>[16]Agosto!$C$33</f>
        <v>33.6</v>
      </c>
      <c r="AE20" s="114">
        <f>[16]Agosto!$C$34</f>
        <v>34.6</v>
      </c>
      <c r="AF20" s="114">
        <f>[16]Agosto!$C$35</f>
        <v>36.700000000000003</v>
      </c>
      <c r="AG20" s="123">
        <f t="shared" si="3"/>
        <v>37.4</v>
      </c>
      <c r="AH20" s="120">
        <f t="shared" si="4"/>
        <v>32.925806451612907</v>
      </c>
      <c r="AI20" s="12" t="s">
        <v>35</v>
      </c>
      <c r="AJ20" t="s">
        <v>35</v>
      </c>
      <c r="AL20" t="s">
        <v>35</v>
      </c>
    </row>
    <row r="21" spans="1:39" x14ac:dyDescent="0.2">
      <c r="A21" s="54" t="s">
        <v>33</v>
      </c>
      <c r="B21" s="114">
        <f>[17]Agosto!$C$5</f>
        <v>31.8</v>
      </c>
      <c r="C21" s="114">
        <f>[17]Agosto!$C$6</f>
        <v>31.9</v>
      </c>
      <c r="D21" s="114">
        <f>[17]Agosto!$C$7</f>
        <v>32.4</v>
      </c>
      <c r="E21" s="114">
        <f>[17]Agosto!$C$8</f>
        <v>32.9</v>
      </c>
      <c r="F21" s="114">
        <f>[17]Agosto!$C$9</f>
        <v>32.799999999999997</v>
      </c>
      <c r="G21" s="114">
        <f>[17]Agosto!$C$10</f>
        <v>34.4</v>
      </c>
      <c r="H21" s="114">
        <f>[17]Agosto!$C$11</f>
        <v>34.4</v>
      </c>
      <c r="I21" s="114">
        <f>[17]Agosto!$C$12</f>
        <v>34.9</v>
      </c>
      <c r="J21" s="114">
        <f>[17]Agosto!$C$13</f>
        <v>34.799999999999997</v>
      </c>
      <c r="K21" s="114">
        <f>[17]Agosto!$C$14</f>
        <v>35.200000000000003</v>
      </c>
      <c r="L21" s="114">
        <f>[17]Agosto!$C$15</f>
        <v>34.6</v>
      </c>
      <c r="M21" s="114">
        <f>[17]Agosto!$C$16</f>
        <v>34.700000000000003</v>
      </c>
      <c r="N21" s="114">
        <f>[17]Agosto!$C$17</f>
        <v>29.8</v>
      </c>
      <c r="O21" s="114">
        <f>[17]Agosto!$C$18</f>
        <v>31</v>
      </c>
      <c r="P21" s="114">
        <f>[17]Agosto!$C$19</f>
        <v>32.299999999999997</v>
      </c>
      <c r="Q21" s="114">
        <f>[17]Agosto!$C$20</f>
        <v>32.200000000000003</v>
      </c>
      <c r="R21" s="114">
        <f>[17]Agosto!$C$21</f>
        <v>32.700000000000003</v>
      </c>
      <c r="S21" s="114">
        <f>[17]Agosto!$C$22</f>
        <v>33.799999999999997</v>
      </c>
      <c r="T21" s="114">
        <f>[17]Agosto!$C$23</f>
        <v>24.9</v>
      </c>
      <c r="U21" s="114">
        <f>[17]Agosto!$C$24</f>
        <v>29</v>
      </c>
      <c r="V21" s="114">
        <f>[17]Agosto!$C$25</f>
        <v>31.7</v>
      </c>
      <c r="W21" s="114">
        <f>[17]Agosto!$C$26</f>
        <v>34.299999999999997</v>
      </c>
      <c r="X21" s="114">
        <f>[17]Agosto!$C$27</f>
        <v>34.9</v>
      </c>
      <c r="Y21" s="114">
        <f>[17]Agosto!$C$28</f>
        <v>33.1</v>
      </c>
      <c r="Z21" s="114">
        <f>[17]Agosto!$C$29</f>
        <v>33.299999999999997</v>
      </c>
      <c r="AA21" s="114">
        <f>[17]Agosto!$C$30</f>
        <v>29.9</v>
      </c>
      <c r="AB21" s="114">
        <f>[17]Agosto!$C$31</f>
        <v>28.9</v>
      </c>
      <c r="AC21" s="114">
        <f>[17]Agosto!$C$32</f>
        <v>28.8</v>
      </c>
      <c r="AD21" s="114">
        <f>[17]Agosto!$C$33</f>
        <v>32.700000000000003</v>
      </c>
      <c r="AE21" s="114">
        <f>[17]Agosto!$C$34</f>
        <v>33.4</v>
      </c>
      <c r="AF21" s="114">
        <f>[17]Agosto!$C$35</f>
        <v>34.299999999999997</v>
      </c>
      <c r="AG21" s="123">
        <f t="shared" si="3"/>
        <v>35.200000000000003</v>
      </c>
      <c r="AH21" s="120">
        <f t="shared" si="4"/>
        <v>32.445161290322574</v>
      </c>
      <c r="AJ21" t="s">
        <v>213</v>
      </c>
      <c r="AL21" t="s">
        <v>35</v>
      </c>
    </row>
    <row r="22" spans="1:39" x14ac:dyDescent="0.2">
      <c r="A22" s="54" t="s">
        <v>6</v>
      </c>
      <c r="B22" s="114">
        <f>[18]Agosto!$C$5</f>
        <v>34.700000000000003</v>
      </c>
      <c r="C22" s="114">
        <f>[18]Agosto!$C$6</f>
        <v>35.5</v>
      </c>
      <c r="D22" s="114">
        <f>[18]Agosto!$C$7</f>
        <v>35.6</v>
      </c>
      <c r="E22" s="114">
        <f>[18]Agosto!$C$8</f>
        <v>35.299999999999997</v>
      </c>
      <c r="F22" s="114">
        <f>[18]Agosto!$C$9</f>
        <v>35.9</v>
      </c>
      <c r="G22" s="114">
        <f>[18]Agosto!$C$10</f>
        <v>36.9</v>
      </c>
      <c r="H22" s="114">
        <f>[18]Agosto!$C$11</f>
        <v>37</v>
      </c>
      <c r="I22" s="114">
        <f>[18]Agosto!$C$12</f>
        <v>36.700000000000003</v>
      </c>
      <c r="J22" s="114">
        <f>[18]Agosto!$C$13</f>
        <v>37.1</v>
      </c>
      <c r="K22" s="114">
        <f>[18]Agosto!$C$14</f>
        <v>38.200000000000003</v>
      </c>
      <c r="L22" s="114">
        <f>[18]Agosto!$C$15</f>
        <v>36.700000000000003</v>
      </c>
      <c r="M22" s="114">
        <f>[18]Agosto!$C$16</f>
        <v>37.700000000000003</v>
      </c>
      <c r="N22" s="114">
        <f>[18]Agosto!$C$17</f>
        <v>29</v>
      </c>
      <c r="O22" s="114">
        <f>[18]Agosto!$C$18</f>
        <v>29.5</v>
      </c>
      <c r="P22" s="114">
        <f>[18]Agosto!$C$19</f>
        <v>32.9</v>
      </c>
      <c r="Q22" s="114">
        <f>[18]Agosto!$C$20</f>
        <v>35.200000000000003</v>
      </c>
      <c r="R22" s="114">
        <f>[18]Agosto!$C$21</f>
        <v>36.299999999999997</v>
      </c>
      <c r="S22" s="114">
        <f>[18]Agosto!$C$22</f>
        <v>36.299999999999997</v>
      </c>
      <c r="T22" s="114">
        <f>[18]Agosto!$C$23</f>
        <v>27.2</v>
      </c>
      <c r="U22" s="114">
        <f>[18]Agosto!$C$24</f>
        <v>31.2</v>
      </c>
      <c r="V22" s="114">
        <f>[18]Agosto!$C$25</f>
        <v>34</v>
      </c>
      <c r="W22" s="114">
        <f>[18]Agosto!$C$26</f>
        <v>37.299999999999997</v>
      </c>
      <c r="X22" s="114">
        <f>[18]Agosto!$C$27</f>
        <v>36.9</v>
      </c>
      <c r="Y22" s="114">
        <f>[18]Agosto!$C$28</f>
        <v>34.4</v>
      </c>
      <c r="Z22" s="114">
        <f>[18]Agosto!$C$29</f>
        <v>35.6</v>
      </c>
      <c r="AA22" s="114">
        <f>[18]Agosto!$C$30</f>
        <v>30.6</v>
      </c>
      <c r="AB22" s="114">
        <f>[18]Agosto!$C$31</f>
        <v>30.1</v>
      </c>
      <c r="AC22" s="114">
        <f>[18]Agosto!$C$32</f>
        <v>30.9</v>
      </c>
      <c r="AD22" s="114">
        <f>[18]Agosto!$C$33</f>
        <v>35.200000000000003</v>
      </c>
      <c r="AE22" s="114">
        <f>[18]Agosto!$C$34</f>
        <v>36.6</v>
      </c>
      <c r="AF22" s="114">
        <f>[18]Agosto!$C$35</f>
        <v>37.200000000000003</v>
      </c>
      <c r="AG22" s="123">
        <f t="shared" si="3"/>
        <v>38.200000000000003</v>
      </c>
      <c r="AH22" s="120">
        <f t="shared" si="4"/>
        <v>34.635483870967747</v>
      </c>
      <c r="AJ22" t="s">
        <v>35</v>
      </c>
      <c r="AK22" t="s">
        <v>35</v>
      </c>
    </row>
    <row r="23" spans="1:39" x14ac:dyDescent="0.2">
      <c r="A23" s="54" t="s">
        <v>7</v>
      </c>
      <c r="B23" s="114">
        <f>[19]Agosto!$C$5</f>
        <v>30.7</v>
      </c>
      <c r="C23" s="114">
        <f>[19]Agosto!$C$6</f>
        <v>31.9</v>
      </c>
      <c r="D23" s="114">
        <f>[19]Agosto!$C$7</f>
        <v>32.299999999999997</v>
      </c>
      <c r="E23" s="114">
        <f>[19]Agosto!$C$8</f>
        <v>32</v>
      </c>
      <c r="F23" s="114">
        <f>[19]Agosto!$C$9</f>
        <v>32</v>
      </c>
      <c r="G23" s="114">
        <f>[19]Agosto!$C$10</f>
        <v>33.6</v>
      </c>
      <c r="H23" s="114">
        <f>[19]Agosto!$C$11</f>
        <v>35.200000000000003</v>
      </c>
      <c r="I23" s="114">
        <f>[19]Agosto!$C$12</f>
        <v>28.6</v>
      </c>
      <c r="J23" s="114">
        <f>[19]Agosto!$C$13</f>
        <v>29.2</v>
      </c>
      <c r="K23" s="114">
        <f>[19]Agosto!$C$14</f>
        <v>35.799999999999997</v>
      </c>
      <c r="L23" s="114">
        <f>[19]Agosto!$C$15</f>
        <v>35.4</v>
      </c>
      <c r="M23" s="114">
        <f>[19]Agosto!$C$16</f>
        <v>30.9</v>
      </c>
      <c r="N23" s="114">
        <f>[19]Agosto!$C$17</f>
        <v>24</v>
      </c>
      <c r="O23" s="114">
        <f>[19]Agosto!$C$18</f>
        <v>23.7</v>
      </c>
      <c r="P23" s="114">
        <f>[19]Agosto!$C$19</f>
        <v>29.6</v>
      </c>
      <c r="Q23" s="114">
        <f>[19]Agosto!$C$20</f>
        <v>31.8</v>
      </c>
      <c r="R23" s="114">
        <f>[19]Agosto!$C$21</f>
        <v>34</v>
      </c>
      <c r="S23" s="114">
        <f>[19]Agosto!$C$22</f>
        <v>34.700000000000003</v>
      </c>
      <c r="T23" s="114">
        <f>[19]Agosto!$C$23</f>
        <v>19.600000000000001</v>
      </c>
      <c r="U23" s="114">
        <f>[19]Agosto!$C$24</f>
        <v>27.4</v>
      </c>
      <c r="V23" s="114">
        <f>[19]Agosto!$C$25</f>
        <v>31.9</v>
      </c>
      <c r="W23" s="114">
        <f>[19]Agosto!$C$26</f>
        <v>34.9</v>
      </c>
      <c r="X23" s="114">
        <f>[19]Agosto!$C$27</f>
        <v>35.9</v>
      </c>
      <c r="Y23" s="114">
        <f>[19]Agosto!$C$28</f>
        <v>34.799999999999997</v>
      </c>
      <c r="Z23" s="114">
        <f>[19]Agosto!$C$29</f>
        <v>33.299999999999997</v>
      </c>
      <c r="AA23" s="114">
        <f>[19]Agosto!$C$30</f>
        <v>24.3</v>
      </c>
      <c r="AB23" s="114">
        <f>[19]Agosto!$C$31</f>
        <v>22</v>
      </c>
      <c r="AC23" s="114">
        <f>[19]Agosto!$C$32</f>
        <v>25.4</v>
      </c>
      <c r="AD23" s="114">
        <f>[19]Agosto!$C$33</f>
        <v>25.4</v>
      </c>
      <c r="AE23" s="114">
        <f>[19]Agosto!$C$34</f>
        <v>30.5</v>
      </c>
      <c r="AF23" s="114">
        <f>[19]Agosto!$C$35</f>
        <v>25.1</v>
      </c>
      <c r="AG23" s="123">
        <f t="shared" si="3"/>
        <v>35.9</v>
      </c>
      <c r="AH23" s="120">
        <f t="shared" si="4"/>
        <v>30.190322580645155</v>
      </c>
      <c r="AJ23" t="s">
        <v>35</v>
      </c>
      <c r="AL23" t="s">
        <v>35</v>
      </c>
    </row>
    <row r="24" spans="1:39" x14ac:dyDescent="0.2">
      <c r="A24" s="54" t="s">
        <v>153</v>
      </c>
      <c r="B24" s="114">
        <f>[20]Agosto!$C$5</f>
        <v>31.4</v>
      </c>
      <c r="C24" s="114">
        <f>[20]Agosto!$C$6</f>
        <v>32.700000000000003</v>
      </c>
      <c r="D24" s="114">
        <f>[20]Agosto!$C$7</f>
        <v>33.4</v>
      </c>
      <c r="E24" s="114">
        <f>[20]Agosto!$C$8</f>
        <v>33.200000000000003</v>
      </c>
      <c r="F24" s="114">
        <f>[20]Agosto!$C$9</f>
        <v>33</v>
      </c>
      <c r="G24" s="114">
        <f>[20]Agosto!$C$10</f>
        <v>34.700000000000003</v>
      </c>
      <c r="H24" s="114">
        <f>[20]Agosto!$C$11</f>
        <v>36.6</v>
      </c>
      <c r="I24" s="114">
        <f>[20]Agosto!$C$12</f>
        <v>29</v>
      </c>
      <c r="J24" s="114">
        <f>[20]Agosto!$C$13</f>
        <v>29.5</v>
      </c>
      <c r="K24" s="114">
        <f>[20]Agosto!$C$14</f>
        <v>36.9</v>
      </c>
      <c r="L24" s="114">
        <f>[20]Agosto!$C$15</f>
        <v>37.5</v>
      </c>
      <c r="M24" s="114">
        <f>[20]Agosto!$C$16</f>
        <v>31.1</v>
      </c>
      <c r="N24" s="114">
        <f>[20]Agosto!$C$17</f>
        <v>25.4</v>
      </c>
      <c r="O24" s="114">
        <f>[20]Agosto!$C$18</f>
        <v>25.4</v>
      </c>
      <c r="P24" s="114">
        <f>[20]Agosto!$C$19</f>
        <v>29.2</v>
      </c>
      <c r="Q24" s="114">
        <f>[20]Agosto!$C$20</f>
        <v>33.9</v>
      </c>
      <c r="R24" s="114">
        <f>[20]Agosto!$C$21</f>
        <v>35</v>
      </c>
      <c r="S24" s="114">
        <f>[20]Agosto!$C$22</f>
        <v>36.5</v>
      </c>
      <c r="T24" s="114">
        <f>[20]Agosto!$C$23</f>
        <v>22.6</v>
      </c>
      <c r="U24" s="114">
        <f>[20]Agosto!$C$24</f>
        <v>29</v>
      </c>
      <c r="V24" s="114">
        <f>[20]Agosto!$C$25</f>
        <v>31.9</v>
      </c>
      <c r="W24" s="114">
        <f>[20]Agosto!$C$26</f>
        <v>35.6</v>
      </c>
      <c r="X24" s="114">
        <f>[20]Agosto!$C$27</f>
        <v>36.6</v>
      </c>
      <c r="Y24" s="114">
        <f>[20]Agosto!$C$28</f>
        <v>36.700000000000003</v>
      </c>
      <c r="Z24" s="114">
        <f>[20]Agosto!$C$29</f>
        <v>33.700000000000003</v>
      </c>
      <c r="AA24" s="114">
        <f>[20]Agosto!$C$30</f>
        <v>23.9</v>
      </c>
      <c r="AB24" s="114">
        <f>[20]Agosto!$C$31</f>
        <v>23.6</v>
      </c>
      <c r="AC24" s="114">
        <f>[20]Agosto!$C$32</f>
        <v>26.5</v>
      </c>
      <c r="AD24" s="114">
        <f>[20]Agosto!$C$33</f>
        <v>25.8</v>
      </c>
      <c r="AE24" s="114">
        <f>[20]Agosto!$C$34</f>
        <v>31.6</v>
      </c>
      <c r="AF24" s="114">
        <f>[20]Agosto!$C$35</f>
        <v>24.7</v>
      </c>
      <c r="AG24" s="123">
        <f t="shared" si="3"/>
        <v>37.5</v>
      </c>
      <c r="AH24" s="120">
        <f t="shared" si="4"/>
        <v>31.180645161290325</v>
      </c>
      <c r="AJ24" t="s">
        <v>35</v>
      </c>
      <c r="AK24" t="s">
        <v>35</v>
      </c>
      <c r="AL24" t="s">
        <v>35</v>
      </c>
      <c r="AM24" t="s">
        <v>35</v>
      </c>
    </row>
    <row r="25" spans="1:39" x14ac:dyDescent="0.2">
      <c r="A25" s="54" t="s">
        <v>154</v>
      </c>
      <c r="B25" s="114">
        <f>[21]Agosto!$C$5</f>
        <v>30.4</v>
      </c>
      <c r="C25" s="114">
        <f>[21]Agosto!$C$6</f>
        <v>31.6</v>
      </c>
      <c r="D25" s="114">
        <f>[21]Agosto!$C$7</f>
        <v>32.700000000000003</v>
      </c>
      <c r="E25" s="114">
        <f>[21]Agosto!$C$8</f>
        <v>31.9</v>
      </c>
      <c r="F25" s="114">
        <f>[21]Agosto!$C$9</f>
        <v>30.9</v>
      </c>
      <c r="G25" s="114">
        <f>[21]Agosto!$C$10</f>
        <v>33.5</v>
      </c>
      <c r="H25" s="114">
        <f>[21]Agosto!$C$11</f>
        <v>31.8</v>
      </c>
      <c r="I25" s="114">
        <f>[21]Agosto!$C$12</f>
        <v>23.8</v>
      </c>
      <c r="J25" s="114">
        <f>[21]Agosto!$C$13</f>
        <v>25.3</v>
      </c>
      <c r="K25" s="114">
        <f>[21]Agosto!$C$14</f>
        <v>32.799999999999997</v>
      </c>
      <c r="L25" s="114">
        <f>[21]Agosto!$C$15</f>
        <v>34.9</v>
      </c>
      <c r="M25" s="114">
        <f>[21]Agosto!$C$16</f>
        <v>23.8</v>
      </c>
      <c r="N25" s="114">
        <f>[21]Agosto!$C$17</f>
        <v>21.5</v>
      </c>
      <c r="O25" s="114">
        <f>[21]Agosto!$C$18</f>
        <v>25.6</v>
      </c>
      <c r="P25" s="114">
        <f>[21]Agosto!$C$19</f>
        <v>29.4</v>
      </c>
      <c r="Q25" s="114">
        <f>[21]Agosto!$C$20</f>
        <v>31.7</v>
      </c>
      <c r="R25" s="114">
        <f>[21]Agosto!$C$21</f>
        <v>33.200000000000003</v>
      </c>
      <c r="S25" s="114">
        <f>[21]Agosto!$C$22</f>
        <v>33.9</v>
      </c>
      <c r="T25" s="114">
        <f>[21]Agosto!$C$23</f>
        <v>22.8</v>
      </c>
      <c r="U25" s="114">
        <f>[21]Agosto!$C$24</f>
        <v>27.8</v>
      </c>
      <c r="V25" s="114">
        <f>[21]Agosto!$C$25</f>
        <v>31.3</v>
      </c>
      <c r="W25" s="114">
        <f>[21]Agosto!$C$26</f>
        <v>34.4</v>
      </c>
      <c r="X25" s="114">
        <f>[21]Agosto!$C$27</f>
        <v>35.6</v>
      </c>
      <c r="Y25" s="114">
        <f>[21]Agosto!$C$28</f>
        <v>34.200000000000003</v>
      </c>
      <c r="Z25" s="114">
        <f>[21]Agosto!$C$29</f>
        <v>26.4</v>
      </c>
      <c r="AA25" s="114">
        <f>[21]Agosto!$C$30</f>
        <v>24</v>
      </c>
      <c r="AB25" s="114">
        <f>[21]Agosto!$C$31</f>
        <v>24.6</v>
      </c>
      <c r="AC25" s="114">
        <f>[21]Agosto!$C$32</f>
        <v>25</v>
      </c>
      <c r="AD25" s="114">
        <f>[21]Agosto!$C$33</f>
        <v>23.9</v>
      </c>
      <c r="AE25" s="114">
        <f>[21]Agosto!$C$34</f>
        <v>30</v>
      </c>
      <c r="AF25" s="114">
        <f>[21]Agosto!$C$35</f>
        <v>28.9</v>
      </c>
      <c r="AG25" s="123">
        <f t="shared" si="3"/>
        <v>35.6</v>
      </c>
      <c r="AH25" s="120">
        <f t="shared" si="4"/>
        <v>29.277419354838706</v>
      </c>
      <c r="AI25" s="12" t="s">
        <v>35</v>
      </c>
      <c r="AJ25" t="s">
        <v>35</v>
      </c>
      <c r="AK25" t="s">
        <v>35</v>
      </c>
      <c r="AM25" t="s">
        <v>35</v>
      </c>
    </row>
    <row r="26" spans="1:39" x14ac:dyDescent="0.2">
      <c r="A26" s="54" t="s">
        <v>155</v>
      </c>
      <c r="B26" s="114">
        <f>[22]Agosto!$C$5</f>
        <v>31.3</v>
      </c>
      <c r="C26" s="114">
        <f>[22]Agosto!$C$6</f>
        <v>33.1</v>
      </c>
      <c r="D26" s="114">
        <f>[22]Agosto!$C$7</f>
        <v>33.4</v>
      </c>
      <c r="E26" s="114">
        <f>[22]Agosto!$C$8</f>
        <v>33.200000000000003</v>
      </c>
      <c r="F26" s="114">
        <f>[22]Agosto!$C$9</f>
        <v>33.1</v>
      </c>
      <c r="G26" s="114">
        <f>[22]Agosto!$C$10</f>
        <v>34.6</v>
      </c>
      <c r="H26" s="114">
        <f>[22]Agosto!$C$11</f>
        <v>35.700000000000003</v>
      </c>
      <c r="I26" s="114">
        <f>[22]Agosto!$C$12</f>
        <v>29.8</v>
      </c>
      <c r="J26" s="114">
        <f>[22]Agosto!$C$13</f>
        <v>30.1</v>
      </c>
      <c r="K26" s="114">
        <f>[22]Agosto!$C$14</f>
        <v>36.700000000000003</v>
      </c>
      <c r="L26" s="114">
        <f>[22]Agosto!$C$15</f>
        <v>36.700000000000003</v>
      </c>
      <c r="M26" s="114">
        <f>[22]Agosto!$C$16</f>
        <v>32.700000000000003</v>
      </c>
      <c r="N26" s="114">
        <f>[22]Agosto!$C$17</f>
        <v>25</v>
      </c>
      <c r="O26" s="114">
        <f>[22]Agosto!$C$18</f>
        <v>23.9</v>
      </c>
      <c r="P26" s="114">
        <f>[22]Agosto!$C$19</f>
        <v>29.4</v>
      </c>
      <c r="Q26" s="114">
        <f>[22]Agosto!$C$20</f>
        <v>33.200000000000003</v>
      </c>
      <c r="R26" s="114">
        <f>[22]Agosto!$C$21</f>
        <v>34.6</v>
      </c>
      <c r="S26" s="114">
        <f>[22]Agosto!$C$22</f>
        <v>34.799999999999997</v>
      </c>
      <c r="T26" s="114">
        <f>[22]Agosto!$C$23</f>
        <v>20.8</v>
      </c>
      <c r="U26" s="114">
        <f>[22]Agosto!$C$24</f>
        <v>28.3</v>
      </c>
      <c r="V26" s="114">
        <f>[22]Agosto!$C$25</f>
        <v>32.1</v>
      </c>
      <c r="W26" s="114">
        <f>[22]Agosto!$C$26</f>
        <v>34.9</v>
      </c>
      <c r="X26" s="114">
        <f>[22]Agosto!$C$27</f>
        <v>36.299999999999997</v>
      </c>
      <c r="Y26" s="114">
        <f>[22]Agosto!$C$28</f>
        <v>35.9</v>
      </c>
      <c r="Z26" s="114">
        <f>[22]Agosto!$C$29</f>
        <v>35.200000000000003</v>
      </c>
      <c r="AA26" s="114">
        <f>[22]Agosto!$C$30</f>
        <v>25.2</v>
      </c>
      <c r="AB26" s="114">
        <f>[22]Agosto!$C$31</f>
        <v>22.6</v>
      </c>
      <c r="AC26" s="114">
        <f>[22]Agosto!$C$32</f>
        <v>26.3</v>
      </c>
      <c r="AD26" s="114">
        <f>[22]Agosto!$C$33</f>
        <v>25.6</v>
      </c>
      <c r="AE26" s="114">
        <f>[22]Agosto!$C$34</f>
        <v>31.6</v>
      </c>
      <c r="AF26" s="114">
        <f>[22]Agosto!$C$35</f>
        <v>27.1</v>
      </c>
      <c r="AG26" s="123">
        <f t="shared" si="3"/>
        <v>36.700000000000003</v>
      </c>
      <c r="AH26" s="120">
        <f t="shared" si="4"/>
        <v>31.07096774193548</v>
      </c>
      <c r="AJ26" t="s">
        <v>35</v>
      </c>
      <c r="AL26" t="s">
        <v>35</v>
      </c>
    </row>
    <row r="27" spans="1:39" x14ac:dyDescent="0.2">
      <c r="A27" s="54" t="s">
        <v>8</v>
      </c>
      <c r="B27" s="114">
        <f>[23]Agosto!$C$5</f>
        <v>28.9</v>
      </c>
      <c r="C27" s="114">
        <f>[23]Agosto!$C$6</f>
        <v>30.2</v>
      </c>
      <c r="D27" s="114">
        <f>[23]Agosto!$C$7</f>
        <v>32.200000000000003</v>
      </c>
      <c r="E27" s="114">
        <f>[23]Agosto!$C$8</f>
        <v>30.9</v>
      </c>
      <c r="F27" s="114">
        <f>[23]Agosto!$C$9</f>
        <v>30</v>
      </c>
      <c r="G27" s="114">
        <f>[23]Agosto!$C$10</f>
        <v>31.7</v>
      </c>
      <c r="H27" s="114">
        <f>[23]Agosto!$C$11</f>
        <v>31.9</v>
      </c>
      <c r="I27" s="114">
        <f>[23]Agosto!$C$12</f>
        <v>24.2</v>
      </c>
      <c r="J27" s="114">
        <f>[23]Agosto!$C$13</f>
        <v>24.5</v>
      </c>
      <c r="K27" s="114">
        <f>[23]Agosto!$C$14</f>
        <v>31.7</v>
      </c>
      <c r="L27" s="114">
        <f>[23]Agosto!$C$15</f>
        <v>35.200000000000003</v>
      </c>
      <c r="M27" s="114">
        <f>[23]Agosto!$C$16</f>
        <v>22.5</v>
      </c>
      <c r="N27" s="114">
        <f>[23]Agosto!$C$17</f>
        <v>21.9</v>
      </c>
      <c r="O27" s="114">
        <f>[23]Agosto!$C$18</f>
        <v>24.3</v>
      </c>
      <c r="P27" s="114">
        <f>[23]Agosto!$C$19</f>
        <v>28.7</v>
      </c>
      <c r="Q27" s="114">
        <f>[23]Agosto!$C$20</f>
        <v>30.4</v>
      </c>
      <c r="R27" s="114">
        <f>[23]Agosto!$C$21</f>
        <v>32.9</v>
      </c>
      <c r="S27" s="114">
        <f>[23]Agosto!$C$22</f>
        <v>34.1</v>
      </c>
      <c r="T27" s="114">
        <f>[23]Agosto!$C$23</f>
        <v>21.7</v>
      </c>
      <c r="U27" s="114">
        <f>[23]Agosto!$C$24</f>
        <v>27.8</v>
      </c>
      <c r="V27" s="114">
        <f>[23]Agosto!$C$25</f>
        <v>30.6</v>
      </c>
      <c r="W27" s="114">
        <f>[23]Agosto!$C$26</f>
        <v>34.1</v>
      </c>
      <c r="X27" s="114">
        <f>[23]Agosto!$C$27</f>
        <v>35.4</v>
      </c>
      <c r="Y27" s="114">
        <f>[23]Agosto!$C$28</f>
        <v>35.799999999999997</v>
      </c>
      <c r="Z27" s="114">
        <f>[23]Agosto!$C$29</f>
        <v>27.5</v>
      </c>
      <c r="AA27" s="114">
        <f>[23]Agosto!$C$30</f>
        <v>23</v>
      </c>
      <c r="AB27" s="114">
        <f>[23]Agosto!$C$31</f>
        <v>22.9</v>
      </c>
      <c r="AC27" s="114">
        <f>[23]Agosto!$C$32</f>
        <v>23.8</v>
      </c>
      <c r="AD27" s="114">
        <f>[23]Agosto!$C$33</f>
        <v>23</v>
      </c>
      <c r="AE27" s="114">
        <f>[23]Agosto!$C$34</f>
        <v>28.8</v>
      </c>
      <c r="AF27" s="114">
        <f>[23]Agosto!$C$35</f>
        <v>27.1</v>
      </c>
      <c r="AG27" s="123">
        <f t="shared" si="3"/>
        <v>35.799999999999997</v>
      </c>
      <c r="AH27" s="120">
        <f t="shared" si="4"/>
        <v>28.635483870967736</v>
      </c>
      <c r="AJ27" t="s">
        <v>35</v>
      </c>
    </row>
    <row r="28" spans="1:39" x14ac:dyDescent="0.2">
      <c r="A28" s="54" t="s">
        <v>9</v>
      </c>
      <c r="B28" s="114">
        <f>[24]Agosto!$C$5</f>
        <v>30.3</v>
      </c>
      <c r="C28" s="114">
        <f>[24]Agosto!$C$6</f>
        <v>32.200000000000003</v>
      </c>
      <c r="D28" s="114">
        <f>[24]Agosto!$C$7</f>
        <v>32.9</v>
      </c>
      <c r="E28" s="114">
        <f>[24]Agosto!$C$8</f>
        <v>32.4</v>
      </c>
      <c r="F28" s="114">
        <f>[24]Agosto!$C$9</f>
        <v>32</v>
      </c>
      <c r="G28" s="114">
        <f>[24]Agosto!$C$10</f>
        <v>34</v>
      </c>
      <c r="H28" s="114">
        <f>[24]Agosto!$C$11</f>
        <v>35.4</v>
      </c>
      <c r="I28" s="114">
        <f>[24]Agosto!$C$12</f>
        <v>28.3</v>
      </c>
      <c r="J28" s="114">
        <f>[24]Agosto!$C$13</f>
        <v>27.8</v>
      </c>
      <c r="K28" s="114">
        <f>[24]Agosto!$C$14</f>
        <v>35.5</v>
      </c>
      <c r="L28" s="114">
        <f>[24]Agosto!$C$15</f>
        <v>36.4</v>
      </c>
      <c r="M28" s="114">
        <f>[24]Agosto!$C$16</f>
        <v>28.7</v>
      </c>
      <c r="N28" s="114">
        <f>[24]Agosto!$C$17</f>
        <v>25</v>
      </c>
      <c r="O28" s="114">
        <f>[24]Agosto!$C$18</f>
        <v>24.9</v>
      </c>
      <c r="P28" s="114">
        <f>[24]Agosto!$C$19</f>
        <v>28.2</v>
      </c>
      <c r="Q28" s="114">
        <f>[24]Agosto!$C$20</f>
        <v>32.700000000000003</v>
      </c>
      <c r="R28" s="114">
        <f>[24]Agosto!$C$21</f>
        <v>33.5</v>
      </c>
      <c r="S28" s="114">
        <f>[24]Agosto!$C$22</f>
        <v>35.4</v>
      </c>
      <c r="T28" s="114">
        <f>[24]Agosto!$C$23</f>
        <v>21.4</v>
      </c>
      <c r="U28" s="114">
        <f>[24]Agosto!$C$24</f>
        <v>29.1</v>
      </c>
      <c r="V28" s="114">
        <f>[24]Agosto!$C$25</f>
        <v>31</v>
      </c>
      <c r="W28" s="114">
        <f>[24]Agosto!$C$26</f>
        <v>34.5</v>
      </c>
      <c r="X28" s="114">
        <f>[24]Agosto!$C$27</f>
        <v>35.799999999999997</v>
      </c>
      <c r="Y28" s="114">
        <f>[24]Agosto!$C$28</f>
        <v>35.799999999999997</v>
      </c>
      <c r="Z28" s="114">
        <f>[24]Agosto!$C$29</f>
        <v>33.799999999999997</v>
      </c>
      <c r="AA28" s="114">
        <f>[24]Agosto!$C$30</f>
        <v>23.8</v>
      </c>
      <c r="AB28" s="114">
        <f>[24]Agosto!$C$31</f>
        <v>21.9</v>
      </c>
      <c r="AC28" s="114">
        <f>[24]Agosto!$C$32</f>
        <v>25.3</v>
      </c>
      <c r="AD28" s="114">
        <f>[24]Agosto!$C$33</f>
        <v>26.3</v>
      </c>
      <c r="AE28" s="114">
        <f>[24]Agosto!$C$34</f>
        <v>30.4</v>
      </c>
      <c r="AF28" s="114">
        <f>[24]Agosto!$C$35</f>
        <v>25.3</v>
      </c>
      <c r="AG28" s="123">
        <f t="shared" si="3"/>
        <v>36.4</v>
      </c>
      <c r="AH28" s="120">
        <f t="shared" si="4"/>
        <v>30.322580645161274</v>
      </c>
      <c r="AL28" t="s">
        <v>35</v>
      </c>
    </row>
    <row r="29" spans="1:39" hidden="1" x14ac:dyDescent="0.2">
      <c r="A29" s="54" t="s">
        <v>32</v>
      </c>
      <c r="B29" s="114" t="str">
        <f>[25]Agosto!$C$5</f>
        <v>*</v>
      </c>
      <c r="C29" s="114" t="str">
        <f>[25]Agosto!$C$6</f>
        <v>*</v>
      </c>
      <c r="D29" s="114" t="str">
        <f>[25]Agosto!$C$7</f>
        <v>*</v>
      </c>
      <c r="E29" s="114" t="str">
        <f>[25]Agosto!$C$8</f>
        <v>*</v>
      </c>
      <c r="F29" s="114" t="str">
        <f>[25]Agosto!$C$9</f>
        <v>*</v>
      </c>
      <c r="G29" s="114" t="str">
        <f>[25]Agosto!$C$10</f>
        <v>*</v>
      </c>
      <c r="H29" s="114" t="str">
        <f>[25]Agosto!$C$11</f>
        <v>*</v>
      </c>
      <c r="I29" s="114" t="str">
        <f>[25]Agosto!$C$12</f>
        <v>*</v>
      </c>
      <c r="J29" s="114" t="str">
        <f>[25]Agosto!$C$13</f>
        <v>*</v>
      </c>
      <c r="K29" s="114" t="str">
        <f>[25]Agosto!$C$14</f>
        <v>*</v>
      </c>
      <c r="L29" s="114" t="str">
        <f>[25]Agosto!$C$15</f>
        <v>*</v>
      </c>
      <c r="M29" s="114" t="str">
        <f>[25]Agosto!$C$16</f>
        <v>*</v>
      </c>
      <c r="N29" s="114" t="str">
        <f>[25]Agosto!$C$17</f>
        <v>*</v>
      </c>
      <c r="O29" s="114" t="str">
        <f>[25]Agosto!$C$18</f>
        <v>*</v>
      </c>
      <c r="P29" s="114" t="str">
        <f>[25]Agosto!$C$19</f>
        <v>*</v>
      </c>
      <c r="Q29" s="114" t="str">
        <f>[25]Agosto!$C$20</f>
        <v>*</v>
      </c>
      <c r="R29" s="114" t="str">
        <f>[25]Agosto!$C$21</f>
        <v>*</v>
      </c>
      <c r="S29" s="114" t="str">
        <f>[25]Agosto!$C$22</f>
        <v>*</v>
      </c>
      <c r="T29" s="114" t="str">
        <f>[25]Agosto!$C$23</f>
        <v>*</v>
      </c>
      <c r="U29" s="114" t="str">
        <f>[25]Agosto!$C$24</f>
        <v>*</v>
      </c>
      <c r="V29" s="114" t="str">
        <f>[25]Agosto!$C$25</f>
        <v>*</v>
      </c>
      <c r="W29" s="114" t="str">
        <f>[25]Agosto!$C$26</f>
        <v>*</v>
      </c>
      <c r="X29" s="114" t="str">
        <f>[25]Agosto!$C$27</f>
        <v>*</v>
      </c>
      <c r="Y29" s="114" t="str">
        <f>[25]Agosto!$C$28</f>
        <v>*</v>
      </c>
      <c r="Z29" s="114" t="str">
        <f>[25]Agosto!$C$29</f>
        <v>*</v>
      </c>
      <c r="AA29" s="114" t="str">
        <f>[25]Agosto!$C$30</f>
        <v>*</v>
      </c>
      <c r="AB29" s="114" t="str">
        <f>[25]Agosto!$C$31</f>
        <v>*</v>
      </c>
      <c r="AC29" s="114" t="str">
        <f>[25]Agosto!$C$32</f>
        <v>*</v>
      </c>
      <c r="AD29" s="114" t="str">
        <f>[25]Agosto!$C$33</f>
        <v>*</v>
      </c>
      <c r="AE29" s="114" t="str">
        <f>[25]Agosto!$C$34</f>
        <v>*</v>
      </c>
      <c r="AF29" s="114" t="str">
        <f>[25]Agosto!$C$35</f>
        <v>*</v>
      </c>
      <c r="AG29" s="123" t="s">
        <v>210</v>
      </c>
      <c r="AH29" s="120" t="s">
        <v>210</v>
      </c>
      <c r="AL29" t="s">
        <v>35</v>
      </c>
      <c r="AM29" t="s">
        <v>35</v>
      </c>
    </row>
    <row r="30" spans="1:39" x14ac:dyDescent="0.2">
      <c r="A30" s="54" t="s">
        <v>10</v>
      </c>
      <c r="B30" s="114">
        <f>[26]Agosto!$C$5</f>
        <v>30.9</v>
      </c>
      <c r="C30" s="114">
        <f>[26]Agosto!$C$6</f>
        <v>32.799999999999997</v>
      </c>
      <c r="D30" s="114">
        <f>[26]Agosto!$C$7</f>
        <v>33.799999999999997</v>
      </c>
      <c r="E30" s="114">
        <f>[26]Agosto!$C$8</f>
        <v>32.5</v>
      </c>
      <c r="F30" s="114">
        <f>[26]Agosto!$C$9</f>
        <v>32</v>
      </c>
      <c r="G30" s="114">
        <f>[26]Agosto!$C$10</f>
        <v>33.5</v>
      </c>
      <c r="H30" s="114">
        <f>[26]Agosto!$C$11</f>
        <v>36</v>
      </c>
      <c r="I30" s="114">
        <f>[26]Agosto!$C$12</f>
        <v>24.1</v>
      </c>
      <c r="J30" s="114">
        <f>[26]Agosto!$C$13</f>
        <v>27.2</v>
      </c>
      <c r="K30" s="114">
        <f>[26]Agosto!$C$14</f>
        <v>35.200000000000003</v>
      </c>
      <c r="L30" s="114">
        <f>[26]Agosto!$C$15</f>
        <v>36.5</v>
      </c>
      <c r="M30" s="114">
        <f>[26]Agosto!$C$16</f>
        <v>29.2</v>
      </c>
      <c r="N30" s="114">
        <f>[26]Agosto!$C$17</f>
        <v>22.1</v>
      </c>
      <c r="O30" s="114">
        <f>[26]Agosto!$C$18</f>
        <v>26.1</v>
      </c>
      <c r="P30" s="114">
        <f>[26]Agosto!$C$19</f>
        <v>30.4</v>
      </c>
      <c r="Q30" s="114">
        <f>[26]Agosto!$C$20</f>
        <v>33.200000000000003</v>
      </c>
      <c r="R30" s="114">
        <f>[26]Agosto!$C$21</f>
        <v>33.9</v>
      </c>
      <c r="S30" s="114">
        <f>[26]Agosto!$C$22</f>
        <v>35.1</v>
      </c>
      <c r="T30" s="114">
        <f>[26]Agosto!$C$23</f>
        <v>21.8</v>
      </c>
      <c r="U30" s="114">
        <f>[26]Agosto!$C$24</f>
        <v>29.2</v>
      </c>
      <c r="V30" s="114">
        <f>[26]Agosto!$C$25</f>
        <v>31.6</v>
      </c>
      <c r="W30" s="114">
        <f>[26]Agosto!$C$26</f>
        <v>34.700000000000003</v>
      </c>
      <c r="X30" s="114">
        <f>[26]Agosto!$C$27</f>
        <v>36.1</v>
      </c>
      <c r="Y30" s="114">
        <f>[26]Agosto!$C$28</f>
        <v>35.799999999999997</v>
      </c>
      <c r="Z30" s="114">
        <f>[26]Agosto!$C$29</f>
        <v>30.7</v>
      </c>
      <c r="AA30" s="114">
        <f>[26]Agosto!$C$30</f>
        <v>24.5</v>
      </c>
      <c r="AB30" s="114">
        <f>[26]Agosto!$C$31</f>
        <v>23.6</v>
      </c>
      <c r="AC30" s="114">
        <f>[26]Agosto!$C$32</f>
        <v>25.5</v>
      </c>
      <c r="AD30" s="114">
        <f>[26]Agosto!$C$33</f>
        <v>25.3</v>
      </c>
      <c r="AE30" s="114">
        <f>[26]Agosto!$C$34</f>
        <v>31</v>
      </c>
      <c r="AF30" s="114">
        <f>[26]Agosto!$C$35</f>
        <v>26.4</v>
      </c>
      <c r="AG30" s="123">
        <f t="shared" si="3"/>
        <v>36.5</v>
      </c>
      <c r="AH30" s="120">
        <f t="shared" si="4"/>
        <v>30.345161290322583</v>
      </c>
      <c r="AL30" t="s">
        <v>35</v>
      </c>
      <c r="AM30" t="s">
        <v>35</v>
      </c>
    </row>
    <row r="31" spans="1:39" x14ac:dyDescent="0.2">
      <c r="A31" s="54" t="s">
        <v>156</v>
      </c>
      <c r="B31" s="114">
        <f>[27]Agosto!$C$5</f>
        <v>30.6</v>
      </c>
      <c r="C31" s="114">
        <f>[27]Agosto!$C$6</f>
        <v>31.6</v>
      </c>
      <c r="D31" s="114">
        <f>[27]Agosto!$C$7</f>
        <v>32.5</v>
      </c>
      <c r="E31" s="114">
        <f>[27]Agosto!$C$8</f>
        <v>32.299999999999997</v>
      </c>
      <c r="F31" s="114">
        <f>[27]Agosto!$C$9</f>
        <v>31.8</v>
      </c>
      <c r="G31" s="114">
        <f>[27]Agosto!$C$10</f>
        <v>33.700000000000003</v>
      </c>
      <c r="H31" s="114">
        <f>[27]Agosto!$C$11</f>
        <v>34.799999999999997</v>
      </c>
      <c r="I31" s="114">
        <f>[27]Agosto!$C$12</f>
        <v>27.3</v>
      </c>
      <c r="J31" s="114">
        <f>[27]Agosto!$C$13</f>
        <v>29.3</v>
      </c>
      <c r="K31" s="114">
        <f>[27]Agosto!$C$14</f>
        <v>35</v>
      </c>
      <c r="L31" s="114">
        <f>[27]Agosto!$C$15</f>
        <v>35.1</v>
      </c>
      <c r="M31" s="114">
        <f>[27]Agosto!$C$16</f>
        <v>30.3</v>
      </c>
      <c r="N31" s="114">
        <f>[27]Agosto!$C$17</f>
        <v>21.6</v>
      </c>
      <c r="O31" s="114">
        <f>[27]Agosto!$C$18</f>
        <v>24</v>
      </c>
      <c r="P31" s="114">
        <f>[27]Agosto!$C$19</f>
        <v>30.3</v>
      </c>
      <c r="Q31" s="114">
        <f>[27]Agosto!$C$20</f>
        <v>32.700000000000003</v>
      </c>
      <c r="R31" s="114">
        <f>[27]Agosto!$C$21</f>
        <v>33.9</v>
      </c>
      <c r="S31" s="114">
        <f>[27]Agosto!$C$22</f>
        <v>34.4</v>
      </c>
      <c r="T31" s="114">
        <f>[27]Agosto!$C$23</f>
        <v>21.8</v>
      </c>
      <c r="U31" s="114">
        <f>[27]Agosto!$C$24</f>
        <v>27.2</v>
      </c>
      <c r="V31" s="114">
        <f>[27]Agosto!$C$25</f>
        <v>31.9</v>
      </c>
      <c r="W31" s="114">
        <f>[27]Agosto!$C$26</f>
        <v>34.299999999999997</v>
      </c>
      <c r="X31" s="114">
        <f>[27]Agosto!$C$27</f>
        <v>35.700000000000003</v>
      </c>
      <c r="Y31" s="114">
        <f>[27]Agosto!$C$28</f>
        <v>34.299999999999997</v>
      </c>
      <c r="Z31" s="114">
        <f>[27]Agosto!$C$29</f>
        <v>32.700000000000003</v>
      </c>
      <c r="AA31" s="114">
        <f>[27]Agosto!$C$30</f>
        <v>25.5</v>
      </c>
      <c r="AB31" s="114">
        <f>[27]Agosto!$C$31</f>
        <v>23.4</v>
      </c>
      <c r="AC31" s="114">
        <f>[27]Agosto!$C$32</f>
        <v>25.7</v>
      </c>
      <c r="AD31" s="114">
        <f>[27]Agosto!$C$33</f>
        <v>27.3</v>
      </c>
      <c r="AE31" s="114">
        <f>[27]Agosto!$C$34</f>
        <v>30.7</v>
      </c>
      <c r="AF31" s="114">
        <f>[27]Agosto!$C$35</f>
        <v>25.8</v>
      </c>
      <c r="AG31" s="123">
        <f t="shared" si="3"/>
        <v>35.700000000000003</v>
      </c>
      <c r="AH31" s="120">
        <f t="shared" si="4"/>
        <v>30.241935483870968</v>
      </c>
      <c r="AI31" s="12" t="s">
        <v>35</v>
      </c>
      <c r="AL31" t="s">
        <v>35</v>
      </c>
    </row>
    <row r="32" spans="1:39" x14ac:dyDescent="0.2">
      <c r="A32" s="54" t="s">
        <v>11</v>
      </c>
      <c r="B32" s="114">
        <f>[28]Agosto!$C$5</f>
        <v>32.1</v>
      </c>
      <c r="C32" s="114">
        <f>[28]Agosto!$C$6</f>
        <v>33.9</v>
      </c>
      <c r="D32" s="114">
        <f>[28]Agosto!$C$7</f>
        <v>33.299999999999997</v>
      </c>
      <c r="E32" s="114">
        <f>[28]Agosto!$C$8</f>
        <v>33.5</v>
      </c>
      <c r="F32" s="114">
        <f>[28]Agosto!$C$9</f>
        <v>33.200000000000003</v>
      </c>
      <c r="G32" s="114">
        <f>[28]Agosto!$C$10</f>
        <v>35.9</v>
      </c>
      <c r="H32" s="114">
        <f>[28]Agosto!$C$11</f>
        <v>36.1</v>
      </c>
      <c r="I32" s="114">
        <f>[28]Agosto!$C$12</f>
        <v>31.5</v>
      </c>
      <c r="J32" s="114">
        <f>[28]Agosto!$C$13</f>
        <v>31.5</v>
      </c>
      <c r="K32" s="114">
        <f>[28]Agosto!$C$14</f>
        <v>36</v>
      </c>
      <c r="L32" s="114">
        <f>[28]Agosto!$C$15</f>
        <v>35.9</v>
      </c>
      <c r="M32" s="114">
        <f>[28]Agosto!$C$16</f>
        <v>33.700000000000003</v>
      </c>
      <c r="N32" s="114">
        <f>[28]Agosto!$C$17</f>
        <v>26.6</v>
      </c>
      <c r="O32" s="114">
        <f>[28]Agosto!$C$18</f>
        <v>22.2</v>
      </c>
      <c r="P32" s="114">
        <f>[28]Agosto!$C$19</f>
        <v>30.9</v>
      </c>
      <c r="Q32" s="114">
        <f>[28]Agosto!$C$20</f>
        <v>34.1</v>
      </c>
      <c r="R32" s="114">
        <f>[28]Agosto!$C$21</f>
        <v>34.9</v>
      </c>
      <c r="S32" s="114">
        <f>[28]Agosto!$C$22</f>
        <v>34.700000000000003</v>
      </c>
      <c r="T32" s="114">
        <f>[28]Agosto!$C$23</f>
        <v>20</v>
      </c>
      <c r="U32" s="114">
        <f>[28]Agosto!$C$24</f>
        <v>28.2</v>
      </c>
      <c r="V32" s="114">
        <f>[28]Agosto!$C$25</f>
        <v>32.1</v>
      </c>
      <c r="W32" s="114">
        <f>[28]Agosto!$C$26</f>
        <v>34.9</v>
      </c>
      <c r="X32" s="114">
        <f>[28]Agosto!$C$27</f>
        <v>35.6</v>
      </c>
      <c r="Y32" s="114">
        <f>[28]Agosto!$C$28</f>
        <v>35.6</v>
      </c>
      <c r="Z32" s="114">
        <f>[28]Agosto!$C$29</f>
        <v>35.5</v>
      </c>
      <c r="AA32" s="114">
        <f>[28]Agosto!$C$30</f>
        <v>27.5</v>
      </c>
      <c r="AB32" s="114">
        <f>[28]Agosto!$C$31</f>
        <v>21.7</v>
      </c>
      <c r="AC32" s="114">
        <f>[28]Agosto!$C$32</f>
        <v>27.3</v>
      </c>
      <c r="AD32" s="114">
        <f>[28]Agosto!$C$33</f>
        <v>26.1</v>
      </c>
      <c r="AE32" s="114">
        <f>[28]Agosto!$C$34</f>
        <v>32.5</v>
      </c>
      <c r="AF32" s="114">
        <f>[28]Agosto!$C$35</f>
        <v>29.6</v>
      </c>
      <c r="AG32" s="123">
        <f t="shared" si="3"/>
        <v>36.1</v>
      </c>
      <c r="AH32" s="120">
        <f t="shared" si="4"/>
        <v>31.503225806451617</v>
      </c>
      <c r="AM32" t="s">
        <v>35</v>
      </c>
    </row>
    <row r="33" spans="1:39" s="5" customFormat="1" x14ac:dyDescent="0.2">
      <c r="A33" s="54" t="s">
        <v>12</v>
      </c>
      <c r="B33" s="114">
        <f>[29]Agosto!$C$5</f>
        <v>33.799999999999997</v>
      </c>
      <c r="C33" s="114">
        <f>[29]Agosto!$C$6</f>
        <v>34.5</v>
      </c>
      <c r="D33" s="114">
        <f>[29]Agosto!$C$7</f>
        <v>35.1</v>
      </c>
      <c r="E33" s="114">
        <f>[29]Agosto!$C$8</f>
        <v>34.700000000000003</v>
      </c>
      <c r="F33" s="114">
        <f>[29]Agosto!$C$9</f>
        <v>34.299999999999997</v>
      </c>
      <c r="G33" s="114">
        <f>[29]Agosto!$C$10</f>
        <v>35.6</v>
      </c>
      <c r="H33" s="114">
        <f>[29]Agosto!$C$11</f>
        <v>35.9</v>
      </c>
      <c r="I33" s="114">
        <f>[29]Agosto!$C$12</f>
        <v>33.799999999999997</v>
      </c>
      <c r="J33" s="114">
        <f>[29]Agosto!$C$13</f>
        <v>34.299999999999997</v>
      </c>
      <c r="K33" s="114">
        <f>[29]Agosto!$C$14</f>
        <v>36.6</v>
      </c>
      <c r="L33" s="114">
        <f>[29]Agosto!$C$15</f>
        <v>35.9</v>
      </c>
      <c r="M33" s="114">
        <f>[29]Agosto!$C$16</f>
        <v>35.799999999999997</v>
      </c>
      <c r="N33" s="114">
        <f>[29]Agosto!$C$17</f>
        <v>25.1</v>
      </c>
      <c r="O33" s="114">
        <f>[29]Agosto!$C$18</f>
        <v>26.2</v>
      </c>
      <c r="P33" s="114">
        <f>[29]Agosto!$C$19</f>
        <v>34</v>
      </c>
      <c r="Q33" s="114">
        <f>[29]Agosto!$C$20</f>
        <v>35.200000000000003</v>
      </c>
      <c r="R33" s="114">
        <f>[29]Agosto!$C$21</f>
        <v>34.9</v>
      </c>
      <c r="S33" s="114">
        <f>[29]Agosto!$C$22</f>
        <v>35.4</v>
      </c>
      <c r="T33" s="114">
        <f>[29]Agosto!$C$23</f>
        <v>30.1</v>
      </c>
      <c r="U33" s="114">
        <f>[29]Agosto!$C$24</f>
        <v>28</v>
      </c>
      <c r="V33" s="114">
        <f>[29]Agosto!$C$25</f>
        <v>31.4</v>
      </c>
      <c r="W33" s="114">
        <f>[29]Agosto!$C$26</f>
        <v>35.4</v>
      </c>
      <c r="X33" s="114">
        <f>[29]Agosto!$C$27</f>
        <v>36.200000000000003</v>
      </c>
      <c r="Y33" s="114">
        <f>[29]Agosto!$C$28</f>
        <v>37.5</v>
      </c>
      <c r="Z33" s="114">
        <f>[29]Agosto!$C$29</f>
        <v>35.200000000000003</v>
      </c>
      <c r="AA33" s="114">
        <f>[29]Agosto!$C$30</f>
        <v>28.9</v>
      </c>
      <c r="AB33" s="114">
        <f>[29]Agosto!$C$31</f>
        <v>26.8</v>
      </c>
      <c r="AC33" s="114">
        <f>[29]Agosto!$C$32</f>
        <v>29.7</v>
      </c>
      <c r="AD33" s="114">
        <f>[29]Agosto!$C$33</f>
        <v>33.200000000000003</v>
      </c>
      <c r="AE33" s="114">
        <f>[29]Agosto!$C$34</f>
        <v>35.1</v>
      </c>
      <c r="AF33" s="114" t="str">
        <f>[29]Agosto!$C$35</f>
        <v>*</v>
      </c>
      <c r="AG33" s="123">
        <f t="shared" si="3"/>
        <v>37.5</v>
      </c>
      <c r="AH33" s="120">
        <f t="shared" si="4"/>
        <v>33.286666666666669</v>
      </c>
      <c r="AL33" s="5" t="s">
        <v>35</v>
      </c>
      <c r="AM33" s="5" t="s">
        <v>35</v>
      </c>
    </row>
    <row r="34" spans="1:39" x14ac:dyDescent="0.2">
      <c r="A34" s="54" t="s">
        <v>13</v>
      </c>
      <c r="B34" s="114">
        <f>[30]Agosto!$C$5</f>
        <v>35.299999999999997</v>
      </c>
      <c r="C34" s="114">
        <f>[30]Agosto!$C$6</f>
        <v>36.5</v>
      </c>
      <c r="D34" s="114">
        <f>[30]Agosto!$C$7</f>
        <v>36.1</v>
      </c>
      <c r="E34" s="114">
        <f>[30]Agosto!$C$8</f>
        <v>36.299999999999997</v>
      </c>
      <c r="F34" s="114">
        <f>[30]Agosto!$C$9</f>
        <v>36.299999999999997</v>
      </c>
      <c r="G34" s="114">
        <f>[30]Agosto!$C$10</f>
        <v>36.4</v>
      </c>
      <c r="H34" s="114">
        <f>[30]Agosto!$C$11</f>
        <v>37.200000000000003</v>
      </c>
      <c r="I34" s="114">
        <f>[30]Agosto!$C$12</f>
        <v>33.200000000000003</v>
      </c>
      <c r="J34" s="114">
        <f>[30]Agosto!$C$13</f>
        <v>34.9</v>
      </c>
      <c r="K34" s="114">
        <f>[30]Agosto!$C$14</f>
        <v>37.9</v>
      </c>
      <c r="L34" s="114">
        <f>[30]Agosto!$C$15</f>
        <v>37</v>
      </c>
      <c r="M34" s="114">
        <f>[30]Agosto!$C$16</f>
        <v>36.1</v>
      </c>
      <c r="N34" s="114">
        <f>[30]Agosto!$C$17</f>
        <v>28.7</v>
      </c>
      <c r="O34" s="114">
        <f>[30]Agosto!$C$18</f>
        <v>26</v>
      </c>
      <c r="P34" s="114">
        <f>[30]Agosto!$C$19</f>
        <v>34.299999999999997</v>
      </c>
      <c r="Q34" s="114">
        <f>[30]Agosto!$C$20</f>
        <v>35.299999999999997</v>
      </c>
      <c r="R34" s="114">
        <f>[30]Agosto!$C$21</f>
        <v>36.1</v>
      </c>
      <c r="S34" s="114">
        <f>[30]Agosto!$C$22</f>
        <v>36.299999999999997</v>
      </c>
      <c r="T34" s="114">
        <f>[30]Agosto!$C$23</f>
        <v>29.8</v>
      </c>
      <c r="U34" s="114">
        <f>[30]Agosto!$C$24</f>
        <v>29.9</v>
      </c>
      <c r="V34" s="114">
        <f>[30]Agosto!$C$25</f>
        <v>33.6</v>
      </c>
      <c r="W34" s="114">
        <f>[30]Agosto!$C$26</f>
        <v>36.200000000000003</v>
      </c>
      <c r="X34" s="114">
        <f>[30]Agosto!$C$27</f>
        <v>36.700000000000003</v>
      </c>
      <c r="Y34" s="114">
        <f>[30]Agosto!$C$28</f>
        <v>37.700000000000003</v>
      </c>
      <c r="Z34" s="114">
        <f>[30]Agosto!$C$29</f>
        <v>35.5</v>
      </c>
      <c r="AA34" s="114">
        <f>[30]Agosto!$C$30</f>
        <v>28.3</v>
      </c>
      <c r="AB34" s="114">
        <f>[30]Agosto!$C$31</f>
        <v>28.4</v>
      </c>
      <c r="AC34" s="114">
        <f>[30]Agosto!$C$32</f>
        <v>31</v>
      </c>
      <c r="AD34" s="114">
        <f>[30]Agosto!$C$33</f>
        <v>35.200000000000003</v>
      </c>
      <c r="AE34" s="114">
        <f>[30]Agosto!$C$34</f>
        <v>36.200000000000003</v>
      </c>
      <c r="AF34" s="114">
        <f>[30]Agosto!$C$35</f>
        <v>37.5</v>
      </c>
      <c r="AG34" s="123">
        <f t="shared" si="3"/>
        <v>37.9</v>
      </c>
      <c r="AH34" s="120">
        <f t="shared" si="4"/>
        <v>34.383870967741935</v>
      </c>
    </row>
    <row r="35" spans="1:39" x14ac:dyDescent="0.2">
      <c r="A35" s="54" t="s">
        <v>157</v>
      </c>
      <c r="B35" s="114">
        <f>[31]Agosto!$C$5</f>
        <v>31.4</v>
      </c>
      <c r="C35" s="114">
        <f>[31]Agosto!$C$6</f>
        <v>33.799999999999997</v>
      </c>
      <c r="D35" s="114">
        <f>[31]Agosto!$C$7</f>
        <v>33.9</v>
      </c>
      <c r="E35" s="114">
        <f>[31]Agosto!$C$8</f>
        <v>33.6</v>
      </c>
      <c r="F35" s="114">
        <f>[31]Agosto!$C$9</f>
        <v>33</v>
      </c>
      <c r="G35" s="114">
        <f>[31]Agosto!$C$10</f>
        <v>35.299999999999997</v>
      </c>
      <c r="H35" s="114">
        <f>[31]Agosto!$C$11</f>
        <v>36.700000000000003</v>
      </c>
      <c r="I35" s="114">
        <f>[31]Agosto!$C$12</f>
        <v>33</v>
      </c>
      <c r="J35" s="114">
        <f>[31]Agosto!$C$13</f>
        <v>32.200000000000003</v>
      </c>
      <c r="K35" s="114">
        <f>[31]Agosto!$C$14</f>
        <v>37.200000000000003</v>
      </c>
      <c r="L35" s="114">
        <f>[31]Agosto!$C$15</f>
        <v>36.799999999999997</v>
      </c>
      <c r="M35" s="114">
        <f>[31]Agosto!$C$16</f>
        <v>34.299999999999997</v>
      </c>
      <c r="N35" s="114">
        <f>[31]Agosto!$C$17</f>
        <v>24.4</v>
      </c>
      <c r="O35" s="114">
        <f>[31]Agosto!$C$18</f>
        <v>24.7</v>
      </c>
      <c r="P35" s="114">
        <f>[31]Agosto!$C$19</f>
        <v>30.9</v>
      </c>
      <c r="Q35" s="114">
        <f>[31]Agosto!$C$20</f>
        <v>34.1</v>
      </c>
      <c r="R35" s="114">
        <f>[31]Agosto!$C$21</f>
        <v>35.200000000000003</v>
      </c>
      <c r="S35" s="114">
        <f>[31]Agosto!$C$22</f>
        <v>35.1</v>
      </c>
      <c r="T35" s="114">
        <f>[31]Agosto!$C$23</f>
        <v>21.1</v>
      </c>
      <c r="U35" s="114">
        <f>[31]Agosto!$C$24</f>
        <v>29.9</v>
      </c>
      <c r="V35" s="114">
        <f>[31]Agosto!$C$25</f>
        <v>32.9</v>
      </c>
      <c r="W35" s="114">
        <f>[31]Agosto!$C$26</f>
        <v>36</v>
      </c>
      <c r="X35" s="114">
        <f>[31]Agosto!$C$27</f>
        <v>36.299999999999997</v>
      </c>
      <c r="Y35" s="114">
        <f>[31]Agosto!$C$28</f>
        <v>36.4</v>
      </c>
      <c r="Z35" s="114">
        <f>[31]Agosto!$C$29</f>
        <v>36</v>
      </c>
      <c r="AA35" s="114">
        <f>[31]Agosto!$C$30</f>
        <v>26.3</v>
      </c>
      <c r="AB35" s="114">
        <f>[31]Agosto!$C$31</f>
        <v>21.6</v>
      </c>
      <c r="AC35" s="114">
        <f>[31]Agosto!$C$32</f>
        <v>26.8</v>
      </c>
      <c r="AD35" s="114">
        <f>[31]Agosto!$C$33</f>
        <v>27.2</v>
      </c>
      <c r="AE35" s="114">
        <f>[31]Agosto!$C$34</f>
        <v>32.4</v>
      </c>
      <c r="AF35" s="114">
        <f>[31]Agosto!$C$35</f>
        <v>25.4</v>
      </c>
      <c r="AG35" s="123">
        <f t="shared" si="3"/>
        <v>37.200000000000003</v>
      </c>
      <c r="AH35" s="120">
        <f t="shared" si="4"/>
        <v>31.738709677419351</v>
      </c>
    </row>
    <row r="36" spans="1:39" x14ac:dyDescent="0.2">
      <c r="A36" s="54" t="s">
        <v>128</v>
      </c>
      <c r="B36" s="114">
        <f>[32]Agosto!$C$5</f>
        <v>30.8</v>
      </c>
      <c r="C36" s="114">
        <f>[32]Agosto!$C$6</f>
        <v>32.799999999999997</v>
      </c>
      <c r="D36" s="114">
        <f>[32]Agosto!$C$7</f>
        <v>33.4</v>
      </c>
      <c r="E36" s="114">
        <f>[32]Agosto!$C$8</f>
        <v>32.799999999999997</v>
      </c>
      <c r="F36" s="114">
        <f>[32]Agosto!$C$9</f>
        <v>32.4</v>
      </c>
      <c r="G36" s="114">
        <f>[32]Agosto!$C$10</f>
        <v>34.5</v>
      </c>
      <c r="H36" s="114">
        <f>[32]Agosto!$C$11</f>
        <v>35.700000000000003</v>
      </c>
      <c r="I36" s="114">
        <f>[32]Agosto!$C$12</f>
        <v>30.6</v>
      </c>
      <c r="J36" s="114">
        <f>[32]Agosto!$C$13</f>
        <v>28.6</v>
      </c>
      <c r="K36" s="114">
        <f>[32]Agosto!$C$14</f>
        <v>36.5</v>
      </c>
      <c r="L36" s="114">
        <f>[32]Agosto!$C$15</f>
        <v>37.1</v>
      </c>
      <c r="M36" s="114">
        <f>[32]Agosto!$C$16</f>
        <v>31.5</v>
      </c>
      <c r="N36" s="114">
        <f>[32]Agosto!$C$17</f>
        <v>27.4</v>
      </c>
      <c r="O36" s="114">
        <f>[32]Agosto!$C$18</f>
        <v>26</v>
      </c>
      <c r="P36" s="114">
        <f>[32]Agosto!$C$19</f>
        <v>30.7</v>
      </c>
      <c r="Q36" s="114">
        <f>[32]Agosto!$C$20</f>
        <v>33.4</v>
      </c>
      <c r="R36" s="114">
        <f>[32]Agosto!$C$21</f>
        <v>34.299999999999997</v>
      </c>
      <c r="S36" s="114">
        <f>[32]Agosto!$C$22</f>
        <v>36</v>
      </c>
      <c r="T36" s="114">
        <f>[32]Agosto!$C$23</f>
        <v>21.7</v>
      </c>
      <c r="U36" s="114">
        <f>[32]Agosto!$C$24</f>
        <v>29.7</v>
      </c>
      <c r="V36" s="114">
        <f>[32]Agosto!$C$25</f>
        <v>31.8</v>
      </c>
      <c r="W36" s="114">
        <f>[32]Agosto!$C$26</f>
        <v>35.200000000000003</v>
      </c>
      <c r="X36" s="114">
        <f>[32]Agosto!$C$27</f>
        <v>36.700000000000003</v>
      </c>
      <c r="Y36" s="114">
        <f>[32]Agosto!$C$28</f>
        <v>36</v>
      </c>
      <c r="Z36" s="114">
        <f>[32]Agosto!$C$29</f>
        <v>34.700000000000003</v>
      </c>
      <c r="AA36" s="114">
        <f>[32]Agosto!$C$30</f>
        <v>22.9</v>
      </c>
      <c r="AB36" s="114">
        <f>[32]Agosto!$C$31</f>
        <v>21.4</v>
      </c>
      <c r="AC36" s="114">
        <f>[32]Agosto!$C$32</f>
        <v>26.3</v>
      </c>
      <c r="AD36" s="114">
        <f>[32]Agosto!$C$33</f>
        <v>27.8</v>
      </c>
      <c r="AE36" s="114">
        <f>[32]Agosto!$C$34</f>
        <v>31.5</v>
      </c>
      <c r="AF36" s="114">
        <f>[32]Agosto!$C$35</f>
        <v>26.7</v>
      </c>
      <c r="AG36" s="123">
        <f t="shared" si="3"/>
        <v>37.1</v>
      </c>
      <c r="AH36" s="120">
        <f t="shared" si="4"/>
        <v>31.190322580645166</v>
      </c>
      <c r="AL36" t="s">
        <v>35</v>
      </c>
    </row>
    <row r="37" spans="1:39" x14ac:dyDescent="0.2">
      <c r="A37" s="54" t="s">
        <v>14</v>
      </c>
      <c r="B37" s="114">
        <f>[33]Agosto!$C$5</f>
        <v>31.7</v>
      </c>
      <c r="C37" s="114">
        <f>[33]Agosto!$C$6</f>
        <v>33.9</v>
      </c>
      <c r="D37" s="114">
        <f>[33]Agosto!$C$7</f>
        <v>33.700000000000003</v>
      </c>
      <c r="E37" s="114">
        <f>[33]Agosto!$C$8</f>
        <v>33.5</v>
      </c>
      <c r="F37" s="114">
        <f>[33]Agosto!$C$9</f>
        <v>34</v>
      </c>
      <c r="G37" s="114">
        <f>[33]Agosto!$C$10</f>
        <v>35.700000000000003</v>
      </c>
      <c r="H37" s="114">
        <f>[33]Agosto!$C$11</f>
        <v>36.200000000000003</v>
      </c>
      <c r="I37" s="114">
        <f>[33]Agosto!$C$12</f>
        <v>35.5</v>
      </c>
      <c r="J37" s="114">
        <f>[33]Agosto!$C$13</f>
        <v>35.9</v>
      </c>
      <c r="K37" s="114">
        <f>[33]Agosto!$C$14</f>
        <v>36.700000000000003</v>
      </c>
      <c r="L37" s="114">
        <f>[33]Agosto!$C$15</f>
        <v>37.5</v>
      </c>
      <c r="M37" s="114">
        <f>[33]Agosto!$C$16</f>
        <v>37.9</v>
      </c>
      <c r="N37" s="114">
        <f>[33]Agosto!$C$17</f>
        <v>28.6</v>
      </c>
      <c r="O37" s="114">
        <f>[33]Agosto!$C$18</f>
        <v>30</v>
      </c>
      <c r="P37" s="114">
        <f>[33]Agosto!$C$19</f>
        <v>33.200000000000003</v>
      </c>
      <c r="Q37" s="114">
        <f>[33]Agosto!$C$20</f>
        <v>32.4</v>
      </c>
      <c r="R37" s="114">
        <f>[33]Agosto!$C$21</f>
        <v>34.200000000000003</v>
      </c>
      <c r="S37" s="114">
        <f>[33]Agosto!$C$22</f>
        <v>35.9</v>
      </c>
      <c r="T37" s="114">
        <f>[33]Agosto!$C$23</f>
        <v>27.4</v>
      </c>
      <c r="U37" s="114">
        <f>[33]Agosto!$C$24</f>
        <v>25</v>
      </c>
      <c r="V37" s="114">
        <f>[33]Agosto!$C$25</f>
        <v>33.299999999999997</v>
      </c>
      <c r="W37" s="114">
        <f>[33]Agosto!$C$26</f>
        <v>36.9</v>
      </c>
      <c r="X37" s="114">
        <f>[33]Agosto!$C$27</f>
        <v>38.5</v>
      </c>
      <c r="Y37" s="114">
        <f>[33]Agosto!$C$28</f>
        <v>38</v>
      </c>
      <c r="Z37" s="114">
        <f>[33]Agosto!$C$29</f>
        <v>37.700000000000003</v>
      </c>
      <c r="AA37" s="114">
        <f>[33]Agosto!$C$30</f>
        <v>31.6</v>
      </c>
      <c r="AB37" s="114">
        <f>[33]Agosto!$C$31</f>
        <v>23</v>
      </c>
      <c r="AC37" s="114">
        <f>[33]Agosto!$C$32</f>
        <v>26.9</v>
      </c>
      <c r="AD37" s="114">
        <f>[33]Agosto!$C$33</f>
        <v>29.4</v>
      </c>
      <c r="AE37" s="114">
        <f>[33]Agosto!$C$34</f>
        <v>34.700000000000003</v>
      </c>
      <c r="AF37" s="114">
        <f>[33]Agosto!$C$35</f>
        <v>26.6</v>
      </c>
      <c r="AG37" s="123">
        <f t="shared" si="3"/>
        <v>38.5</v>
      </c>
      <c r="AH37" s="120">
        <f t="shared" si="4"/>
        <v>33.08064516129032</v>
      </c>
      <c r="AJ37" t="s">
        <v>35</v>
      </c>
      <c r="AL37" t="s">
        <v>35</v>
      </c>
    </row>
    <row r="38" spans="1:39" x14ac:dyDescent="0.2">
      <c r="A38" s="54" t="s">
        <v>158</v>
      </c>
      <c r="B38" s="114" t="str">
        <f>[34]Agosto!$C$5</f>
        <v>*</v>
      </c>
      <c r="C38" s="114" t="str">
        <f>[34]Agosto!$C$6</f>
        <v>*</v>
      </c>
      <c r="D38" s="114" t="str">
        <f>[34]Agosto!$C$7</f>
        <v>*</v>
      </c>
      <c r="E38" s="114" t="str">
        <f>[34]Agosto!$C$8</f>
        <v>*</v>
      </c>
      <c r="F38" s="114" t="str">
        <f>[34]Agosto!$C$9</f>
        <v>*</v>
      </c>
      <c r="G38" s="114" t="str">
        <f>[34]Agosto!$C$10</f>
        <v>*</v>
      </c>
      <c r="H38" s="114" t="str">
        <f>[34]Agosto!$C$11</f>
        <v>*</v>
      </c>
      <c r="I38" s="114" t="str">
        <f>[34]Agosto!$C$12</f>
        <v>*</v>
      </c>
      <c r="J38" s="114" t="str">
        <f>[34]Agosto!$C$13</f>
        <v>*</v>
      </c>
      <c r="K38" s="114" t="str">
        <f>[34]Agosto!$C$14</f>
        <v>*</v>
      </c>
      <c r="L38" s="114">
        <f>[34]Agosto!$C$15</f>
        <v>38.299999999999997</v>
      </c>
      <c r="M38" s="114">
        <f>[34]Agosto!$C$16</f>
        <v>38.1</v>
      </c>
      <c r="N38" s="114">
        <f>[34]Agosto!$C$17</f>
        <v>30.4</v>
      </c>
      <c r="O38" s="114">
        <f>[34]Agosto!$C$18</f>
        <v>34.1</v>
      </c>
      <c r="P38" s="114">
        <f>[34]Agosto!$C$19</f>
        <v>34.799999999999997</v>
      </c>
      <c r="Q38" s="114">
        <f>[34]Agosto!$C$20</f>
        <v>36.200000000000003</v>
      </c>
      <c r="R38" s="114">
        <f>[34]Agosto!$C$21</f>
        <v>36.6</v>
      </c>
      <c r="S38" s="114">
        <f>[34]Agosto!$C$22</f>
        <v>37.299999999999997</v>
      </c>
      <c r="T38" s="114">
        <f>[34]Agosto!$C$23</f>
        <v>24.6</v>
      </c>
      <c r="U38" s="114">
        <f>[34]Agosto!$C$24</f>
        <v>33.1</v>
      </c>
      <c r="V38" s="114">
        <f>[34]Agosto!$C$25</f>
        <v>35.799999999999997</v>
      </c>
      <c r="W38" s="114">
        <f>[34]Agosto!$C$26</f>
        <v>39.200000000000003</v>
      </c>
      <c r="X38" s="114">
        <f>[34]Agosto!$C$27</f>
        <v>38.1</v>
      </c>
      <c r="Y38" s="114">
        <f>[34]Agosto!$C$28</f>
        <v>34.799999999999997</v>
      </c>
      <c r="Z38" s="114">
        <f>[34]Agosto!$C$29</f>
        <v>37</v>
      </c>
      <c r="AA38" s="114">
        <f>[34]Agosto!$C$30</f>
        <v>31.8</v>
      </c>
      <c r="AB38" s="114">
        <f>[34]Agosto!$C$31</f>
        <v>32.6</v>
      </c>
      <c r="AC38" s="114">
        <f>[34]Agosto!$C$32</f>
        <v>32.299999999999997</v>
      </c>
      <c r="AD38" s="114">
        <f>[34]Agosto!$C$33</f>
        <v>36.200000000000003</v>
      </c>
      <c r="AE38" s="114">
        <f>[34]Agosto!$C$34</f>
        <v>37.700000000000003</v>
      </c>
      <c r="AF38" s="114">
        <f>[34]Agosto!$C$35</f>
        <v>37.700000000000003</v>
      </c>
      <c r="AG38" s="123">
        <f t="shared" si="3"/>
        <v>39.200000000000003</v>
      </c>
      <c r="AH38" s="120">
        <f t="shared" si="4"/>
        <v>35.08095238095239</v>
      </c>
    </row>
    <row r="39" spans="1:39" x14ac:dyDescent="0.2">
      <c r="A39" s="54" t="s">
        <v>15</v>
      </c>
      <c r="B39" s="114">
        <f>[35]Agosto!$C$5</f>
        <v>29.3</v>
      </c>
      <c r="C39" s="114">
        <f>[35]Agosto!$C$6</f>
        <v>30.5</v>
      </c>
      <c r="D39" s="114">
        <f>[35]Agosto!$C$7</f>
        <v>32</v>
      </c>
      <c r="E39" s="114">
        <f>[35]Agosto!$C$8</f>
        <v>31.1</v>
      </c>
      <c r="F39" s="114">
        <f>[35]Agosto!$C$9</f>
        <v>30.4</v>
      </c>
      <c r="G39" s="114">
        <f>[35]Agosto!$C$10</f>
        <v>32</v>
      </c>
      <c r="H39" s="114">
        <f>[35]Agosto!$C$11</f>
        <v>32.700000000000003</v>
      </c>
      <c r="I39" s="114">
        <f>[35]Agosto!$C$12</f>
        <v>26.4</v>
      </c>
      <c r="J39" s="114">
        <f>[35]Agosto!$C$13</f>
        <v>28.4</v>
      </c>
      <c r="K39" s="114">
        <f>[35]Agosto!$C$14</f>
        <v>32.799999999999997</v>
      </c>
      <c r="L39" s="114">
        <f>[35]Agosto!$C$15</f>
        <v>33.200000000000003</v>
      </c>
      <c r="M39" s="114">
        <f>[35]Agosto!$C$16</f>
        <v>27.6</v>
      </c>
      <c r="N39" s="114">
        <f>[35]Agosto!$C$17</f>
        <v>19</v>
      </c>
      <c r="O39" s="114">
        <f>[35]Agosto!$C$18</f>
        <v>23.6</v>
      </c>
      <c r="P39" s="114">
        <f>[35]Agosto!$C$19</f>
        <v>29.3</v>
      </c>
      <c r="Q39" s="114">
        <f>[35]Agosto!$C$20</f>
        <v>30.8</v>
      </c>
      <c r="R39" s="114">
        <f>[35]Agosto!$C$21</f>
        <v>32</v>
      </c>
      <c r="S39" s="114">
        <f>[35]Agosto!$C$22</f>
        <v>31.7</v>
      </c>
      <c r="T39" s="114">
        <f>[35]Agosto!$C$23</f>
        <v>20.9</v>
      </c>
      <c r="U39" s="114">
        <f>[35]Agosto!$C$24</f>
        <v>25.3</v>
      </c>
      <c r="V39" s="114">
        <f>[35]Agosto!$C$25</f>
        <v>29.9</v>
      </c>
      <c r="W39" s="114">
        <f>[35]Agosto!$C$26</f>
        <v>32</v>
      </c>
      <c r="X39" s="114">
        <f>[35]Agosto!$C$27</f>
        <v>34.200000000000003</v>
      </c>
      <c r="Y39" s="114">
        <f>[35]Agosto!$C$28</f>
        <v>32.1</v>
      </c>
      <c r="Z39" s="114">
        <f>[35]Agosto!$C$29</f>
        <v>28.4</v>
      </c>
      <c r="AA39" s="114">
        <f>[35]Agosto!$C$30</f>
        <v>24</v>
      </c>
      <c r="AB39" s="114">
        <f>[35]Agosto!$C$31</f>
        <v>23</v>
      </c>
      <c r="AC39" s="114">
        <f>[35]Agosto!$C$32</f>
        <v>24.6</v>
      </c>
      <c r="AD39" s="114">
        <f>[35]Agosto!$C$33</f>
        <v>24.9</v>
      </c>
      <c r="AE39" s="114">
        <f>[35]Agosto!$C$34</f>
        <v>29.5</v>
      </c>
      <c r="AF39" s="114">
        <f>[35]Agosto!$C$35</f>
        <v>28</v>
      </c>
      <c r="AG39" s="123">
        <f t="shared" si="3"/>
        <v>34.200000000000003</v>
      </c>
      <c r="AH39" s="120">
        <f t="shared" si="4"/>
        <v>28.696774193548389</v>
      </c>
      <c r="AI39" s="12" t="s">
        <v>35</v>
      </c>
      <c r="AL39" t="s">
        <v>35</v>
      </c>
    </row>
    <row r="40" spans="1:39" x14ac:dyDescent="0.2">
      <c r="A40" s="54" t="s">
        <v>16</v>
      </c>
      <c r="B40" s="114">
        <f>[36]Agosto!$C$5</f>
        <v>35.9</v>
      </c>
      <c r="C40" s="114">
        <f>[36]Agosto!$C$6</f>
        <v>37</v>
      </c>
      <c r="D40" s="114">
        <f>[36]Agosto!$C$7</f>
        <v>37.5</v>
      </c>
      <c r="E40" s="114">
        <f>[36]Agosto!$C$8</f>
        <v>36.6</v>
      </c>
      <c r="F40" s="114">
        <f>[36]Agosto!$C$9</f>
        <v>36.799999999999997</v>
      </c>
      <c r="G40" s="114">
        <f>[36]Agosto!$C$10</f>
        <v>37.4</v>
      </c>
      <c r="H40" s="114">
        <f>[36]Agosto!$C$11</f>
        <v>36.5</v>
      </c>
      <c r="I40" s="114">
        <f>[36]Agosto!$C$12</f>
        <v>30.5</v>
      </c>
      <c r="J40" s="114">
        <f>[36]Agosto!$C$13</f>
        <v>32.1</v>
      </c>
      <c r="K40" s="114">
        <f>[36]Agosto!$C$14</f>
        <v>36.799999999999997</v>
      </c>
      <c r="L40" s="114">
        <f>[36]Agosto!$C$15</f>
        <v>38.299999999999997</v>
      </c>
      <c r="M40" s="114">
        <f>[36]Agosto!$C$16</f>
        <v>32.4</v>
      </c>
      <c r="N40" s="114">
        <f>[36]Agosto!$C$17</f>
        <v>22.4</v>
      </c>
      <c r="O40" s="114">
        <f>[36]Agosto!$C$18</f>
        <v>23.2</v>
      </c>
      <c r="P40" s="114">
        <f>[36]Agosto!$C$19</f>
        <v>33.5</v>
      </c>
      <c r="Q40" s="114">
        <f>[36]Agosto!$C$20</f>
        <v>36.799999999999997</v>
      </c>
      <c r="R40" s="114">
        <f>[36]Agosto!$C$21</f>
        <v>37.200000000000003</v>
      </c>
      <c r="S40" s="114">
        <f>[36]Agosto!$C$22</f>
        <v>36.200000000000003</v>
      </c>
      <c r="T40" s="114">
        <f>[36]Agosto!$C$23</f>
        <v>25.5</v>
      </c>
      <c r="U40" s="114">
        <f>[36]Agosto!$C$24</f>
        <v>31</v>
      </c>
      <c r="V40" s="114">
        <f>[36]Agosto!$C$25</f>
        <v>34.5</v>
      </c>
      <c r="W40" s="114">
        <f>[36]Agosto!$C$26</f>
        <v>37.5</v>
      </c>
      <c r="X40" s="114">
        <f>[36]Agosto!$C$27</f>
        <v>38.299999999999997</v>
      </c>
      <c r="Y40" s="114">
        <f>[36]Agosto!$C$28</f>
        <v>35.1</v>
      </c>
      <c r="Z40" s="114">
        <f>[36]Agosto!$C$29</f>
        <v>28.6</v>
      </c>
      <c r="AA40" s="114">
        <f>[36]Agosto!$C$30</f>
        <v>27</v>
      </c>
      <c r="AB40" s="114">
        <f>[36]Agosto!$C$31</f>
        <v>27</v>
      </c>
      <c r="AC40" s="114">
        <f>[36]Agosto!$C$32</f>
        <v>29.6</v>
      </c>
      <c r="AD40" s="114">
        <f>[36]Agosto!$C$33</f>
        <v>29.4</v>
      </c>
      <c r="AE40" s="114">
        <f>[36]Agosto!$C$34</f>
        <v>34.9</v>
      </c>
      <c r="AF40" s="114">
        <f>[36]Agosto!$C$35</f>
        <v>38.4</v>
      </c>
      <c r="AG40" s="123">
        <f t="shared" si="3"/>
        <v>38.4</v>
      </c>
      <c r="AH40" s="120">
        <f t="shared" si="4"/>
        <v>33.351612903225806</v>
      </c>
      <c r="AK40" t="s">
        <v>35</v>
      </c>
      <c r="AL40" t="s">
        <v>35</v>
      </c>
      <c r="AM40" t="s">
        <v>35</v>
      </c>
    </row>
    <row r="41" spans="1:39" x14ac:dyDescent="0.2">
      <c r="A41" s="54" t="s">
        <v>159</v>
      </c>
      <c r="B41" s="114">
        <f>[37]Agosto!$C$5</f>
        <v>31.8</v>
      </c>
      <c r="C41" s="114">
        <f>[37]Agosto!$C$6</f>
        <v>33.700000000000003</v>
      </c>
      <c r="D41" s="114">
        <f>[37]Agosto!$C$7</f>
        <v>33.9</v>
      </c>
      <c r="E41" s="114">
        <f>[37]Agosto!$C$8</f>
        <v>33.4</v>
      </c>
      <c r="F41" s="114">
        <f>[37]Agosto!$C$9</f>
        <v>33.299999999999997</v>
      </c>
      <c r="G41" s="114">
        <f>[37]Agosto!$C$10</f>
        <v>35.700000000000003</v>
      </c>
      <c r="H41" s="114">
        <f>[37]Agosto!$C$11</f>
        <v>37.1</v>
      </c>
      <c r="I41" s="114">
        <f>[37]Agosto!$C$12</f>
        <v>33.4</v>
      </c>
      <c r="J41" s="114">
        <f>[37]Agosto!$C$13</f>
        <v>34.700000000000003</v>
      </c>
      <c r="K41" s="114">
        <f>[37]Agosto!$C$14</f>
        <v>37.1</v>
      </c>
      <c r="L41" s="114">
        <f>[37]Agosto!$C$15</f>
        <v>36.799999999999997</v>
      </c>
      <c r="M41" s="114">
        <f>[37]Agosto!$C$16</f>
        <v>36.6</v>
      </c>
      <c r="N41" s="114">
        <f>[37]Agosto!$C$17</f>
        <v>24.7</v>
      </c>
      <c r="O41" s="114">
        <f>[37]Agosto!$C$18</f>
        <v>27.7</v>
      </c>
      <c r="P41" s="114">
        <f>[37]Agosto!$C$19</f>
        <v>29.2</v>
      </c>
      <c r="Q41" s="114">
        <f>[37]Agosto!$C$20</f>
        <v>34.1</v>
      </c>
      <c r="R41" s="114">
        <f>[37]Agosto!$C$21</f>
        <v>34.799999999999997</v>
      </c>
      <c r="S41" s="114">
        <f>[37]Agosto!$C$22</f>
        <v>35.299999999999997</v>
      </c>
      <c r="T41" s="114">
        <f>[37]Agosto!$C$23</f>
        <v>28.4</v>
      </c>
      <c r="U41" s="114">
        <f>[37]Agosto!$C$24</f>
        <v>31.4</v>
      </c>
      <c r="V41" s="114">
        <f>[37]Agosto!$C$25</f>
        <v>32.299999999999997</v>
      </c>
      <c r="W41" s="114">
        <f>[37]Agosto!$C$26</f>
        <v>35.799999999999997</v>
      </c>
      <c r="X41" s="114">
        <f>[37]Agosto!$C$27</f>
        <v>36.4</v>
      </c>
      <c r="Y41" s="114">
        <f>[37]Agosto!$C$28</f>
        <v>35.299999999999997</v>
      </c>
      <c r="Z41" s="114">
        <f>[37]Agosto!$C$29</f>
        <v>35.799999999999997</v>
      </c>
      <c r="AA41" s="114">
        <f>[37]Agosto!$C$30</f>
        <v>28.4</v>
      </c>
      <c r="AB41" s="114">
        <f>[37]Agosto!$C$31</f>
        <v>20.399999999999999</v>
      </c>
      <c r="AC41" s="114">
        <f>[37]Agosto!$C$32</f>
        <v>26.6</v>
      </c>
      <c r="AD41" s="114">
        <f>[37]Agosto!$C$33</f>
        <v>30.6</v>
      </c>
      <c r="AE41" s="114">
        <f>[37]Agosto!$C$34</f>
        <v>32.700000000000003</v>
      </c>
      <c r="AF41" s="114">
        <f>[37]Agosto!$C$35</f>
        <v>28.7</v>
      </c>
      <c r="AG41" s="123">
        <f t="shared" si="3"/>
        <v>37.1</v>
      </c>
      <c r="AH41" s="120">
        <f t="shared" si="4"/>
        <v>32.454838709677411</v>
      </c>
      <c r="AJ41" t="s">
        <v>35</v>
      </c>
      <c r="AL41" t="s">
        <v>35</v>
      </c>
    </row>
    <row r="42" spans="1:39" x14ac:dyDescent="0.2">
      <c r="A42" s="54" t="s">
        <v>17</v>
      </c>
      <c r="B42" s="114">
        <f>[38]Agosto!$C$5</f>
        <v>31.4</v>
      </c>
      <c r="C42" s="114">
        <f>[38]Agosto!$C$6</f>
        <v>33.9</v>
      </c>
      <c r="D42" s="114">
        <f>[38]Agosto!$C$7</f>
        <v>33.700000000000003</v>
      </c>
      <c r="E42" s="114">
        <f>[38]Agosto!$C$8</f>
        <v>33.1</v>
      </c>
      <c r="F42" s="114">
        <f>[38]Agosto!$C$9</f>
        <v>33</v>
      </c>
      <c r="G42" s="114">
        <f>[38]Agosto!$C$10</f>
        <v>35.5</v>
      </c>
      <c r="H42" s="114">
        <f>[38]Agosto!$C$11</f>
        <v>36.299999999999997</v>
      </c>
      <c r="I42" s="114">
        <f>[38]Agosto!$C$12</f>
        <v>31.1</v>
      </c>
      <c r="J42" s="114">
        <f>[38]Agosto!$C$13</f>
        <v>30.2</v>
      </c>
      <c r="K42" s="114">
        <f>[38]Agosto!$C$14</f>
        <v>37.299999999999997</v>
      </c>
      <c r="L42" s="114">
        <f>[38]Agosto!$C$15</f>
        <v>37.299999999999997</v>
      </c>
      <c r="M42" s="114">
        <f>[38]Agosto!$C$16</f>
        <v>32.9</v>
      </c>
      <c r="N42" s="114">
        <f>[38]Agosto!$C$17</f>
        <v>26.2</v>
      </c>
      <c r="O42" s="114">
        <f>[38]Agosto!$C$18</f>
        <v>24.1</v>
      </c>
      <c r="P42" s="114">
        <f>[38]Agosto!$C$19</f>
        <v>28.3</v>
      </c>
      <c r="Q42" s="114">
        <f>[38]Agosto!$C$20</f>
        <v>33.1</v>
      </c>
      <c r="R42" s="114">
        <f>[38]Agosto!$C$21</f>
        <v>35.1</v>
      </c>
      <c r="S42" s="114">
        <f>[38]Agosto!$C$22</f>
        <v>35.299999999999997</v>
      </c>
      <c r="T42" s="114">
        <f>[38]Agosto!$C$23</f>
        <v>21.6</v>
      </c>
      <c r="U42" s="114">
        <f>[38]Agosto!$C$24</f>
        <v>28.7</v>
      </c>
      <c r="V42" s="114">
        <f>[38]Agosto!$C$25</f>
        <v>32.799999999999997</v>
      </c>
      <c r="W42" s="114">
        <f>[38]Agosto!$C$26</f>
        <v>35.799999999999997</v>
      </c>
      <c r="X42" s="114">
        <f>[38]Agosto!$C$27</f>
        <v>36.700000000000003</v>
      </c>
      <c r="Y42" s="114">
        <f>[38]Agosto!$C$28</f>
        <v>36.700000000000003</v>
      </c>
      <c r="Z42" s="114">
        <f>[38]Agosto!$C$29</f>
        <v>35.9</v>
      </c>
      <c r="AA42" s="114">
        <f>[38]Agosto!$C$30</f>
        <v>26</v>
      </c>
      <c r="AB42" s="114">
        <f>[38]Agosto!$C$31</f>
        <v>21.8</v>
      </c>
      <c r="AC42" s="114">
        <f>[38]Agosto!$C$32</f>
        <v>26.7</v>
      </c>
      <c r="AD42" s="114">
        <f>[38]Agosto!$C$33</f>
        <v>25.9</v>
      </c>
      <c r="AE42" s="114">
        <f>[38]Agosto!$C$34</f>
        <v>32</v>
      </c>
      <c r="AF42" s="114">
        <f>[38]Agosto!$C$35</f>
        <v>25.1</v>
      </c>
      <c r="AG42" s="123">
        <f t="shared" si="3"/>
        <v>37.299999999999997</v>
      </c>
      <c r="AH42" s="120">
        <f t="shared" si="4"/>
        <v>31.403225806451612</v>
      </c>
      <c r="AM42" t="s">
        <v>35</v>
      </c>
    </row>
    <row r="43" spans="1:39" x14ac:dyDescent="0.2">
      <c r="A43" s="54" t="s">
        <v>141</v>
      </c>
      <c r="B43" s="114">
        <f>[39]Agosto!$C$5</f>
        <v>30.1</v>
      </c>
      <c r="C43" s="114">
        <f>[39]Agosto!$C$6</f>
        <v>32.200000000000003</v>
      </c>
      <c r="D43" s="114">
        <f>[39]Agosto!$C$7</f>
        <v>32.700000000000003</v>
      </c>
      <c r="E43" s="114">
        <f>[39]Agosto!$C$8</f>
        <v>32.299999999999997</v>
      </c>
      <c r="F43" s="114">
        <f>[39]Agosto!$C$9</f>
        <v>32.1</v>
      </c>
      <c r="G43" s="114">
        <f>[39]Agosto!$C$10</f>
        <v>34.4</v>
      </c>
      <c r="H43" s="114">
        <f>[39]Agosto!$C$11</f>
        <v>36.4</v>
      </c>
      <c r="I43" s="114">
        <f>[39]Agosto!$C$12</f>
        <v>30.6</v>
      </c>
      <c r="J43" s="114">
        <f>[39]Agosto!$C$13</f>
        <v>30.1</v>
      </c>
      <c r="K43" s="114">
        <f>[39]Agosto!$C$14</f>
        <v>36.5</v>
      </c>
      <c r="L43" s="114">
        <f>[39]Agosto!$C$15</f>
        <v>36.700000000000003</v>
      </c>
      <c r="M43" s="114">
        <f>[39]Agosto!$C$16</f>
        <v>36.9</v>
      </c>
      <c r="N43" s="114">
        <f>[39]Agosto!$C$17</f>
        <v>28.9</v>
      </c>
      <c r="O43" s="114">
        <f>[39]Agosto!$C$18</f>
        <v>26.2</v>
      </c>
      <c r="P43" s="114">
        <f>[39]Agosto!$C$19</f>
        <v>27.7</v>
      </c>
      <c r="Q43" s="114">
        <f>[39]Agosto!$C$20</f>
        <v>33.4</v>
      </c>
      <c r="R43" s="114">
        <f>[39]Agosto!$C$21</f>
        <v>33.299999999999997</v>
      </c>
      <c r="S43" s="114">
        <f>[39]Agosto!$C$22</f>
        <v>35.1</v>
      </c>
      <c r="T43" s="114">
        <f>[39]Agosto!$C$23</f>
        <v>27.3</v>
      </c>
      <c r="U43" s="114">
        <f>[39]Agosto!$C$24</f>
        <v>28.5</v>
      </c>
      <c r="V43" s="114">
        <f>[39]Agosto!$C$25</f>
        <v>31.9</v>
      </c>
      <c r="W43" s="114">
        <f>[39]Agosto!$C$26</f>
        <v>35.200000000000003</v>
      </c>
      <c r="X43" s="114">
        <f>[39]Agosto!$C$27</f>
        <v>36.9</v>
      </c>
      <c r="Y43" s="114">
        <f>[39]Agosto!$C$28</f>
        <v>36</v>
      </c>
      <c r="Z43" s="114">
        <f>[39]Agosto!$C$29</f>
        <v>35</v>
      </c>
      <c r="AA43" s="114">
        <f>[39]Agosto!$C$30</f>
        <v>28</v>
      </c>
      <c r="AB43" s="114">
        <f>[39]Agosto!$C$31</f>
        <v>19.100000000000001</v>
      </c>
      <c r="AC43" s="114">
        <f>[39]Agosto!$C$32</f>
        <v>26</v>
      </c>
      <c r="AD43" s="114">
        <f>[39]Agosto!$C$33</f>
        <v>27.8</v>
      </c>
      <c r="AE43" s="114">
        <f>[39]Agosto!$C$34</f>
        <v>30</v>
      </c>
      <c r="AF43" s="114">
        <f>[39]Agosto!$C$35</f>
        <v>25.6</v>
      </c>
      <c r="AG43" s="123">
        <f t="shared" si="3"/>
        <v>36.9</v>
      </c>
      <c r="AH43" s="120">
        <f t="shared" si="4"/>
        <v>31.383870967741931</v>
      </c>
      <c r="AJ43" s="12" t="s">
        <v>35</v>
      </c>
      <c r="AL43" t="s">
        <v>35</v>
      </c>
    </row>
    <row r="44" spans="1:39" x14ac:dyDescent="0.2">
      <c r="A44" s="54" t="s">
        <v>18</v>
      </c>
      <c r="B44" s="114">
        <f>[40]Agosto!$C$5</f>
        <v>31.3</v>
      </c>
      <c r="C44" s="114">
        <f>[40]Agosto!$C$6</f>
        <v>32.200000000000003</v>
      </c>
      <c r="D44" s="114">
        <f>[40]Agosto!$C$7</f>
        <v>32.4</v>
      </c>
      <c r="E44" s="114">
        <f>[40]Agosto!$C$8</f>
        <v>31.6</v>
      </c>
      <c r="F44" s="114">
        <f>[40]Agosto!$C$9</f>
        <v>32</v>
      </c>
      <c r="G44" s="114">
        <f>[40]Agosto!$C$10</f>
        <v>33.200000000000003</v>
      </c>
      <c r="H44" s="114">
        <f>[40]Agosto!$C$11</f>
        <v>34</v>
      </c>
      <c r="I44" s="114">
        <f>[40]Agosto!$C$12</f>
        <v>34</v>
      </c>
      <c r="J44" s="114">
        <f>[40]Agosto!$C$13</f>
        <v>33.6</v>
      </c>
      <c r="K44" s="114">
        <f>[40]Agosto!$C$14</f>
        <v>34.6</v>
      </c>
      <c r="L44" s="114">
        <f>[40]Agosto!$C$15</f>
        <v>34.1</v>
      </c>
      <c r="M44" s="114">
        <f>[40]Agosto!$C$16</f>
        <v>34.299999999999997</v>
      </c>
      <c r="N44" s="114">
        <f>[40]Agosto!$C$17</f>
        <v>25.3</v>
      </c>
      <c r="O44" s="114">
        <f>[40]Agosto!$C$18</f>
        <v>26.3</v>
      </c>
      <c r="P44" s="114">
        <f>[40]Agosto!$C$19</f>
        <v>28</v>
      </c>
      <c r="Q44" s="114">
        <f>[40]Agosto!$C$20</f>
        <v>32</v>
      </c>
      <c r="R44" s="114">
        <f>[40]Agosto!$C$21</f>
        <v>32.1</v>
      </c>
      <c r="S44" s="114">
        <f>[40]Agosto!$C$22</f>
        <v>32.700000000000003</v>
      </c>
      <c r="T44" s="114">
        <f>[40]Agosto!$C$23</f>
        <v>24.4</v>
      </c>
      <c r="U44" s="114">
        <f>[40]Agosto!$C$24</f>
        <v>29.1</v>
      </c>
      <c r="V44" s="114">
        <f>[40]Agosto!$C$25</f>
        <v>30.2</v>
      </c>
      <c r="W44" s="114">
        <f>[40]Agosto!$C$26</f>
        <v>33.1</v>
      </c>
      <c r="X44" s="114">
        <f>[40]Agosto!$C$27</f>
        <v>33.4</v>
      </c>
      <c r="Y44" s="114">
        <f>[40]Agosto!$C$28</f>
        <v>32.299999999999997</v>
      </c>
      <c r="Z44" s="114">
        <f>[40]Agosto!$C$29</f>
        <v>32.6</v>
      </c>
      <c r="AA44" s="114">
        <f>[40]Agosto!$C$30</f>
        <v>24.3</v>
      </c>
      <c r="AB44" s="114">
        <f>[40]Agosto!$C$31</f>
        <v>23.7</v>
      </c>
      <c r="AC44" s="114">
        <f>[40]Agosto!$C$32</f>
        <v>28</v>
      </c>
      <c r="AD44" s="114">
        <f>[40]Agosto!$C$33</f>
        <v>30.8</v>
      </c>
      <c r="AE44" s="114">
        <f>[40]Agosto!$C$34</f>
        <v>32.4</v>
      </c>
      <c r="AF44" s="114">
        <f>[40]Agosto!$C$35</f>
        <v>33.6</v>
      </c>
      <c r="AG44" s="123">
        <f t="shared" si="3"/>
        <v>34.6</v>
      </c>
      <c r="AH44" s="120">
        <f t="shared" si="4"/>
        <v>31.019354838709681</v>
      </c>
      <c r="AJ44" s="12" t="s">
        <v>35</v>
      </c>
      <c r="AL44" t="s">
        <v>35</v>
      </c>
    </row>
    <row r="45" spans="1:39" hidden="1" x14ac:dyDescent="0.2">
      <c r="A45" s="54" t="s">
        <v>146</v>
      </c>
      <c r="B45" s="114" t="str">
        <f>[41]Agosto!$C$5</f>
        <v>*</v>
      </c>
      <c r="C45" s="114" t="str">
        <f>[41]Agosto!$C$6</f>
        <v>*</v>
      </c>
      <c r="D45" s="114" t="str">
        <f>[41]Agosto!$C$7</f>
        <v>*</v>
      </c>
      <c r="E45" s="114" t="str">
        <f>[41]Agosto!$C$8</f>
        <v>*</v>
      </c>
      <c r="F45" s="114" t="str">
        <f>[41]Agosto!$C$9</f>
        <v>*</v>
      </c>
      <c r="G45" s="114" t="str">
        <f>[41]Agosto!$C$10</f>
        <v>*</v>
      </c>
      <c r="H45" s="114" t="str">
        <f>[41]Agosto!$C$11</f>
        <v>*</v>
      </c>
      <c r="I45" s="114" t="str">
        <f>[41]Agosto!$C$12</f>
        <v>*</v>
      </c>
      <c r="J45" s="114" t="str">
        <f>[41]Agosto!$C$13</f>
        <v>*</v>
      </c>
      <c r="K45" s="114" t="str">
        <f>[41]Agosto!$C$14</f>
        <v>*</v>
      </c>
      <c r="L45" s="114" t="str">
        <f>[41]Agosto!$C$15</f>
        <v>*</v>
      </c>
      <c r="M45" s="114" t="str">
        <f>[41]Agosto!$C$16</f>
        <v>*</v>
      </c>
      <c r="N45" s="114" t="str">
        <f>[41]Agosto!$C$17</f>
        <v>*</v>
      </c>
      <c r="O45" s="114" t="str">
        <f>[41]Agosto!$C$18</f>
        <v>*</v>
      </c>
      <c r="P45" s="114" t="str">
        <f>[41]Agosto!$C$19</f>
        <v>*</v>
      </c>
      <c r="Q45" s="114" t="str">
        <f>[41]Agosto!$C$20</f>
        <v>*</v>
      </c>
      <c r="R45" s="114" t="str">
        <f>[41]Agosto!$C$21</f>
        <v>*</v>
      </c>
      <c r="S45" s="114" t="str">
        <f>[41]Agosto!$C$22</f>
        <v>*</v>
      </c>
      <c r="T45" s="114" t="str">
        <f>[41]Agosto!$C$23</f>
        <v>*</v>
      </c>
      <c r="U45" s="114" t="str">
        <f>[41]Agosto!$C$24</f>
        <v>*</v>
      </c>
      <c r="V45" s="114" t="str">
        <f>[41]Agosto!$C$25</f>
        <v>*</v>
      </c>
      <c r="W45" s="114" t="str">
        <f>[41]Agosto!$C$26</f>
        <v>*</v>
      </c>
      <c r="X45" s="114" t="str">
        <f>[41]Agosto!$C$27</f>
        <v>*</v>
      </c>
      <c r="Y45" s="114" t="str">
        <f>[41]Agosto!$C$28</f>
        <v>*</v>
      </c>
      <c r="Z45" s="114" t="str">
        <f>[41]Agosto!$C$29</f>
        <v>*</v>
      </c>
      <c r="AA45" s="114" t="str">
        <f>[41]Agosto!$C$30</f>
        <v>*</v>
      </c>
      <c r="AB45" s="114" t="str">
        <f>[41]Agosto!$C$31</f>
        <v>*</v>
      </c>
      <c r="AC45" s="114" t="str">
        <f>[41]Agosto!$C$32</f>
        <v>*</v>
      </c>
      <c r="AD45" s="114" t="str">
        <f>[41]Agosto!$C$33</f>
        <v>*</v>
      </c>
      <c r="AE45" s="114" t="str">
        <f>[41]Agosto!$C$34</f>
        <v>*</v>
      </c>
      <c r="AF45" s="114" t="str">
        <f>[41]Agosto!$C$35</f>
        <v>*</v>
      </c>
      <c r="AG45" s="123" t="s">
        <v>210</v>
      </c>
      <c r="AH45" s="120" t="s">
        <v>210</v>
      </c>
      <c r="AL45" t="s">
        <v>35</v>
      </c>
    </row>
    <row r="46" spans="1:39" x14ac:dyDescent="0.2">
      <c r="A46" s="54" t="s">
        <v>19</v>
      </c>
      <c r="B46" s="114">
        <f>[42]Agosto!$C$5</f>
        <v>29.3</v>
      </c>
      <c r="C46" s="114">
        <f>[42]Agosto!$C$6</f>
        <v>30.1</v>
      </c>
      <c r="D46" s="114">
        <f>[42]Agosto!$C$7</f>
        <v>31.6</v>
      </c>
      <c r="E46" s="114">
        <f>[42]Agosto!$C$8</f>
        <v>30.9</v>
      </c>
      <c r="F46" s="114">
        <f>[42]Agosto!$C$9</f>
        <v>30.2</v>
      </c>
      <c r="G46" s="114">
        <f>[42]Agosto!$C$10</f>
        <v>31.7</v>
      </c>
      <c r="H46" s="114">
        <f>[42]Agosto!$C$11</f>
        <v>28.4</v>
      </c>
      <c r="I46" s="114">
        <f>[42]Agosto!$C$12</f>
        <v>24.5</v>
      </c>
      <c r="J46" s="114">
        <f>[42]Agosto!$C$13</f>
        <v>23.9</v>
      </c>
      <c r="K46" s="114">
        <f>[42]Agosto!$C$14</f>
        <v>31</v>
      </c>
      <c r="L46" s="114">
        <f>[42]Agosto!$C$15</f>
        <v>33.4</v>
      </c>
      <c r="M46" s="114">
        <f>[42]Agosto!$C$16</f>
        <v>23.5</v>
      </c>
      <c r="N46" s="114">
        <f>[42]Agosto!$C$17</f>
        <v>22</v>
      </c>
      <c r="O46" s="114">
        <f>[42]Agosto!$C$18</f>
        <v>26.2</v>
      </c>
      <c r="P46" s="114">
        <f>[42]Agosto!$C$19</f>
        <v>28.8</v>
      </c>
      <c r="Q46" s="114">
        <f>[42]Agosto!$C$20</f>
        <v>31.4</v>
      </c>
      <c r="R46" s="114">
        <f>[42]Agosto!$C$21</f>
        <v>31.9</v>
      </c>
      <c r="S46" s="114">
        <f>[42]Agosto!$C$22</f>
        <v>32.299999999999997</v>
      </c>
      <c r="T46" s="114">
        <f>[42]Agosto!$C$23</f>
        <v>21.9</v>
      </c>
      <c r="U46" s="114">
        <f>[42]Agosto!$C$24</f>
        <v>27.3</v>
      </c>
      <c r="V46" s="114">
        <f>[42]Agosto!$C$25</f>
        <v>30.5</v>
      </c>
      <c r="W46" s="114">
        <f>[42]Agosto!$C$26</f>
        <v>33.799999999999997</v>
      </c>
      <c r="X46" s="114">
        <f>[42]Agosto!$C$27</f>
        <v>34.4</v>
      </c>
      <c r="Y46" s="114">
        <f>[42]Agosto!$C$28</f>
        <v>31</v>
      </c>
      <c r="Z46" s="114">
        <f>[42]Agosto!$C$29</f>
        <v>23.9</v>
      </c>
      <c r="AA46" s="114">
        <f>[42]Agosto!$C$30</f>
        <v>24.9</v>
      </c>
      <c r="AB46" s="114">
        <f>[42]Agosto!$C$31</f>
        <v>24.4</v>
      </c>
      <c r="AC46" s="114">
        <f>[42]Agosto!$C$32</f>
        <v>24.6</v>
      </c>
      <c r="AD46" s="114">
        <f>[42]Agosto!$C$33</f>
        <v>22.6</v>
      </c>
      <c r="AE46" s="114">
        <f>[42]Agosto!$C$34</f>
        <v>28.6</v>
      </c>
      <c r="AF46" s="114">
        <f>[42]Agosto!$C$35</f>
        <v>27.8</v>
      </c>
      <c r="AG46" s="123">
        <f t="shared" si="3"/>
        <v>34.4</v>
      </c>
      <c r="AH46" s="120">
        <f t="shared" si="4"/>
        <v>28.283870967741926</v>
      </c>
      <c r="AI46" s="12" t="s">
        <v>35</v>
      </c>
      <c r="AJ46" s="12" t="s">
        <v>35</v>
      </c>
      <c r="AL46" t="s">
        <v>35</v>
      </c>
      <c r="AM46" t="s">
        <v>35</v>
      </c>
    </row>
    <row r="47" spans="1:39" x14ac:dyDescent="0.2">
      <c r="A47" s="54" t="s">
        <v>23</v>
      </c>
      <c r="B47" s="114">
        <f>[43]Agosto!$C$5</f>
        <v>32.200000000000003</v>
      </c>
      <c r="C47" s="114">
        <f>[43]Agosto!$C$6</f>
        <v>33.6</v>
      </c>
      <c r="D47" s="114">
        <f>[43]Agosto!$C$7</f>
        <v>33.200000000000003</v>
      </c>
      <c r="E47" s="114">
        <f>[43]Agosto!$C$8</f>
        <v>33.4</v>
      </c>
      <c r="F47" s="114">
        <f>[43]Agosto!$C$9</f>
        <v>32.6</v>
      </c>
      <c r="G47" s="114">
        <f>[43]Agosto!$C$10</f>
        <v>35.200000000000003</v>
      </c>
      <c r="H47" s="114">
        <f>[43]Agosto!$C$11</f>
        <v>35.299999999999997</v>
      </c>
      <c r="I47" s="114">
        <f>[43]Agosto!$C$12</f>
        <v>33.9</v>
      </c>
      <c r="J47" s="114">
        <f>[43]Agosto!$C$13</f>
        <v>33.299999999999997</v>
      </c>
      <c r="K47" s="114">
        <f>[43]Agosto!$C$14</f>
        <v>36.4</v>
      </c>
      <c r="L47" s="114">
        <f>[43]Agosto!$C$15</f>
        <v>35.4</v>
      </c>
      <c r="M47" s="114">
        <f>[43]Agosto!$C$16</f>
        <v>35</v>
      </c>
      <c r="N47" s="114">
        <f>[43]Agosto!$C$17</f>
        <v>22.1</v>
      </c>
      <c r="O47" s="114">
        <f>[43]Agosto!$C$18</f>
        <v>27.2</v>
      </c>
      <c r="P47" s="114">
        <f>[43]Agosto!$C$19</f>
        <v>31.9</v>
      </c>
      <c r="Q47" s="114">
        <f>[43]Agosto!$C$20</f>
        <v>34</v>
      </c>
      <c r="R47" s="114">
        <f>[43]Agosto!$C$21</f>
        <v>34.5</v>
      </c>
      <c r="S47" s="114">
        <f>[43]Agosto!$C$22</f>
        <v>34.799999999999997</v>
      </c>
      <c r="T47" s="114">
        <f>[43]Agosto!$C$23</f>
        <v>28.1</v>
      </c>
      <c r="U47" s="114">
        <f>[43]Agosto!$C$24</f>
        <v>29.9</v>
      </c>
      <c r="V47" s="114">
        <f>[43]Agosto!$C$25</f>
        <v>30.7</v>
      </c>
      <c r="W47" s="114">
        <f>[43]Agosto!$C$26</f>
        <v>34.6</v>
      </c>
      <c r="X47" s="114">
        <f>[43]Agosto!$C$27</f>
        <v>34.9</v>
      </c>
      <c r="Y47" s="114">
        <f>[43]Agosto!$C$28</f>
        <v>35.5</v>
      </c>
      <c r="Z47" s="114">
        <f>[43]Agosto!$C$29</f>
        <v>34.6</v>
      </c>
      <c r="AA47" s="114">
        <f>[43]Agosto!$C$30</f>
        <v>26.4</v>
      </c>
      <c r="AB47" s="114">
        <f>[43]Agosto!$C$31</f>
        <v>22</v>
      </c>
      <c r="AC47" s="114">
        <f>[43]Agosto!$C$32</f>
        <v>27.1</v>
      </c>
      <c r="AD47" s="114">
        <f>[43]Agosto!$C$33</f>
        <v>30.5</v>
      </c>
      <c r="AE47" s="114">
        <f>[43]Agosto!$C$34</f>
        <v>33.4</v>
      </c>
      <c r="AF47" s="114">
        <f>[43]Agosto!$C$35</f>
        <v>30.7</v>
      </c>
      <c r="AG47" s="123">
        <f t="shared" si="3"/>
        <v>36.4</v>
      </c>
      <c r="AH47" s="120">
        <f t="shared" si="4"/>
        <v>32.012903225806454</v>
      </c>
      <c r="AJ47" s="12" t="s">
        <v>35</v>
      </c>
      <c r="AK47" t="s">
        <v>35</v>
      </c>
      <c r="AL47" t="s">
        <v>35</v>
      </c>
    </row>
    <row r="48" spans="1:39" x14ac:dyDescent="0.2">
      <c r="A48" s="54" t="s">
        <v>34</v>
      </c>
      <c r="B48" s="114">
        <f>[44]Agosto!$C$5</f>
        <v>34.299999999999997</v>
      </c>
      <c r="C48" s="114">
        <f>[44]Agosto!$C$6</f>
        <v>34.200000000000003</v>
      </c>
      <c r="D48" s="114">
        <f>[44]Agosto!$C$7</f>
        <v>34.4</v>
      </c>
      <c r="E48" s="114">
        <f>[44]Agosto!$C$8</f>
        <v>34.4</v>
      </c>
      <c r="F48" s="114">
        <f>[44]Agosto!$C$9</f>
        <v>35.1</v>
      </c>
      <c r="G48" s="114">
        <f>[44]Agosto!$C$10</f>
        <v>35.200000000000003</v>
      </c>
      <c r="H48" s="114">
        <f>[44]Agosto!$C$11</f>
        <v>35.299999999999997</v>
      </c>
      <c r="I48" s="114">
        <f>[44]Agosto!$C$12</f>
        <v>35.9</v>
      </c>
      <c r="J48" s="114">
        <f>[44]Agosto!$C$13</f>
        <v>35.5</v>
      </c>
      <c r="K48" s="114">
        <f>[44]Agosto!$C$14</f>
        <v>36.700000000000003</v>
      </c>
      <c r="L48" s="114">
        <f>[44]Agosto!$C$15</f>
        <v>35.4</v>
      </c>
      <c r="M48" s="114">
        <f>[44]Agosto!$C$16</f>
        <v>34.799999999999997</v>
      </c>
      <c r="N48" s="114">
        <f>[44]Agosto!$C$17</f>
        <v>27.8</v>
      </c>
      <c r="O48" s="114">
        <f>[44]Agosto!$C$18</f>
        <v>32.4</v>
      </c>
      <c r="P48" s="114">
        <f>[44]Agosto!$C$19</f>
        <v>33.200000000000003</v>
      </c>
      <c r="Q48" s="114">
        <f>[44]Agosto!$C$20</f>
        <v>33.700000000000003</v>
      </c>
      <c r="R48" s="114">
        <f>[44]Agosto!$C$21</f>
        <v>34.1</v>
      </c>
      <c r="S48" s="114">
        <f>[44]Agosto!$C$22</f>
        <v>35</v>
      </c>
      <c r="T48" s="114">
        <f>[44]Agosto!$C$23</f>
        <v>25.9</v>
      </c>
      <c r="U48" s="114">
        <f>[44]Agosto!$C$24</f>
        <v>32.5</v>
      </c>
      <c r="V48" s="114">
        <f>[44]Agosto!$C$25</f>
        <v>34.200000000000003</v>
      </c>
      <c r="W48" s="114">
        <f>[44]Agosto!$C$26</f>
        <v>36.5</v>
      </c>
      <c r="X48" s="114">
        <f>[44]Agosto!$C$27</f>
        <v>36</v>
      </c>
      <c r="Y48" s="114">
        <f>[44]Agosto!$C$28</f>
        <v>34.200000000000003</v>
      </c>
      <c r="Z48" s="114">
        <f>[44]Agosto!$C$29</f>
        <v>34.4</v>
      </c>
      <c r="AA48" s="114">
        <f>[44]Agosto!$C$30</f>
        <v>30.2</v>
      </c>
      <c r="AB48" s="114">
        <f>[44]Agosto!$C$31</f>
        <v>30.4</v>
      </c>
      <c r="AC48" s="114">
        <f>[44]Agosto!$C$32</f>
        <v>32</v>
      </c>
      <c r="AD48" s="114">
        <f>[44]Agosto!$C$33</f>
        <v>35.700000000000003</v>
      </c>
      <c r="AE48" s="114">
        <f>[44]Agosto!$C$34</f>
        <v>34.700000000000003</v>
      </c>
      <c r="AF48" s="114">
        <f>[44]Agosto!$C$35</f>
        <v>35.700000000000003</v>
      </c>
      <c r="AG48" s="123">
        <f t="shared" si="3"/>
        <v>36.700000000000003</v>
      </c>
      <c r="AH48" s="120">
        <f t="shared" si="4"/>
        <v>33.86451612903226</v>
      </c>
      <c r="AI48" s="12" t="s">
        <v>35</v>
      </c>
      <c r="AJ48" s="12" t="s">
        <v>35</v>
      </c>
      <c r="AK48" t="s">
        <v>35</v>
      </c>
      <c r="AM48" t="s">
        <v>35</v>
      </c>
    </row>
    <row r="49" spans="1:39" x14ac:dyDescent="0.2">
      <c r="A49" s="54" t="s">
        <v>20</v>
      </c>
      <c r="B49" s="114">
        <f>[45]Agosto!$C$5</f>
        <v>31.8</v>
      </c>
      <c r="C49" s="114">
        <f>[45]Agosto!$C$6</f>
        <v>34.200000000000003</v>
      </c>
      <c r="D49" s="114">
        <f>[45]Agosto!$C$7</f>
        <v>34.5</v>
      </c>
      <c r="E49" s="114">
        <f>[45]Agosto!$C$8</f>
        <v>33.700000000000003</v>
      </c>
      <c r="F49" s="114">
        <f>[45]Agosto!$C$9</f>
        <v>33.700000000000003</v>
      </c>
      <c r="G49" s="114">
        <f>[45]Agosto!$C$10</f>
        <v>35.5</v>
      </c>
      <c r="H49" s="114">
        <f>[45]Agosto!$C$11</f>
        <v>36.5</v>
      </c>
      <c r="I49" s="114">
        <f>[45]Agosto!$C$12</f>
        <v>33.4</v>
      </c>
      <c r="J49" s="114">
        <f>[45]Agosto!$C$13</f>
        <v>35.1</v>
      </c>
      <c r="K49" s="114">
        <f>[45]Agosto!$C$14</f>
        <v>36.6</v>
      </c>
      <c r="L49" s="114">
        <f>[45]Agosto!$C$15</f>
        <v>38</v>
      </c>
      <c r="M49" s="114">
        <f>[45]Agosto!$C$16</f>
        <v>37.1</v>
      </c>
      <c r="N49" s="114">
        <f>[45]Agosto!$C$17</f>
        <v>28.8</v>
      </c>
      <c r="O49" s="114">
        <f>[45]Agosto!$C$18</f>
        <v>27</v>
      </c>
      <c r="P49" s="114">
        <f>[45]Agosto!$C$19</f>
        <v>32</v>
      </c>
      <c r="Q49" s="114">
        <f>[45]Agosto!$C$20</f>
        <v>33.6</v>
      </c>
      <c r="R49" s="114">
        <f>[45]Agosto!$C$21</f>
        <v>34</v>
      </c>
      <c r="S49" s="114">
        <f>[45]Agosto!$C$22</f>
        <v>36</v>
      </c>
      <c r="T49" s="114">
        <f>[45]Agosto!$C$23</f>
        <v>28.5</v>
      </c>
      <c r="U49" s="114">
        <f>[45]Agosto!$C$24</f>
        <v>28.8</v>
      </c>
      <c r="V49" s="114">
        <f>[45]Agosto!$C$25</f>
        <v>32</v>
      </c>
      <c r="W49" s="114">
        <f>[45]Agosto!$C$26</f>
        <v>36.700000000000003</v>
      </c>
      <c r="X49" s="114">
        <f>[45]Agosto!$C$27</f>
        <v>38.700000000000003</v>
      </c>
      <c r="Y49" s="114">
        <f>[45]Agosto!$C$28</f>
        <v>37.200000000000003</v>
      </c>
      <c r="Z49" s="114">
        <f>[45]Agosto!$C$29</f>
        <v>37.299999999999997</v>
      </c>
      <c r="AA49" s="114">
        <f>[45]Agosto!$C$30</f>
        <v>30.2</v>
      </c>
      <c r="AB49" s="114">
        <f>[45]Agosto!$C$31</f>
        <v>20.9</v>
      </c>
      <c r="AC49" s="114">
        <f>[45]Agosto!$C$32</f>
        <v>28.2</v>
      </c>
      <c r="AD49" s="114">
        <f>[45]Agosto!$C$33</f>
        <v>28.5</v>
      </c>
      <c r="AE49" s="114">
        <f>[45]Agosto!$C$34</f>
        <v>30.7</v>
      </c>
      <c r="AF49" s="114">
        <f>[45]Agosto!$C$35</f>
        <v>25.6</v>
      </c>
      <c r="AG49" s="123">
        <f t="shared" si="3"/>
        <v>38.700000000000003</v>
      </c>
      <c r="AH49" s="120">
        <f t="shared" si="4"/>
        <v>32.735483870967748</v>
      </c>
      <c r="AL49" t="s">
        <v>35</v>
      </c>
    </row>
    <row r="50" spans="1:39" s="5" customFormat="1" ht="17.100000000000001" customHeight="1" x14ac:dyDescent="0.2">
      <c r="A50" s="55" t="s">
        <v>24</v>
      </c>
      <c r="B50" s="13">
        <f t="shared" ref="B50:AG50" si="5">MAX(B5:B49)</f>
        <v>35.9</v>
      </c>
      <c r="C50" s="13">
        <f t="shared" si="5"/>
        <v>37</v>
      </c>
      <c r="D50" s="13">
        <f t="shared" si="5"/>
        <v>37.5</v>
      </c>
      <c r="E50" s="13">
        <f t="shared" si="5"/>
        <v>36.6</v>
      </c>
      <c r="F50" s="13">
        <f t="shared" si="5"/>
        <v>36.799999999999997</v>
      </c>
      <c r="G50" s="13">
        <f t="shared" si="5"/>
        <v>37.4</v>
      </c>
      <c r="H50" s="13">
        <f t="shared" si="5"/>
        <v>37.700000000000003</v>
      </c>
      <c r="I50" s="13">
        <f t="shared" si="5"/>
        <v>36.700000000000003</v>
      </c>
      <c r="J50" s="13">
        <f t="shared" si="5"/>
        <v>37.1</v>
      </c>
      <c r="K50" s="13">
        <f t="shared" si="5"/>
        <v>38.5</v>
      </c>
      <c r="L50" s="13">
        <f t="shared" si="5"/>
        <v>38.299999999999997</v>
      </c>
      <c r="M50" s="13">
        <f t="shared" si="5"/>
        <v>38.1</v>
      </c>
      <c r="N50" s="13">
        <f t="shared" si="5"/>
        <v>30.4</v>
      </c>
      <c r="O50" s="13">
        <f t="shared" si="5"/>
        <v>34.1</v>
      </c>
      <c r="P50" s="13">
        <f t="shared" si="5"/>
        <v>34.799999999999997</v>
      </c>
      <c r="Q50" s="13">
        <f t="shared" si="5"/>
        <v>36.799999999999997</v>
      </c>
      <c r="R50" s="13">
        <f t="shared" si="5"/>
        <v>37.200000000000003</v>
      </c>
      <c r="S50" s="13">
        <f t="shared" si="5"/>
        <v>37.299999999999997</v>
      </c>
      <c r="T50" s="13">
        <f t="shared" si="5"/>
        <v>31.1</v>
      </c>
      <c r="U50" s="13">
        <f t="shared" si="5"/>
        <v>33.1</v>
      </c>
      <c r="V50" s="13">
        <f t="shared" si="5"/>
        <v>35.799999999999997</v>
      </c>
      <c r="W50" s="13">
        <f t="shared" si="5"/>
        <v>39.200000000000003</v>
      </c>
      <c r="X50" s="13">
        <f t="shared" si="5"/>
        <v>38.700000000000003</v>
      </c>
      <c r="Y50" s="13">
        <f t="shared" si="5"/>
        <v>38</v>
      </c>
      <c r="Z50" s="13">
        <f t="shared" si="5"/>
        <v>37.700000000000003</v>
      </c>
      <c r="AA50" s="13">
        <f t="shared" si="5"/>
        <v>31.8</v>
      </c>
      <c r="AB50" s="13">
        <f t="shared" si="5"/>
        <v>32.6</v>
      </c>
      <c r="AC50" s="13">
        <f t="shared" si="5"/>
        <v>32.299999999999997</v>
      </c>
      <c r="AD50" s="13">
        <f t="shared" si="5"/>
        <v>36.200000000000003</v>
      </c>
      <c r="AE50" s="13">
        <f t="shared" si="5"/>
        <v>37.700000000000003</v>
      </c>
      <c r="AF50" s="13">
        <f t="shared" si="5"/>
        <v>38.4</v>
      </c>
      <c r="AG50" s="14">
        <f t="shared" si="5"/>
        <v>39.200000000000003</v>
      </c>
      <c r="AH50" s="121"/>
      <c r="AL50" s="5" t="s">
        <v>35</v>
      </c>
    </row>
    <row r="51" spans="1:39" x14ac:dyDescent="0.2">
      <c r="A51" s="117" t="s">
        <v>216</v>
      </c>
      <c r="B51" s="45"/>
      <c r="C51" s="45"/>
      <c r="D51" s="45"/>
      <c r="E51" s="45"/>
      <c r="F51" s="45"/>
      <c r="G51" s="45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51"/>
      <c r="AE51" s="51"/>
      <c r="AF51" s="56" t="s">
        <v>35</v>
      </c>
      <c r="AG51" s="49"/>
      <c r="AH51" s="50"/>
      <c r="AK51" t="s">
        <v>35</v>
      </c>
      <c r="AL51" t="s">
        <v>35</v>
      </c>
    </row>
    <row r="52" spans="1:39" x14ac:dyDescent="0.2">
      <c r="A52" s="117" t="s">
        <v>217</v>
      </c>
      <c r="B52" s="46"/>
      <c r="C52" s="46"/>
      <c r="D52" s="46"/>
      <c r="E52" s="46"/>
      <c r="F52" s="46"/>
      <c r="G52" s="46"/>
      <c r="H52" s="46"/>
      <c r="I52" s="46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30"/>
      <c r="U52" s="130"/>
      <c r="V52" s="130"/>
      <c r="W52" s="130"/>
      <c r="X52" s="130"/>
      <c r="Y52" s="102"/>
      <c r="Z52" s="102"/>
      <c r="AA52" s="102"/>
      <c r="AB52" s="102"/>
      <c r="AC52" s="102"/>
      <c r="AD52" s="102"/>
      <c r="AE52" s="102"/>
      <c r="AF52" s="102"/>
      <c r="AG52" s="49"/>
      <c r="AH52" s="48"/>
      <c r="AM52" t="s">
        <v>35</v>
      </c>
    </row>
    <row r="53" spans="1:39" x14ac:dyDescent="0.2">
      <c r="A53" s="47"/>
      <c r="B53" s="102"/>
      <c r="C53" s="102"/>
      <c r="D53" s="102"/>
      <c r="E53" s="102"/>
      <c r="F53" s="102"/>
      <c r="G53" s="102"/>
      <c r="H53" s="102"/>
      <c r="I53" s="102"/>
      <c r="J53" s="103"/>
      <c r="K53" s="103"/>
      <c r="L53" s="103"/>
      <c r="M53" s="103"/>
      <c r="N53" s="103"/>
      <c r="O53" s="103"/>
      <c r="P53" s="103"/>
      <c r="Q53" s="102"/>
      <c r="R53" s="102"/>
      <c r="S53" s="102"/>
      <c r="T53" s="131"/>
      <c r="U53" s="131"/>
      <c r="V53" s="131"/>
      <c r="W53" s="131"/>
      <c r="X53" s="131"/>
      <c r="Y53" s="102"/>
      <c r="Z53" s="102"/>
      <c r="AA53" s="102"/>
      <c r="AB53" s="102"/>
      <c r="AC53" s="102"/>
      <c r="AD53" s="51"/>
      <c r="AE53" s="51"/>
      <c r="AF53" s="51"/>
      <c r="AG53" s="49"/>
      <c r="AH53" s="48"/>
    </row>
    <row r="54" spans="1:39" x14ac:dyDescent="0.2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51"/>
      <c r="AE54" s="51"/>
      <c r="AF54" s="51"/>
      <c r="AG54" s="49"/>
      <c r="AH54" s="80"/>
    </row>
    <row r="55" spans="1:39" x14ac:dyDescent="0.2">
      <c r="A55" s="47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51"/>
      <c r="AG55" s="49"/>
      <c r="AH55" s="50"/>
      <c r="AJ55" s="12" t="s">
        <v>35</v>
      </c>
    </row>
    <row r="56" spans="1:39" x14ac:dyDescent="0.2">
      <c r="A56" s="47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52"/>
      <c r="AG56" s="49"/>
      <c r="AH56" s="50"/>
    </row>
    <row r="57" spans="1:39" ht="13.5" thickBot="1" x14ac:dyDescent="0.2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9"/>
      <c r="AH57" s="81"/>
    </row>
    <row r="58" spans="1:39" x14ac:dyDescent="0.2">
      <c r="AH58" s="1"/>
    </row>
    <row r="59" spans="1:39" x14ac:dyDescent="0.2">
      <c r="Z59" s="2" t="s">
        <v>35</v>
      </c>
      <c r="AH59" s="1"/>
      <c r="AJ59" t="s">
        <v>35</v>
      </c>
    </row>
    <row r="60" spans="1:39" x14ac:dyDescent="0.2">
      <c r="AM60" t="s">
        <v>35</v>
      </c>
    </row>
    <row r="61" spans="1:39" x14ac:dyDescent="0.2">
      <c r="AL61" s="12" t="s">
        <v>35</v>
      </c>
    </row>
    <row r="62" spans="1:39" x14ac:dyDescent="0.2">
      <c r="X62" s="2" t="s">
        <v>35</v>
      </c>
      <c r="Z62" s="2" t="s">
        <v>35</v>
      </c>
      <c r="AF62" s="2" t="s">
        <v>35</v>
      </c>
    </row>
    <row r="63" spans="1:39" x14ac:dyDescent="0.2">
      <c r="L63" s="2" t="s">
        <v>35</v>
      </c>
      <c r="S63" s="2" t="s">
        <v>35</v>
      </c>
    </row>
    <row r="64" spans="1:39" x14ac:dyDescent="0.2">
      <c r="V64" s="2" t="s">
        <v>35</v>
      </c>
      <c r="AI64" t="s">
        <v>35</v>
      </c>
    </row>
    <row r="66" spans="19:33" x14ac:dyDescent="0.2">
      <c r="S66" s="2" t="s">
        <v>35</v>
      </c>
    </row>
    <row r="67" spans="19:33" x14ac:dyDescent="0.2">
      <c r="U67" s="2" t="s">
        <v>35</v>
      </c>
      <c r="AG67" s="7" t="s">
        <v>35</v>
      </c>
    </row>
  </sheetData>
  <mergeCells count="36"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T53:X53"/>
    <mergeCell ref="T52:X52"/>
    <mergeCell ref="G3:G4"/>
    <mergeCell ref="U3:U4"/>
    <mergeCell ref="H3:H4"/>
    <mergeCell ref="J3:J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3"/>
  <sheetViews>
    <sheetView showGridLines="0" zoomScale="90" zoomScaleNormal="90" workbookViewId="0">
      <selection activeCell="AL44" sqref="AL44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6" ht="20.100000000000001" customHeight="1" x14ac:dyDescent="0.2">
      <c r="A1" s="136" t="s">
        <v>222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8"/>
    </row>
    <row r="2" spans="1:36" s="4" customFormat="1" ht="20.100000000000001" customHeight="1" x14ac:dyDescent="0.2">
      <c r="A2" s="139" t="s">
        <v>21</v>
      </c>
      <c r="B2" s="134" t="s">
        <v>219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</row>
    <row r="3" spans="1:36" s="5" customFormat="1" ht="20.100000000000001" customHeight="1" x14ac:dyDescent="0.2">
      <c r="A3" s="139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109" t="s">
        <v>28</v>
      </c>
      <c r="AH3" s="119" t="s">
        <v>26</v>
      </c>
    </row>
    <row r="4" spans="1:36" s="5" customFormat="1" ht="20.100000000000001" customHeight="1" x14ac:dyDescent="0.2">
      <c r="A4" s="139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09" t="s">
        <v>25</v>
      </c>
      <c r="AH4" s="119" t="s">
        <v>25</v>
      </c>
    </row>
    <row r="5" spans="1:36" s="5" customFormat="1" x14ac:dyDescent="0.2">
      <c r="A5" s="54" t="s">
        <v>30</v>
      </c>
      <c r="B5" s="111">
        <f>[1]Agosto!$D$5</f>
        <v>12.1</v>
      </c>
      <c r="C5" s="111">
        <f>[1]Agosto!$D$6</f>
        <v>11.6</v>
      </c>
      <c r="D5" s="111">
        <f>[1]Agosto!$D$7</f>
        <v>12.1</v>
      </c>
      <c r="E5" s="111">
        <f>[1]Agosto!$D$8</f>
        <v>11.9</v>
      </c>
      <c r="F5" s="111">
        <f>[1]Agosto!$D$9</f>
        <v>12</v>
      </c>
      <c r="G5" s="111">
        <f>[1]Agosto!$D$10</f>
        <v>12.8</v>
      </c>
      <c r="H5" s="111">
        <f>[1]Agosto!$D$11</f>
        <v>15.1</v>
      </c>
      <c r="I5" s="111">
        <f>[1]Agosto!$D$12</f>
        <v>16.399999999999999</v>
      </c>
      <c r="J5" s="111">
        <f>[1]Agosto!$D$13</f>
        <v>15.9</v>
      </c>
      <c r="K5" s="111">
        <f>[1]Agosto!$D$14</f>
        <v>15.5</v>
      </c>
      <c r="L5" s="111">
        <f>[1]Agosto!$D$15</f>
        <v>16.100000000000001</v>
      </c>
      <c r="M5" s="111">
        <f>[1]Agosto!$D$16</f>
        <v>17.3</v>
      </c>
      <c r="N5" s="111">
        <f>[1]Agosto!$D$17</f>
        <v>17.8</v>
      </c>
      <c r="O5" s="111">
        <f>[1]Agosto!$D$18</f>
        <v>18.100000000000001</v>
      </c>
      <c r="P5" s="111">
        <f>[1]Agosto!$D$19</f>
        <v>17</v>
      </c>
      <c r="Q5" s="111">
        <f>[1]Agosto!$D$20</f>
        <v>20.2</v>
      </c>
      <c r="R5" s="111">
        <f>[1]Agosto!$D$21</f>
        <v>15.7</v>
      </c>
      <c r="S5" s="111">
        <f>[1]Agosto!$D$22</f>
        <v>15.3</v>
      </c>
      <c r="T5" s="111">
        <f>[1]Agosto!$D$23</f>
        <v>17.3</v>
      </c>
      <c r="U5" s="111">
        <f>[1]Agosto!$D$24</f>
        <v>15.1</v>
      </c>
      <c r="V5" s="111">
        <f>[1]Agosto!$D$25</f>
        <v>14.9</v>
      </c>
      <c r="W5" s="111">
        <f>[1]Agosto!$D$26</f>
        <v>17.600000000000001</v>
      </c>
      <c r="X5" s="111">
        <f>[1]Agosto!$D$27</f>
        <v>17.7</v>
      </c>
      <c r="Y5" s="111">
        <f>[1]Agosto!$D$28</f>
        <v>20</v>
      </c>
      <c r="Z5" s="111">
        <f>[1]Agosto!$D$29</f>
        <v>17.7</v>
      </c>
      <c r="AA5" s="111">
        <f>[1]Agosto!$D$30</f>
        <v>20.5</v>
      </c>
      <c r="AB5" s="111">
        <f>[1]Agosto!$D$31</f>
        <v>16.600000000000001</v>
      </c>
      <c r="AC5" s="111">
        <f>[1]Agosto!$D$32</f>
        <v>14.2</v>
      </c>
      <c r="AD5" s="111">
        <f>[1]Agosto!$D$33</f>
        <v>16.2</v>
      </c>
      <c r="AE5" s="111">
        <f>[1]Agosto!$D$34</f>
        <v>17.2</v>
      </c>
      <c r="AF5" s="111">
        <f>[1]Agosto!$D$35</f>
        <v>18.5</v>
      </c>
      <c r="AG5" s="112">
        <f t="shared" ref="AG5" si="1">MIN(B5:AF5)</f>
        <v>11.6</v>
      </c>
      <c r="AH5" s="120">
        <f t="shared" ref="AH5" si="2">AVERAGE(B5:AF5)</f>
        <v>16.012903225806454</v>
      </c>
    </row>
    <row r="6" spans="1:36" x14ac:dyDescent="0.2">
      <c r="A6" s="54" t="s">
        <v>0</v>
      </c>
      <c r="B6" s="114">
        <f>[2]Agosto!$D$5</f>
        <v>11.3</v>
      </c>
      <c r="C6" s="114">
        <f>[2]Agosto!$D$6</f>
        <v>10.6</v>
      </c>
      <c r="D6" s="114">
        <f>[2]Agosto!$D$7</f>
        <v>11.4</v>
      </c>
      <c r="E6" s="114">
        <f>[2]Agosto!$D$8</f>
        <v>12.2</v>
      </c>
      <c r="F6" s="114">
        <f>[2]Agosto!$D$9</f>
        <v>11.5</v>
      </c>
      <c r="G6" s="114">
        <f>[2]Agosto!$D$10</f>
        <v>12.2</v>
      </c>
      <c r="H6" s="114">
        <f>[2]Agosto!$D$11</f>
        <v>12.8</v>
      </c>
      <c r="I6" s="114">
        <f>[2]Agosto!$D$12</f>
        <v>16.600000000000001</v>
      </c>
      <c r="J6" s="114">
        <f>[2]Agosto!$D$13</f>
        <v>15.1</v>
      </c>
      <c r="K6" s="114">
        <f>[2]Agosto!$D$14</f>
        <v>15.3</v>
      </c>
      <c r="L6" s="114">
        <f>[2]Agosto!$D$15</f>
        <v>21.1</v>
      </c>
      <c r="M6" s="114">
        <f>[2]Agosto!$D$16</f>
        <v>18.5</v>
      </c>
      <c r="N6" s="114">
        <f>[2]Agosto!$D$17</f>
        <v>11.9</v>
      </c>
      <c r="O6" s="114">
        <f>[2]Agosto!$D$18</f>
        <v>11.5</v>
      </c>
      <c r="P6" s="114">
        <f>[2]Agosto!$D$19</f>
        <v>14.4</v>
      </c>
      <c r="Q6" s="114">
        <f>[2]Agosto!$D$20</f>
        <v>15.2</v>
      </c>
      <c r="R6" s="114">
        <f>[2]Agosto!$D$21</f>
        <v>14.6</v>
      </c>
      <c r="S6" s="114">
        <f>[2]Agosto!$D$22</f>
        <v>14.5</v>
      </c>
      <c r="T6" s="114">
        <f>[2]Agosto!$D$23</f>
        <v>13.4</v>
      </c>
      <c r="U6" s="114">
        <f>[2]Agosto!$D$24</f>
        <v>14.3</v>
      </c>
      <c r="V6" s="114">
        <f>[2]Agosto!$D$25</f>
        <v>17.2</v>
      </c>
      <c r="W6" s="114">
        <f>[2]Agosto!$D$26</f>
        <v>18.7</v>
      </c>
      <c r="X6" s="114">
        <f>[2]Agosto!$D$27</f>
        <v>22</v>
      </c>
      <c r="Y6" s="114">
        <f>[2]Agosto!$D$28</f>
        <v>22.7</v>
      </c>
      <c r="Z6" s="114">
        <f>[2]Agosto!$D$29</f>
        <v>19.100000000000001</v>
      </c>
      <c r="AA6" s="114">
        <f>[2]Agosto!$D$30</f>
        <v>13.8</v>
      </c>
      <c r="AB6" s="114">
        <f>[2]Agosto!$D$31</f>
        <v>11.9</v>
      </c>
      <c r="AC6" s="114">
        <f>[2]Agosto!$D$32</f>
        <v>13.2</v>
      </c>
      <c r="AD6" s="114">
        <f>[2]Agosto!$D$33</f>
        <v>13.8</v>
      </c>
      <c r="AE6" s="114">
        <f>[2]Agosto!$D$34</f>
        <v>13.4</v>
      </c>
      <c r="AF6" s="114">
        <f>[2]Agosto!$D$35</f>
        <v>18.399999999999999</v>
      </c>
      <c r="AG6" s="112">
        <f t="shared" ref="AG6:AG49" si="3">MIN(B6:AF6)</f>
        <v>10.6</v>
      </c>
      <c r="AH6" s="120">
        <f t="shared" ref="AH6:AH49" si="4">AVERAGE(B6:AF6)</f>
        <v>14.922580645161288</v>
      </c>
    </row>
    <row r="7" spans="1:36" x14ac:dyDescent="0.2">
      <c r="A7" s="54" t="s">
        <v>88</v>
      </c>
      <c r="B7" s="114">
        <f>[3]Agosto!$D$5</f>
        <v>16.8</v>
      </c>
      <c r="C7" s="114">
        <f>[3]Agosto!$D$6</f>
        <v>14.8</v>
      </c>
      <c r="D7" s="114">
        <f>[3]Agosto!$D$7</f>
        <v>16.3</v>
      </c>
      <c r="E7" s="114">
        <f>[3]Agosto!$D$8</f>
        <v>17.2</v>
      </c>
      <c r="F7" s="114">
        <f>[3]Agosto!$D$9</f>
        <v>17.399999999999999</v>
      </c>
      <c r="G7" s="114">
        <f>[3]Agosto!$D$10</f>
        <v>18</v>
      </c>
      <c r="H7" s="114">
        <f>[3]Agosto!$D$11</f>
        <v>18.5</v>
      </c>
      <c r="I7" s="114">
        <f>[3]Agosto!$D$12</f>
        <v>18.399999999999999</v>
      </c>
      <c r="J7" s="114">
        <f>[3]Agosto!$D$13</f>
        <v>16.399999999999999</v>
      </c>
      <c r="K7" s="114">
        <f>[3]Agosto!$D$14</f>
        <v>17.600000000000001</v>
      </c>
      <c r="L7" s="114">
        <f>[3]Agosto!$D$15</f>
        <v>18.7</v>
      </c>
      <c r="M7" s="114">
        <f>[3]Agosto!$D$16</f>
        <v>17.899999999999999</v>
      </c>
      <c r="N7" s="114">
        <f>[3]Agosto!$D$17</f>
        <v>17.3</v>
      </c>
      <c r="O7" s="114">
        <f>[3]Agosto!$D$18</f>
        <v>15</v>
      </c>
      <c r="P7" s="114">
        <f>[3]Agosto!$D$19</f>
        <v>17.899999999999999</v>
      </c>
      <c r="Q7" s="114">
        <f>[3]Agosto!$D$20</f>
        <v>19.3</v>
      </c>
      <c r="R7" s="114">
        <f>[3]Agosto!$D$21</f>
        <v>18.3</v>
      </c>
      <c r="S7" s="114">
        <f>[3]Agosto!$D$22</f>
        <v>16.3</v>
      </c>
      <c r="T7" s="114">
        <f>[3]Agosto!$D$23</f>
        <v>15.8</v>
      </c>
      <c r="U7" s="114">
        <f>[3]Agosto!$D$24</f>
        <v>15.3</v>
      </c>
      <c r="V7" s="114">
        <f>[3]Agosto!$D$25</f>
        <v>16.3</v>
      </c>
      <c r="W7" s="114">
        <f>[3]Agosto!$D$26</f>
        <v>19.8</v>
      </c>
      <c r="X7" s="114">
        <f>[3]Agosto!$D$27</f>
        <v>20.6</v>
      </c>
      <c r="Y7" s="114">
        <f>[3]Agosto!$D$28</f>
        <v>21.7</v>
      </c>
      <c r="Z7" s="114">
        <f>[3]Agosto!$D$29</f>
        <v>20.8</v>
      </c>
      <c r="AA7" s="114">
        <f>[3]Agosto!$D$30</f>
        <v>18.100000000000001</v>
      </c>
      <c r="AB7" s="114">
        <f>[3]Agosto!$D$31</f>
        <v>16.100000000000001</v>
      </c>
      <c r="AC7" s="114">
        <f>[3]Agosto!$D$32</f>
        <v>13.4</v>
      </c>
      <c r="AD7" s="114">
        <f>[3]Agosto!$D$33</f>
        <v>16.5</v>
      </c>
      <c r="AE7" s="114">
        <f>[3]Agosto!$D$34</f>
        <v>18.2</v>
      </c>
      <c r="AF7" s="114">
        <f>[3]Agosto!$D$35</f>
        <v>19.3</v>
      </c>
      <c r="AG7" s="112">
        <f t="shared" si="3"/>
        <v>13.4</v>
      </c>
      <c r="AH7" s="120">
        <f t="shared" si="4"/>
        <v>17.548387096774196</v>
      </c>
    </row>
    <row r="8" spans="1:36" x14ac:dyDescent="0.2">
      <c r="A8" s="54" t="s">
        <v>1</v>
      </c>
      <c r="B8" s="114">
        <f>[4]Agosto!$D$5</f>
        <v>15.7</v>
      </c>
      <c r="C8" s="114">
        <f>[4]Agosto!$D$6</f>
        <v>17.3</v>
      </c>
      <c r="D8" s="114">
        <f>[4]Agosto!$D$7</f>
        <v>15.1</v>
      </c>
      <c r="E8" s="114">
        <f>[4]Agosto!$D$8</f>
        <v>15.8</v>
      </c>
      <c r="F8" s="114">
        <f>[4]Agosto!$D$9</f>
        <v>15.8</v>
      </c>
      <c r="G8" s="114">
        <f>[4]Agosto!$D$10</f>
        <v>16.2</v>
      </c>
      <c r="H8" s="114">
        <f>[4]Agosto!$D$11</f>
        <v>17.3</v>
      </c>
      <c r="I8" s="114">
        <f>[4]Agosto!$D$12</f>
        <v>21.5</v>
      </c>
      <c r="J8" s="114">
        <f>[4]Agosto!$D$13</f>
        <v>21.6</v>
      </c>
      <c r="K8" s="114">
        <f>[4]Agosto!$D$14</f>
        <v>19.100000000000001</v>
      </c>
      <c r="L8" s="114">
        <f>[4]Agosto!$D$15</f>
        <v>19.100000000000001</v>
      </c>
      <c r="M8" s="114">
        <f>[4]Agosto!$D$16</f>
        <v>20.3</v>
      </c>
      <c r="N8" s="114">
        <f>[4]Agosto!$D$17</f>
        <v>19.7</v>
      </c>
      <c r="O8" s="114">
        <f>[4]Agosto!$D$18</f>
        <v>17.5</v>
      </c>
      <c r="P8" s="114">
        <f>[4]Agosto!$D$19</f>
        <v>22.1</v>
      </c>
      <c r="Q8" s="114">
        <f>[4]Agosto!$D$20</f>
        <v>19.100000000000001</v>
      </c>
      <c r="R8" s="114">
        <f>[4]Agosto!$D$21</f>
        <v>19.399999999999999</v>
      </c>
      <c r="S8" s="114">
        <f>[4]Agosto!$D$22</f>
        <v>17.5</v>
      </c>
      <c r="T8" s="114">
        <f>[4]Agosto!$D$23</f>
        <v>18.8</v>
      </c>
      <c r="U8" s="114">
        <f>[4]Agosto!$D$24</f>
        <v>16.5</v>
      </c>
      <c r="V8" s="114">
        <f>[4]Agosto!$D$25</f>
        <v>19.100000000000001</v>
      </c>
      <c r="W8" s="114">
        <f>[4]Agosto!$D$26</f>
        <v>19.5</v>
      </c>
      <c r="X8" s="114">
        <f>[4]Agosto!$D$27</f>
        <v>20.2</v>
      </c>
      <c r="Y8" s="114">
        <f>[4]Agosto!$D$28</f>
        <v>20.3</v>
      </c>
      <c r="Z8" s="114">
        <f>[4]Agosto!$D$29</f>
        <v>19.100000000000001</v>
      </c>
      <c r="AA8" s="114">
        <f>[4]Agosto!$D$30</f>
        <v>19.600000000000001</v>
      </c>
      <c r="AB8" s="114">
        <f>[4]Agosto!$D$31</f>
        <v>20.2</v>
      </c>
      <c r="AC8" s="114">
        <f>[4]Agosto!$D$32</f>
        <v>17.3</v>
      </c>
      <c r="AD8" s="114">
        <f>[4]Agosto!$D$33</f>
        <v>20.2</v>
      </c>
      <c r="AE8" s="114">
        <f>[4]Agosto!$D$34</f>
        <v>22.1</v>
      </c>
      <c r="AF8" s="114">
        <f>[4]Agosto!$D$35</f>
        <v>22.6</v>
      </c>
      <c r="AG8" s="112">
        <f t="shared" si="3"/>
        <v>15.1</v>
      </c>
      <c r="AH8" s="120">
        <f t="shared" si="4"/>
        <v>18.890322580645165</v>
      </c>
    </row>
    <row r="9" spans="1:36" x14ac:dyDescent="0.2">
      <c r="A9" s="54" t="s">
        <v>151</v>
      </c>
      <c r="B9" s="114">
        <f>[5]Agosto!$D$5</f>
        <v>17.399999999999999</v>
      </c>
      <c r="C9" s="114">
        <f>[5]Agosto!$D$6</f>
        <v>16.8</v>
      </c>
      <c r="D9" s="114">
        <f>[5]Agosto!$D$7</f>
        <v>18.399999999999999</v>
      </c>
      <c r="E9" s="114">
        <f>[5]Agosto!$D$8</f>
        <v>19.8</v>
      </c>
      <c r="F9" s="114">
        <f>[5]Agosto!$D$9</f>
        <v>19.2</v>
      </c>
      <c r="G9" s="114">
        <f>[5]Agosto!$D$10</f>
        <v>17.3</v>
      </c>
      <c r="H9" s="114">
        <f>[5]Agosto!$D$11</f>
        <v>20.5</v>
      </c>
      <c r="I9" s="114">
        <f>[5]Agosto!$D$12</f>
        <v>17.100000000000001</v>
      </c>
      <c r="J9" s="114">
        <f>[5]Agosto!$D$13</f>
        <v>16.3</v>
      </c>
      <c r="K9" s="114">
        <f>[5]Agosto!$D$14</f>
        <v>16.8</v>
      </c>
      <c r="L9" s="114">
        <f>[5]Agosto!$D$15</f>
        <v>25.8</v>
      </c>
      <c r="M9" s="114">
        <f>[5]Agosto!$D$16</f>
        <v>17.899999999999999</v>
      </c>
      <c r="N9" s="114">
        <f>[5]Agosto!$D$17</f>
        <v>11.7</v>
      </c>
      <c r="O9" s="114">
        <f>[5]Agosto!$D$18</f>
        <v>12.9</v>
      </c>
      <c r="P9" s="114">
        <f>[5]Agosto!$D$19</f>
        <v>15.7</v>
      </c>
      <c r="Q9" s="114">
        <f>[5]Agosto!$D$20</f>
        <v>15.7</v>
      </c>
      <c r="R9" s="114">
        <f>[5]Agosto!$D$21</f>
        <v>15.4</v>
      </c>
      <c r="S9" s="114">
        <f>[5]Agosto!$D$22</f>
        <v>13.7</v>
      </c>
      <c r="T9" s="114">
        <f>[5]Agosto!$D$23</f>
        <v>12</v>
      </c>
      <c r="U9" s="114">
        <f>[5]Agosto!$D$24</f>
        <v>14.9</v>
      </c>
      <c r="V9" s="114">
        <f>[5]Agosto!$D$25</f>
        <v>17.399999999999999</v>
      </c>
      <c r="W9" s="114">
        <f>[5]Agosto!$D$26</f>
        <v>22.1</v>
      </c>
      <c r="X9" s="114">
        <f>[5]Agosto!$D$27</f>
        <v>25.8</v>
      </c>
      <c r="Y9" s="114">
        <f>[5]Agosto!$D$28</f>
        <v>25</v>
      </c>
      <c r="Z9" s="114">
        <f>[5]Agosto!$D$29</f>
        <v>17.7</v>
      </c>
      <c r="AA9" s="114">
        <f>[5]Agosto!$D$30</f>
        <v>12.9</v>
      </c>
      <c r="AB9" s="114">
        <f>[5]Agosto!$D$31</f>
        <v>10.9</v>
      </c>
      <c r="AC9" s="114">
        <f>[5]Agosto!$D$32</f>
        <v>13.3</v>
      </c>
      <c r="AD9" s="114">
        <f>[5]Agosto!$D$33</f>
        <v>14.4</v>
      </c>
      <c r="AE9" s="114">
        <f>[5]Agosto!$D$34</f>
        <v>14.9</v>
      </c>
      <c r="AF9" s="114">
        <f>[5]Agosto!$D$35</f>
        <v>18.3</v>
      </c>
      <c r="AG9" s="112">
        <f t="shared" si="3"/>
        <v>10.9</v>
      </c>
      <c r="AH9" s="120">
        <f t="shared" si="4"/>
        <v>17.032258064516125</v>
      </c>
    </row>
    <row r="10" spans="1:36" x14ac:dyDescent="0.2">
      <c r="A10" s="54" t="s">
        <v>95</v>
      </c>
      <c r="B10" s="114">
        <f>[6]Agosto!$D$5</f>
        <v>11.8</v>
      </c>
      <c r="C10" s="114">
        <f>[6]Agosto!$D$6</f>
        <v>11.6</v>
      </c>
      <c r="D10" s="114">
        <f>[6]Agosto!$D$7</f>
        <v>13</v>
      </c>
      <c r="E10" s="114">
        <f>[6]Agosto!$D$8</f>
        <v>12.4</v>
      </c>
      <c r="F10" s="114">
        <f>[6]Agosto!$D$9</f>
        <v>12</v>
      </c>
      <c r="G10" s="114">
        <f>[6]Agosto!$D$10</f>
        <v>12.6</v>
      </c>
      <c r="H10" s="114">
        <f>[6]Agosto!$D$11</f>
        <v>19.899999999999999</v>
      </c>
      <c r="I10" s="114">
        <f>[6]Agosto!$D$12</f>
        <v>18.100000000000001</v>
      </c>
      <c r="J10" s="114">
        <f>[6]Agosto!$D$13</f>
        <v>15.7</v>
      </c>
      <c r="K10" s="114">
        <f>[6]Agosto!$D$14</f>
        <v>16.7</v>
      </c>
      <c r="L10" s="114">
        <f>[6]Agosto!$D$15</f>
        <v>19.2</v>
      </c>
      <c r="M10" s="114">
        <f>[6]Agosto!$D$16</f>
        <v>18.2</v>
      </c>
      <c r="N10" s="114">
        <f>[6]Agosto!$D$17</f>
        <v>16.7</v>
      </c>
      <c r="O10" s="114">
        <f>[6]Agosto!$D$18</f>
        <v>16.899999999999999</v>
      </c>
      <c r="P10" s="114">
        <f>[6]Agosto!$D$19</f>
        <v>16.600000000000001</v>
      </c>
      <c r="Q10" s="114">
        <f>[6]Agosto!$D$20</f>
        <v>17.600000000000001</v>
      </c>
      <c r="R10" s="114">
        <f>[6]Agosto!$D$21</f>
        <v>14.7</v>
      </c>
      <c r="S10" s="114">
        <f>[6]Agosto!$D$22</f>
        <v>19.5</v>
      </c>
      <c r="T10" s="114">
        <f>[6]Agosto!$D$23</f>
        <v>15.9</v>
      </c>
      <c r="U10" s="114">
        <f>[6]Agosto!$D$24</f>
        <v>14.7</v>
      </c>
      <c r="V10" s="114">
        <f>[6]Agosto!$D$25</f>
        <v>15.9</v>
      </c>
      <c r="W10" s="114">
        <f>[6]Agosto!$D$26</f>
        <v>20.5</v>
      </c>
      <c r="X10" s="114">
        <f>[6]Agosto!$D$27</f>
        <v>19.899999999999999</v>
      </c>
      <c r="Y10" s="114">
        <f>[6]Agosto!$D$28</f>
        <v>20.6</v>
      </c>
      <c r="Z10" s="114">
        <f>[6]Agosto!$D$29</f>
        <v>19.100000000000001</v>
      </c>
      <c r="AA10" s="114">
        <f>[6]Agosto!$D$30</f>
        <v>18</v>
      </c>
      <c r="AB10" s="114">
        <f>[6]Agosto!$D$31</f>
        <v>17.399999999999999</v>
      </c>
      <c r="AC10" s="114">
        <f>[6]Agosto!$D$32</f>
        <v>13</v>
      </c>
      <c r="AD10" s="114">
        <f>[6]Agosto!$D$33</f>
        <v>15.8</v>
      </c>
      <c r="AE10" s="114">
        <f>[6]Agosto!$D$34</f>
        <v>17.100000000000001</v>
      </c>
      <c r="AF10" s="114">
        <f>[6]Agosto!$D$35</f>
        <v>18.5</v>
      </c>
      <c r="AG10" s="112">
        <f t="shared" si="3"/>
        <v>11.6</v>
      </c>
      <c r="AH10" s="120">
        <f t="shared" si="4"/>
        <v>16.43870967741935</v>
      </c>
    </row>
    <row r="11" spans="1:36" x14ac:dyDescent="0.2">
      <c r="A11" s="54" t="s">
        <v>52</v>
      </c>
      <c r="B11" s="114">
        <f>[7]Agosto!$D$5</f>
        <v>16.600000000000001</v>
      </c>
      <c r="C11" s="114">
        <f>[7]Agosto!$D$6</f>
        <v>16.100000000000001</v>
      </c>
      <c r="D11" s="114">
        <f>[7]Agosto!$D$7</f>
        <v>17.7</v>
      </c>
      <c r="E11" s="114">
        <f>[7]Agosto!$D$8</f>
        <v>18.5</v>
      </c>
      <c r="F11" s="114">
        <f>[7]Agosto!$D$9</f>
        <v>18.2</v>
      </c>
      <c r="G11" s="114">
        <f>[7]Agosto!$D$10</f>
        <v>18.100000000000001</v>
      </c>
      <c r="H11" s="114">
        <f>[7]Agosto!$D$11</f>
        <v>20.2</v>
      </c>
      <c r="I11" s="114">
        <f>[7]Agosto!$D$12</f>
        <v>20.100000000000001</v>
      </c>
      <c r="J11" s="114">
        <f>[7]Agosto!$D$13</f>
        <v>16.100000000000001</v>
      </c>
      <c r="K11" s="114">
        <f>[7]Agosto!$D$14</f>
        <v>17.5</v>
      </c>
      <c r="L11" s="114">
        <f>[7]Agosto!$D$15</f>
        <v>20.5</v>
      </c>
      <c r="M11" s="114">
        <f>[7]Agosto!$D$16</f>
        <v>19.600000000000001</v>
      </c>
      <c r="N11" s="114">
        <f>[7]Agosto!$D$17</f>
        <v>16.600000000000001</v>
      </c>
      <c r="O11" s="114">
        <f>[7]Agosto!$D$18</f>
        <v>16.399999999999999</v>
      </c>
      <c r="P11" s="114">
        <f>[7]Agosto!$D$19</f>
        <v>18.3</v>
      </c>
      <c r="Q11" s="114">
        <f>[7]Agosto!$D$20</f>
        <v>20.8</v>
      </c>
      <c r="R11" s="114">
        <f>[7]Agosto!$D$21</f>
        <v>19.100000000000001</v>
      </c>
      <c r="S11" s="114">
        <f>[7]Agosto!$D$22</f>
        <v>20.399999999999999</v>
      </c>
      <c r="T11" s="114">
        <f>[7]Agosto!$D$23</f>
        <v>16.399999999999999</v>
      </c>
      <c r="U11" s="114">
        <f>[7]Agosto!$D$24</f>
        <v>16</v>
      </c>
      <c r="V11" s="114">
        <f>[7]Agosto!$D$25</f>
        <v>15.6</v>
      </c>
      <c r="W11" s="114">
        <f>[7]Agosto!$D$26</f>
        <v>20.100000000000001</v>
      </c>
      <c r="X11" s="114">
        <f>[7]Agosto!$D$27</f>
        <v>21.1</v>
      </c>
      <c r="Y11" s="114">
        <f>[7]Agosto!$D$28</f>
        <v>23.2</v>
      </c>
      <c r="Z11" s="114">
        <f>[7]Agosto!$D$29</f>
        <v>20.399999999999999</v>
      </c>
      <c r="AA11" s="114">
        <f>[7]Agosto!$D$30</f>
        <v>18.100000000000001</v>
      </c>
      <c r="AB11" s="114">
        <f>[7]Agosto!$D$31</f>
        <v>13.5</v>
      </c>
      <c r="AC11" s="114">
        <f>[7]Agosto!$D$32</f>
        <v>13.2</v>
      </c>
      <c r="AD11" s="114">
        <f>[7]Agosto!$D$33</f>
        <v>15.6</v>
      </c>
      <c r="AE11" s="114">
        <f>[7]Agosto!$D$34</f>
        <v>18.5</v>
      </c>
      <c r="AF11" s="114">
        <f>[7]Agosto!$D$35</f>
        <v>18.7</v>
      </c>
      <c r="AG11" s="112">
        <f t="shared" si="3"/>
        <v>13.2</v>
      </c>
      <c r="AH11" s="120">
        <f t="shared" si="4"/>
        <v>18.103225806451615</v>
      </c>
    </row>
    <row r="12" spans="1:36" hidden="1" x14ac:dyDescent="0.2">
      <c r="A12" s="54" t="s">
        <v>31</v>
      </c>
      <c r="B12" s="114" t="str">
        <f>[8]Agosto!$D$5</f>
        <v>*</v>
      </c>
      <c r="C12" s="114" t="str">
        <f>[8]Agosto!$D$6</f>
        <v>*</v>
      </c>
      <c r="D12" s="114" t="str">
        <f>[8]Agosto!$D$7</f>
        <v>*</v>
      </c>
      <c r="E12" s="114" t="str">
        <f>[8]Agosto!$D$8</f>
        <v>*</v>
      </c>
      <c r="F12" s="114" t="str">
        <f>[8]Agosto!$D$9</f>
        <v>*</v>
      </c>
      <c r="G12" s="114" t="str">
        <f>[8]Agosto!$D$10</f>
        <v>*</v>
      </c>
      <c r="H12" s="114" t="str">
        <f>[8]Agosto!$D$11</f>
        <v>*</v>
      </c>
      <c r="I12" s="114" t="str">
        <f>[8]Agosto!$D$12</f>
        <v>*</v>
      </c>
      <c r="J12" s="114" t="str">
        <f>[8]Agosto!$D$13</f>
        <v>*</v>
      </c>
      <c r="K12" s="114" t="str">
        <f>[8]Agosto!$D$14</f>
        <v>*</v>
      </c>
      <c r="L12" s="114" t="str">
        <f>[8]Agosto!$D$15</f>
        <v>*</v>
      </c>
      <c r="M12" s="114" t="str">
        <f>[8]Agosto!$D$16</f>
        <v>*</v>
      </c>
      <c r="N12" s="114" t="str">
        <f>[8]Agosto!$D$17</f>
        <v>*</v>
      </c>
      <c r="O12" s="114" t="str">
        <f>[8]Agosto!$D$18</f>
        <v>*</v>
      </c>
      <c r="P12" s="114" t="str">
        <f>[8]Agosto!$D$19</f>
        <v>*</v>
      </c>
      <c r="Q12" s="114" t="str">
        <f>[8]Agosto!$D$20</f>
        <v>*</v>
      </c>
      <c r="R12" s="114" t="str">
        <f>[8]Agosto!$D$21</f>
        <v>*</v>
      </c>
      <c r="S12" s="114" t="str">
        <f>[8]Agosto!$D$22</f>
        <v>*</v>
      </c>
      <c r="T12" s="114" t="str">
        <f>[8]Agosto!$D$23</f>
        <v>*</v>
      </c>
      <c r="U12" s="114" t="str">
        <f>[8]Agosto!$D$24</f>
        <v>*</v>
      </c>
      <c r="V12" s="114" t="str">
        <f>[8]Agosto!$D$25</f>
        <v>*</v>
      </c>
      <c r="W12" s="114" t="str">
        <f>[8]Agosto!$D$26</f>
        <v>*</v>
      </c>
      <c r="X12" s="114" t="str">
        <f>[8]Agosto!$D$27</f>
        <v>*</v>
      </c>
      <c r="Y12" s="114" t="str">
        <f>[8]Agosto!$D$28</f>
        <v>*</v>
      </c>
      <c r="Z12" s="114" t="str">
        <f>[8]Agosto!$D$29</f>
        <v>*</v>
      </c>
      <c r="AA12" s="114" t="str">
        <f>[8]Agosto!$D$30</f>
        <v>*</v>
      </c>
      <c r="AB12" s="114" t="str">
        <f>[8]Agosto!$D$31</f>
        <v>*</v>
      </c>
      <c r="AC12" s="114" t="str">
        <f>[8]Agosto!$D$32</f>
        <v>*</v>
      </c>
      <c r="AD12" s="114" t="str">
        <f>[8]Agosto!$D$33</f>
        <v>*</v>
      </c>
      <c r="AE12" s="114" t="str">
        <f>[8]Agosto!$D$34</f>
        <v>*</v>
      </c>
      <c r="AF12" s="114" t="str">
        <f>[8]Agosto!$D$35</f>
        <v>*</v>
      </c>
      <c r="AG12" s="112" t="s">
        <v>210</v>
      </c>
      <c r="AH12" s="120" t="s">
        <v>210</v>
      </c>
    </row>
    <row r="13" spans="1:36" x14ac:dyDescent="0.2">
      <c r="A13" s="54" t="s">
        <v>98</v>
      </c>
      <c r="B13" s="114">
        <f>[9]Agosto!$D$5</f>
        <v>14.3</v>
      </c>
      <c r="C13" s="114">
        <f>[9]Agosto!$D$6</f>
        <v>14.8</v>
      </c>
      <c r="D13" s="114">
        <f>[9]Agosto!$D$7</f>
        <v>14.1</v>
      </c>
      <c r="E13" s="114">
        <f>[9]Agosto!$D$8</f>
        <v>14.5</v>
      </c>
      <c r="F13" s="114">
        <f>[9]Agosto!$D$9</f>
        <v>14.6</v>
      </c>
      <c r="G13" s="114">
        <f>[9]Agosto!$D$10</f>
        <v>14.7</v>
      </c>
      <c r="H13" s="114">
        <f>[9]Agosto!$D$11</f>
        <v>17.3</v>
      </c>
      <c r="I13" s="114">
        <f>[9]Agosto!$D$12</f>
        <v>19.399999999999999</v>
      </c>
      <c r="J13" s="114">
        <f>[9]Agosto!$D$13</f>
        <v>17.7</v>
      </c>
      <c r="K13" s="114">
        <f>[9]Agosto!$D$14</f>
        <v>18.600000000000001</v>
      </c>
      <c r="L13" s="114">
        <f>[9]Agosto!$D$15</f>
        <v>20.399999999999999</v>
      </c>
      <c r="M13" s="114">
        <f>[9]Agosto!$D$16</f>
        <v>20.8</v>
      </c>
      <c r="N13" s="114">
        <f>[9]Agosto!$D$17</f>
        <v>16.3</v>
      </c>
      <c r="O13" s="114">
        <f>[9]Agosto!$D$18</f>
        <v>15.1</v>
      </c>
      <c r="P13" s="114">
        <f>[9]Agosto!$D$19</f>
        <v>18.3</v>
      </c>
      <c r="Q13" s="114">
        <f>[9]Agosto!$D$20</f>
        <v>16.399999999999999</v>
      </c>
      <c r="R13" s="114">
        <f>[9]Agosto!$D$21</f>
        <v>16.3</v>
      </c>
      <c r="S13" s="114">
        <f>[9]Agosto!$D$22</f>
        <v>17.899999999999999</v>
      </c>
      <c r="T13" s="114">
        <f>[9]Agosto!$D$23</f>
        <v>14.9</v>
      </c>
      <c r="U13" s="114">
        <f>[9]Agosto!$D$24</f>
        <v>17.600000000000001</v>
      </c>
      <c r="V13" s="114">
        <f>[9]Agosto!$D$25</f>
        <v>18.3</v>
      </c>
      <c r="W13" s="114">
        <f>[9]Agosto!$D$26</f>
        <v>20.7</v>
      </c>
      <c r="X13" s="114">
        <f>[9]Agosto!$D$27</f>
        <v>20.5</v>
      </c>
      <c r="Y13" s="114">
        <f>[9]Agosto!$D$28</f>
        <v>21.6</v>
      </c>
      <c r="Z13" s="114">
        <f>[9]Agosto!$D$29</f>
        <v>19</v>
      </c>
      <c r="AA13" s="114">
        <f>[9]Agosto!$D$30</f>
        <v>16.5</v>
      </c>
      <c r="AB13" s="114">
        <f>[9]Agosto!$D$31</f>
        <v>15.5</v>
      </c>
      <c r="AC13" s="114">
        <f>[9]Agosto!$D$32</f>
        <v>14.5</v>
      </c>
      <c r="AD13" s="114">
        <f>[9]Agosto!$D$33</f>
        <v>16.899999999999999</v>
      </c>
      <c r="AE13" s="114">
        <f>[9]Agosto!$D$34</f>
        <v>18</v>
      </c>
      <c r="AF13" s="114">
        <f>[9]Agosto!$D$35</f>
        <v>21.7</v>
      </c>
      <c r="AG13" s="112">
        <f t="shared" si="3"/>
        <v>14.1</v>
      </c>
      <c r="AH13" s="120">
        <f t="shared" si="4"/>
        <v>17.329032258064519</v>
      </c>
    </row>
    <row r="14" spans="1:36" hidden="1" x14ac:dyDescent="0.2">
      <c r="A14" s="54" t="s">
        <v>102</v>
      </c>
      <c r="B14" s="114" t="str">
        <f>[10]Agosto!$D$5</f>
        <v>*</v>
      </c>
      <c r="C14" s="114" t="str">
        <f>[10]Agosto!$D$6</f>
        <v>*</v>
      </c>
      <c r="D14" s="114" t="str">
        <f>[10]Agosto!$D$7</f>
        <v>*</v>
      </c>
      <c r="E14" s="114" t="str">
        <f>[10]Agosto!$D$8</f>
        <v>*</v>
      </c>
      <c r="F14" s="114" t="str">
        <f>[10]Agosto!$D$9</f>
        <v>*</v>
      </c>
      <c r="G14" s="114" t="str">
        <f>[10]Agosto!$D$10</f>
        <v>*</v>
      </c>
      <c r="H14" s="114" t="str">
        <f>[10]Agosto!$D$11</f>
        <v>*</v>
      </c>
      <c r="I14" s="114" t="str">
        <f>[10]Agosto!$D$12</f>
        <v>*</v>
      </c>
      <c r="J14" s="114" t="str">
        <f>[10]Agosto!$D$13</f>
        <v>*</v>
      </c>
      <c r="K14" s="114" t="str">
        <f>[10]Agosto!$D$14</f>
        <v>*</v>
      </c>
      <c r="L14" s="114" t="str">
        <f>[10]Agosto!$D$15</f>
        <v>*</v>
      </c>
      <c r="M14" s="114" t="str">
        <f>[10]Agosto!$D$16</f>
        <v>*</v>
      </c>
      <c r="N14" s="114" t="str">
        <f>[10]Agosto!$D$17</f>
        <v>*</v>
      </c>
      <c r="O14" s="114" t="str">
        <f>[10]Agosto!$D$18</f>
        <v>*</v>
      </c>
      <c r="P14" s="114" t="str">
        <f>[10]Agosto!$D$19</f>
        <v>*</v>
      </c>
      <c r="Q14" s="114" t="str">
        <f>[10]Agosto!$D$20</f>
        <v>*</v>
      </c>
      <c r="R14" s="114" t="str">
        <f>[10]Agosto!$D$21</f>
        <v>*</v>
      </c>
      <c r="S14" s="114" t="str">
        <f>[10]Agosto!$D$22</f>
        <v>*</v>
      </c>
      <c r="T14" s="114" t="str">
        <f>[10]Agosto!$D$23</f>
        <v>*</v>
      </c>
      <c r="U14" s="114" t="str">
        <f>[10]Agosto!$D$24</f>
        <v>*</v>
      </c>
      <c r="V14" s="114" t="str">
        <f>[10]Agosto!$D$25</f>
        <v>*</v>
      </c>
      <c r="W14" s="114" t="str">
        <f>[10]Agosto!$D$26</f>
        <v>*</v>
      </c>
      <c r="X14" s="114" t="str">
        <f>[10]Agosto!$D$27</f>
        <v>*</v>
      </c>
      <c r="Y14" s="114" t="str">
        <f>[10]Agosto!$D$28</f>
        <v>*</v>
      </c>
      <c r="Z14" s="114" t="str">
        <f>[10]Agosto!$D$29</f>
        <v>*</v>
      </c>
      <c r="AA14" s="114" t="str">
        <f>[10]Agosto!$D$30</f>
        <v>*</v>
      </c>
      <c r="AB14" s="114" t="str">
        <f>[10]Agosto!$D$31</f>
        <v>*</v>
      </c>
      <c r="AC14" s="114" t="str">
        <f>[10]Agosto!$D$32</f>
        <v>*</v>
      </c>
      <c r="AD14" s="114" t="str">
        <f>[10]Agosto!$D$33</f>
        <v>*</v>
      </c>
      <c r="AE14" s="114" t="str">
        <f>[10]Agosto!$D$34</f>
        <v>*</v>
      </c>
      <c r="AF14" s="114" t="str">
        <f>[10]Agosto!$D$35</f>
        <v>*</v>
      </c>
      <c r="AG14" s="112" t="s">
        <v>210</v>
      </c>
      <c r="AH14" s="120" t="s">
        <v>210</v>
      </c>
      <c r="AJ14" t="s">
        <v>35</v>
      </c>
    </row>
    <row r="15" spans="1:36" x14ac:dyDescent="0.2">
      <c r="A15" s="54" t="s">
        <v>105</v>
      </c>
      <c r="B15" s="114">
        <f>[11]Agosto!$D$5</f>
        <v>13.7</v>
      </c>
      <c r="C15" s="114">
        <f>[11]Agosto!$D$6</f>
        <v>17.399999999999999</v>
      </c>
      <c r="D15" s="114">
        <f>[11]Agosto!$D$7</f>
        <v>14.3</v>
      </c>
      <c r="E15" s="114">
        <f>[11]Agosto!$D$8</f>
        <v>14.9</v>
      </c>
      <c r="F15" s="114">
        <f>[11]Agosto!$D$9</f>
        <v>15.8</v>
      </c>
      <c r="G15" s="114">
        <f>[11]Agosto!$D$10</f>
        <v>18.399999999999999</v>
      </c>
      <c r="H15" s="114">
        <f>[11]Agosto!$D$11</f>
        <v>17.100000000000001</v>
      </c>
      <c r="I15" s="114">
        <f>[11]Agosto!$D$12</f>
        <v>18.8</v>
      </c>
      <c r="J15" s="114">
        <f>[11]Agosto!$D$13</f>
        <v>16.100000000000001</v>
      </c>
      <c r="K15" s="114">
        <f>[11]Agosto!$D$14</f>
        <v>18.600000000000001</v>
      </c>
      <c r="L15" s="114">
        <f>[11]Agosto!$D$15</f>
        <v>22.2</v>
      </c>
      <c r="M15" s="114">
        <f>[11]Agosto!$D$16</f>
        <v>18.2</v>
      </c>
      <c r="N15" s="114">
        <f>[11]Agosto!$D$17</f>
        <v>13</v>
      </c>
      <c r="O15" s="114">
        <f>[11]Agosto!$D$18</f>
        <v>13</v>
      </c>
      <c r="P15" s="114">
        <f>[11]Agosto!$D$19</f>
        <v>17.5</v>
      </c>
      <c r="Q15" s="114">
        <f>[11]Agosto!$D$20</f>
        <v>17.3</v>
      </c>
      <c r="R15" s="114">
        <f>[11]Agosto!$D$21</f>
        <v>19.7</v>
      </c>
      <c r="S15" s="114">
        <f>[11]Agosto!$D$22</f>
        <v>14.5</v>
      </c>
      <c r="T15" s="114">
        <f>[11]Agosto!$D$23</f>
        <v>13.9</v>
      </c>
      <c r="U15" s="114">
        <f>[11]Agosto!$D$24</f>
        <v>15.1</v>
      </c>
      <c r="V15" s="114">
        <f>[11]Agosto!$D$25</f>
        <v>17.600000000000001</v>
      </c>
      <c r="W15" s="114">
        <f>[11]Agosto!$D$26</f>
        <v>18.899999999999999</v>
      </c>
      <c r="X15" s="114">
        <f>[11]Agosto!$D$27</f>
        <v>21.8</v>
      </c>
      <c r="Y15" s="114">
        <f>[11]Agosto!$D$28</f>
        <v>22.7</v>
      </c>
      <c r="Z15" s="114">
        <f>[11]Agosto!$D$29</f>
        <v>18.600000000000001</v>
      </c>
      <c r="AA15" s="114">
        <f>[11]Agosto!$D$30</f>
        <v>15</v>
      </c>
      <c r="AB15" s="114">
        <f>[11]Agosto!$D$31</f>
        <v>11.5</v>
      </c>
      <c r="AC15" s="114">
        <f>[11]Agosto!$D$32</f>
        <v>14.5</v>
      </c>
      <c r="AD15" s="114">
        <f>[11]Agosto!$D$33</f>
        <v>16.399999999999999</v>
      </c>
      <c r="AE15" s="114">
        <f>[11]Agosto!$D$34</f>
        <v>16.100000000000001</v>
      </c>
      <c r="AF15" s="114">
        <f>[11]Agosto!$D$35</f>
        <v>19</v>
      </c>
      <c r="AG15" s="112">
        <f t="shared" si="3"/>
        <v>11.5</v>
      </c>
      <c r="AH15" s="120">
        <f t="shared" si="4"/>
        <v>16.825806451612902</v>
      </c>
    </row>
    <row r="16" spans="1:36" x14ac:dyDescent="0.2">
      <c r="A16" s="54" t="s">
        <v>152</v>
      </c>
      <c r="B16" s="114">
        <f>[12]Agosto!$D$5</f>
        <v>17.5</v>
      </c>
      <c r="C16" s="114">
        <f>[12]Agosto!$D$6</f>
        <v>17.100000000000001</v>
      </c>
      <c r="D16" s="114">
        <f>[12]Agosto!$D$7</f>
        <v>12.9</v>
      </c>
      <c r="E16" s="114">
        <f>[12]Agosto!$D$8</f>
        <v>13.4</v>
      </c>
      <c r="F16" s="114">
        <f>[12]Agosto!$D$9</f>
        <v>14.5</v>
      </c>
      <c r="G16" s="114">
        <f>[12]Agosto!$D$10</f>
        <v>13.9</v>
      </c>
      <c r="H16" s="114">
        <f>[12]Agosto!$D$11</f>
        <v>14.3</v>
      </c>
      <c r="I16" s="114">
        <f>[12]Agosto!$D$12</f>
        <v>16.600000000000001</v>
      </c>
      <c r="J16" s="114">
        <f>[12]Agosto!$D$13</f>
        <v>16.7</v>
      </c>
      <c r="K16" s="114">
        <f>[12]Agosto!$D$14</f>
        <v>16.2</v>
      </c>
      <c r="L16" s="114">
        <f>[12]Agosto!$D$15</f>
        <v>15.1</v>
      </c>
      <c r="M16" s="114">
        <f>[12]Agosto!$D$16</f>
        <v>16.7</v>
      </c>
      <c r="N16" s="114">
        <f>[12]Agosto!$D$17</f>
        <v>17.5</v>
      </c>
      <c r="O16" s="114">
        <f>[12]Agosto!$D$18</f>
        <v>17.399999999999999</v>
      </c>
      <c r="P16" s="114">
        <f>[12]Agosto!$D$19</f>
        <v>18.399999999999999</v>
      </c>
      <c r="Q16" s="114">
        <f>[12]Agosto!$D$20</f>
        <v>19.899999999999999</v>
      </c>
      <c r="R16" s="114">
        <f>[12]Agosto!$D$21</f>
        <v>14</v>
      </c>
      <c r="S16" s="114">
        <f>[12]Agosto!$D$22</f>
        <v>14</v>
      </c>
      <c r="T16" s="114">
        <f>[12]Agosto!$D$23</f>
        <v>16.100000000000001</v>
      </c>
      <c r="U16" s="114">
        <f>[12]Agosto!$D$24</f>
        <v>14.7</v>
      </c>
      <c r="V16" s="114">
        <f>[12]Agosto!$D$25</f>
        <v>16.399999999999999</v>
      </c>
      <c r="W16" s="114">
        <f>[12]Agosto!$D$26</f>
        <v>16.8</v>
      </c>
      <c r="X16" s="114">
        <f>[12]Agosto!$D$27</f>
        <v>17</v>
      </c>
      <c r="Y16" s="114">
        <f>[12]Agosto!$D$28</f>
        <v>18.899999999999999</v>
      </c>
      <c r="Z16" s="114">
        <f>[12]Agosto!$D$29</f>
        <v>16.899999999999999</v>
      </c>
      <c r="AA16" s="114">
        <f>[12]Agosto!$D$30</f>
        <v>19.600000000000001</v>
      </c>
      <c r="AB16" s="114">
        <f>[12]Agosto!$D$31</f>
        <v>18.3</v>
      </c>
      <c r="AC16" s="114">
        <f>[12]Agosto!$D$32</f>
        <v>14.5</v>
      </c>
      <c r="AD16" s="114">
        <f>[12]Agosto!$D$33</f>
        <v>16.8</v>
      </c>
      <c r="AE16" s="114">
        <f>[12]Agosto!$D$34</f>
        <v>17.7</v>
      </c>
      <c r="AF16" s="114">
        <f>[12]Agosto!$D$35</f>
        <v>18.899999999999999</v>
      </c>
      <c r="AG16" s="112">
        <f t="shared" si="3"/>
        <v>12.9</v>
      </c>
      <c r="AH16" s="120">
        <f t="shared" si="4"/>
        <v>16.409677419354836</v>
      </c>
      <c r="AJ16" s="12" t="s">
        <v>35</v>
      </c>
    </row>
    <row r="17" spans="1:39" x14ac:dyDescent="0.2">
      <c r="A17" s="54" t="s">
        <v>2</v>
      </c>
      <c r="B17" s="114">
        <f>[13]Agosto!$D$5</f>
        <v>20</v>
      </c>
      <c r="C17" s="114">
        <f>[13]Agosto!$D$6</f>
        <v>20.2</v>
      </c>
      <c r="D17" s="114">
        <f>[13]Agosto!$D$7</f>
        <v>20.3</v>
      </c>
      <c r="E17" s="114">
        <f>[13]Agosto!$D$8</f>
        <v>18.399999999999999</v>
      </c>
      <c r="F17" s="114">
        <f>[13]Agosto!$D$9</f>
        <v>18.5</v>
      </c>
      <c r="G17" s="114">
        <f>[13]Agosto!$D$10</f>
        <v>21.5</v>
      </c>
      <c r="H17" s="114">
        <f>[13]Agosto!$D$11</f>
        <v>20.100000000000001</v>
      </c>
      <c r="I17" s="114">
        <f>[13]Agosto!$D$12</f>
        <v>19.5</v>
      </c>
      <c r="J17" s="114">
        <f>[13]Agosto!$D$13</f>
        <v>20</v>
      </c>
      <c r="K17" s="114">
        <f>[13]Agosto!$D$14</f>
        <v>20</v>
      </c>
      <c r="L17" s="114">
        <f>[13]Agosto!$D$15</f>
        <v>21.8</v>
      </c>
      <c r="M17" s="114">
        <f>[13]Agosto!$D$16</f>
        <v>20.6</v>
      </c>
      <c r="N17" s="114">
        <f>[13]Agosto!$D$17</f>
        <v>17.5</v>
      </c>
      <c r="O17" s="114">
        <f>[13]Agosto!$D$18</f>
        <v>17.7</v>
      </c>
      <c r="P17" s="114">
        <f>[13]Agosto!$D$19</f>
        <v>20.7</v>
      </c>
      <c r="Q17" s="114">
        <f>[13]Agosto!$D$20</f>
        <v>22</v>
      </c>
      <c r="R17" s="114">
        <f>[13]Agosto!$D$21</f>
        <v>21</v>
      </c>
      <c r="S17" s="114">
        <f>[13]Agosto!$D$22</f>
        <v>21.8</v>
      </c>
      <c r="T17" s="114">
        <f>[13]Agosto!$D$23</f>
        <v>16.2</v>
      </c>
      <c r="U17" s="114">
        <f>[13]Agosto!$D$24</f>
        <v>15.7</v>
      </c>
      <c r="V17" s="114">
        <f>[13]Agosto!$D$25</f>
        <v>17.5</v>
      </c>
      <c r="W17" s="114">
        <f>[13]Agosto!$D$26</f>
        <v>21.5</v>
      </c>
      <c r="X17" s="114">
        <f>[13]Agosto!$D$27</f>
        <v>21.4</v>
      </c>
      <c r="Y17" s="114">
        <f>[13]Agosto!$D$28</f>
        <v>24.8</v>
      </c>
      <c r="Z17" s="114">
        <f>[13]Agosto!$D$29</f>
        <v>21.2</v>
      </c>
      <c r="AA17" s="114">
        <f>[13]Agosto!$D$30</f>
        <v>18.399999999999999</v>
      </c>
      <c r="AB17" s="114">
        <f>[13]Agosto!$D$31</f>
        <v>17.8</v>
      </c>
      <c r="AC17" s="114">
        <f>[13]Agosto!$D$32</f>
        <v>15.1</v>
      </c>
      <c r="AD17" s="114">
        <f>[13]Agosto!$D$33</f>
        <v>19.600000000000001</v>
      </c>
      <c r="AE17" s="114">
        <f>[13]Agosto!$D$34</f>
        <v>20.9</v>
      </c>
      <c r="AF17" s="114">
        <f>[13]Agosto!$D$35</f>
        <v>18.7</v>
      </c>
      <c r="AG17" s="112">
        <f t="shared" si="3"/>
        <v>15.1</v>
      </c>
      <c r="AH17" s="120">
        <f t="shared" si="4"/>
        <v>19.690322580645162</v>
      </c>
      <c r="AJ17" s="12" t="s">
        <v>35</v>
      </c>
    </row>
    <row r="18" spans="1:39" hidden="1" x14ac:dyDescent="0.2">
      <c r="A18" s="54" t="s">
        <v>3</v>
      </c>
      <c r="B18" s="114" t="str">
        <f>[14]Agosto!$D$5</f>
        <v>*</v>
      </c>
      <c r="C18" s="114" t="str">
        <f>[14]Agosto!$D$6</f>
        <v>*</v>
      </c>
      <c r="D18" s="114" t="str">
        <f>[14]Agosto!$D$7</f>
        <v>*</v>
      </c>
      <c r="E18" s="114" t="str">
        <f>[14]Agosto!$D$8</f>
        <v>*</v>
      </c>
      <c r="F18" s="114" t="str">
        <f>[14]Agosto!$D$9</f>
        <v>*</v>
      </c>
      <c r="G18" s="114" t="str">
        <f>[14]Agosto!$D$10</f>
        <v>*</v>
      </c>
      <c r="H18" s="114" t="str">
        <f>[14]Agosto!$D$11</f>
        <v>*</v>
      </c>
      <c r="I18" s="114" t="str">
        <f>[14]Agosto!$D$12</f>
        <v>*</v>
      </c>
      <c r="J18" s="114" t="str">
        <f>[14]Agosto!$D$13</f>
        <v>*</v>
      </c>
      <c r="K18" s="114" t="str">
        <f>[14]Agosto!$D$14</f>
        <v>*</v>
      </c>
      <c r="L18" s="114" t="str">
        <f>[14]Agosto!$D$15</f>
        <v>*</v>
      </c>
      <c r="M18" s="114" t="str">
        <f>[14]Agosto!$D$16</f>
        <v>*</v>
      </c>
      <c r="N18" s="114" t="str">
        <f>[14]Agosto!$D$17</f>
        <v>*</v>
      </c>
      <c r="O18" s="114" t="str">
        <f>[14]Agosto!$D$18</f>
        <v>*</v>
      </c>
      <c r="P18" s="114" t="str">
        <f>[14]Agosto!$D$19</f>
        <v>*</v>
      </c>
      <c r="Q18" s="114" t="str">
        <f>[14]Agosto!$D$20</f>
        <v>*</v>
      </c>
      <c r="R18" s="114" t="str">
        <f>[14]Agosto!$D$21</f>
        <v>*</v>
      </c>
      <c r="S18" s="114" t="str">
        <f>[14]Agosto!$D$22</f>
        <v>*</v>
      </c>
      <c r="T18" s="114" t="str">
        <f>[14]Agosto!$D$23</f>
        <v>*</v>
      </c>
      <c r="U18" s="114" t="str">
        <f>[14]Agosto!$D$24</f>
        <v>*</v>
      </c>
      <c r="V18" s="114" t="str">
        <f>[14]Agosto!$D$25</f>
        <v>*</v>
      </c>
      <c r="W18" s="114" t="str">
        <f>[14]Agosto!$D$26</f>
        <v>*</v>
      </c>
      <c r="X18" s="114" t="str">
        <f>[14]Agosto!$D$27</f>
        <v>*</v>
      </c>
      <c r="Y18" s="114" t="str">
        <f>[14]Agosto!$D$28</f>
        <v>*</v>
      </c>
      <c r="Z18" s="114" t="str">
        <f>[14]Agosto!$D$29</f>
        <v>*</v>
      </c>
      <c r="AA18" s="114" t="str">
        <f>[14]Agosto!$D$30</f>
        <v>*</v>
      </c>
      <c r="AB18" s="114" t="str">
        <f>[14]Agosto!$D$31</f>
        <v>*</v>
      </c>
      <c r="AC18" s="114" t="str">
        <f>[14]Agosto!$D$32</f>
        <v>*</v>
      </c>
      <c r="AD18" s="114" t="str">
        <f>[14]Agosto!$D$33</f>
        <v>*</v>
      </c>
      <c r="AE18" s="114" t="str">
        <f>[14]Agosto!$D$34</f>
        <v>*</v>
      </c>
      <c r="AF18" s="114" t="str">
        <f>[14]Agosto!$D$35</f>
        <v>*</v>
      </c>
      <c r="AG18" s="112" t="s">
        <v>210</v>
      </c>
      <c r="AH18" s="120" t="s">
        <v>210</v>
      </c>
      <c r="AI18" s="12" t="s">
        <v>35</v>
      </c>
      <c r="AJ18" s="12" t="s">
        <v>35</v>
      </c>
    </row>
    <row r="19" spans="1:39" x14ac:dyDescent="0.2">
      <c r="A19" s="54" t="s">
        <v>4</v>
      </c>
      <c r="B19" s="114">
        <f>[15]Agosto!$D$5</f>
        <v>17.8</v>
      </c>
      <c r="C19" s="114">
        <f>[15]Agosto!$D$6</f>
        <v>16.600000000000001</v>
      </c>
      <c r="D19" s="114">
        <f>[15]Agosto!$D$7</f>
        <v>18.399999999999999</v>
      </c>
      <c r="E19" s="114">
        <f>[15]Agosto!$D$8</f>
        <v>18.399999999999999</v>
      </c>
      <c r="F19" s="114">
        <f>[15]Agosto!$D$9</f>
        <v>15.2</v>
      </c>
      <c r="G19" s="114">
        <f>[15]Agosto!$D$10</f>
        <v>18.100000000000001</v>
      </c>
      <c r="H19" s="114">
        <f>[15]Agosto!$D$11</f>
        <v>20.2</v>
      </c>
      <c r="I19" s="114">
        <f>[15]Agosto!$D$12</f>
        <v>18.7</v>
      </c>
      <c r="J19" s="114">
        <f>[15]Agosto!$D$13</f>
        <v>17.2</v>
      </c>
      <c r="K19" s="114">
        <f>[15]Agosto!$D$14</f>
        <v>19.399999999999999</v>
      </c>
      <c r="L19" s="114">
        <f>[15]Agosto!$D$15</f>
        <v>20.6</v>
      </c>
      <c r="M19" s="114">
        <f>[15]Agosto!$D$16</f>
        <v>19.7</v>
      </c>
      <c r="N19" s="114">
        <f>[15]Agosto!$D$17</f>
        <v>17</v>
      </c>
      <c r="O19" s="114">
        <f>[15]Agosto!$D$18</f>
        <v>17</v>
      </c>
      <c r="P19" s="114">
        <f>[15]Agosto!$D$19</f>
        <v>17.5</v>
      </c>
      <c r="Q19" s="114">
        <f>[15]Agosto!$D$20</f>
        <v>17.899999999999999</v>
      </c>
      <c r="R19" s="114">
        <f>[15]Agosto!$D$21</f>
        <v>17</v>
      </c>
      <c r="S19" s="114">
        <f>[15]Agosto!$D$22</f>
        <v>20.5</v>
      </c>
      <c r="T19" s="114">
        <f>[15]Agosto!$D$23</f>
        <v>15</v>
      </c>
      <c r="U19" s="114">
        <f>[15]Agosto!$D$24</f>
        <v>14.8</v>
      </c>
      <c r="V19" s="114">
        <f>[15]Agosto!$D$25</f>
        <v>15.4</v>
      </c>
      <c r="W19" s="114">
        <f>[15]Agosto!$D$26</f>
        <v>18.899999999999999</v>
      </c>
      <c r="X19" s="114">
        <f>[15]Agosto!$D$27</f>
        <v>19.8</v>
      </c>
      <c r="Y19" s="114">
        <f>[15]Agosto!$D$28</f>
        <v>22.3</v>
      </c>
      <c r="Z19" s="114">
        <f>[15]Agosto!$D$29</f>
        <v>20.2</v>
      </c>
      <c r="AA19" s="114">
        <f>[15]Agosto!$D$30</f>
        <v>18.2</v>
      </c>
      <c r="AB19" s="114">
        <f>[15]Agosto!$D$31</f>
        <v>18</v>
      </c>
      <c r="AC19" s="114">
        <f>[15]Agosto!$D$32</f>
        <v>13.7</v>
      </c>
      <c r="AD19" s="114">
        <f>[15]Agosto!$D$33</f>
        <v>16.2</v>
      </c>
      <c r="AE19" s="114">
        <f>[15]Agosto!$D$34</f>
        <v>17.5</v>
      </c>
      <c r="AF19" s="114">
        <f>[15]Agosto!$D$35</f>
        <v>19.600000000000001</v>
      </c>
      <c r="AG19" s="112">
        <f t="shared" si="3"/>
        <v>13.7</v>
      </c>
      <c r="AH19" s="120">
        <f t="shared" si="4"/>
        <v>17.961290322580645</v>
      </c>
    </row>
    <row r="20" spans="1:39" x14ac:dyDescent="0.2">
      <c r="A20" s="54" t="s">
        <v>5</v>
      </c>
      <c r="B20" s="114">
        <f>[16]Agosto!$D$5</f>
        <v>22.7</v>
      </c>
      <c r="C20" s="114">
        <f>[16]Agosto!$D$6</f>
        <v>23.8</v>
      </c>
      <c r="D20" s="114">
        <f>[16]Agosto!$D$7</f>
        <v>25.1</v>
      </c>
      <c r="E20" s="114">
        <f>[16]Agosto!$D$8</f>
        <v>22.6</v>
      </c>
      <c r="F20" s="114">
        <f>[16]Agosto!$D$9</f>
        <v>23.4</v>
      </c>
      <c r="G20" s="114">
        <f>[16]Agosto!$D$10</f>
        <v>24</v>
      </c>
      <c r="H20" s="114">
        <f>[16]Agosto!$D$11</f>
        <v>25.5</v>
      </c>
      <c r="I20" s="114">
        <f>[16]Agosto!$D$12</f>
        <v>23.4</v>
      </c>
      <c r="J20" s="114">
        <f>[16]Agosto!$D$13</f>
        <v>22.9</v>
      </c>
      <c r="K20" s="114">
        <f>[16]Agosto!$D$14</f>
        <v>25.9</v>
      </c>
      <c r="L20" s="114">
        <f>[16]Agosto!$D$15</f>
        <v>26.4</v>
      </c>
      <c r="M20" s="114">
        <f>[16]Agosto!$D$16</f>
        <v>26.1</v>
      </c>
      <c r="N20" s="114">
        <f>[16]Agosto!$D$17</f>
        <v>19</v>
      </c>
      <c r="O20" s="114">
        <f>[16]Agosto!$D$18</f>
        <v>16.100000000000001</v>
      </c>
      <c r="P20" s="114">
        <f>[16]Agosto!$D$19</f>
        <v>20.3</v>
      </c>
      <c r="Q20" s="114">
        <f>[16]Agosto!$D$20</f>
        <v>23.8</v>
      </c>
      <c r="R20" s="114">
        <f>[16]Agosto!$D$21</f>
        <v>24</v>
      </c>
      <c r="S20" s="114">
        <f>[16]Agosto!$D$22</f>
        <v>24.5</v>
      </c>
      <c r="T20" s="114">
        <f>[16]Agosto!$D$23</f>
        <v>18.2</v>
      </c>
      <c r="U20" s="114">
        <f>[16]Agosto!$D$24</f>
        <v>20</v>
      </c>
      <c r="V20" s="114">
        <f>[16]Agosto!$D$25</f>
        <v>21.4</v>
      </c>
      <c r="W20" s="114">
        <f>[16]Agosto!$D$26</f>
        <v>25.8</v>
      </c>
      <c r="X20" s="114">
        <f>[16]Agosto!$D$27</f>
        <v>26.7</v>
      </c>
      <c r="Y20" s="114">
        <f>[16]Agosto!$D$28</f>
        <v>26.2</v>
      </c>
      <c r="Z20" s="114">
        <f>[16]Agosto!$D$29</f>
        <v>22.7</v>
      </c>
      <c r="AA20" s="114">
        <f>[16]Agosto!$D$30</f>
        <v>19.899999999999999</v>
      </c>
      <c r="AB20" s="114">
        <f>[16]Agosto!$D$31</f>
        <v>20.2</v>
      </c>
      <c r="AC20" s="114">
        <f>[16]Agosto!$D$32</f>
        <v>20.8</v>
      </c>
      <c r="AD20" s="114">
        <f>[16]Agosto!$D$33</f>
        <v>24.1</v>
      </c>
      <c r="AE20" s="114">
        <f>[16]Agosto!$D$34</f>
        <v>23</v>
      </c>
      <c r="AF20" s="114">
        <f>[16]Agosto!$D$35</f>
        <v>26.6</v>
      </c>
      <c r="AG20" s="112">
        <f t="shared" si="3"/>
        <v>16.100000000000001</v>
      </c>
      <c r="AH20" s="120">
        <f t="shared" si="4"/>
        <v>23.067741935483877</v>
      </c>
      <c r="AI20" s="12" t="s">
        <v>35</v>
      </c>
      <c r="AL20" t="s">
        <v>35</v>
      </c>
    </row>
    <row r="21" spans="1:39" x14ac:dyDescent="0.2">
      <c r="A21" s="54" t="s">
        <v>33</v>
      </c>
      <c r="B21" s="114">
        <f>[17]Agosto!$D$5</f>
        <v>14.5</v>
      </c>
      <c r="C21" s="114">
        <f>[17]Agosto!$D$6</f>
        <v>14.5</v>
      </c>
      <c r="D21" s="114">
        <f>[17]Agosto!$D$7</f>
        <v>15</v>
      </c>
      <c r="E21" s="114">
        <f>[17]Agosto!$D$8</f>
        <v>13.9</v>
      </c>
      <c r="F21" s="114">
        <f>[17]Agosto!$D$9</f>
        <v>14.9</v>
      </c>
      <c r="G21" s="114">
        <f>[17]Agosto!$D$10</f>
        <v>15.3</v>
      </c>
      <c r="H21" s="114">
        <f>[17]Agosto!$D$11</f>
        <v>19.7</v>
      </c>
      <c r="I21" s="114">
        <f>[17]Agosto!$D$12</f>
        <v>17</v>
      </c>
      <c r="J21" s="114">
        <f>[17]Agosto!$D$13</f>
        <v>16.899999999999999</v>
      </c>
      <c r="K21" s="114">
        <f>[17]Agosto!$D$14</f>
        <v>16.3</v>
      </c>
      <c r="L21" s="114">
        <f>[17]Agosto!$D$15</f>
        <v>20.100000000000001</v>
      </c>
      <c r="M21" s="114">
        <f>[17]Agosto!$D$16</f>
        <v>18.8</v>
      </c>
      <c r="N21" s="114">
        <f>[17]Agosto!$D$17</f>
        <v>18.5</v>
      </c>
      <c r="O21" s="114">
        <f>[17]Agosto!$D$18</f>
        <v>18.5</v>
      </c>
      <c r="P21" s="114">
        <f>[17]Agosto!$D$19</f>
        <v>19.3</v>
      </c>
      <c r="Q21" s="114">
        <f>[17]Agosto!$D$20</f>
        <v>15.7</v>
      </c>
      <c r="R21" s="114">
        <f>[17]Agosto!$D$21</f>
        <v>15.1</v>
      </c>
      <c r="S21" s="114">
        <f>[17]Agosto!$D$22</f>
        <v>19.100000000000001</v>
      </c>
      <c r="T21" s="114">
        <f>[17]Agosto!$D$23</f>
        <v>15.6</v>
      </c>
      <c r="U21" s="114">
        <f>[17]Agosto!$D$24</f>
        <v>15.7</v>
      </c>
      <c r="V21" s="114">
        <f>[17]Agosto!$D$25</f>
        <v>15.9</v>
      </c>
      <c r="W21" s="114">
        <f>[17]Agosto!$D$26</f>
        <v>17.8</v>
      </c>
      <c r="X21" s="114">
        <f>[17]Agosto!$D$27</f>
        <v>19.3</v>
      </c>
      <c r="Y21" s="114">
        <f>[17]Agosto!$D$28</f>
        <v>20.399999999999999</v>
      </c>
      <c r="Z21" s="114">
        <f>[17]Agosto!$D$29</f>
        <v>19.2</v>
      </c>
      <c r="AA21" s="114">
        <f>[17]Agosto!$D$30</f>
        <v>19.2</v>
      </c>
      <c r="AB21" s="114">
        <f>[17]Agosto!$D$31</f>
        <v>18.3</v>
      </c>
      <c r="AC21" s="114">
        <f>[17]Agosto!$D$32</f>
        <v>16</v>
      </c>
      <c r="AD21" s="114">
        <f>[17]Agosto!$D$33</f>
        <v>18.5</v>
      </c>
      <c r="AE21" s="114">
        <f>[17]Agosto!$D$34</f>
        <v>18.600000000000001</v>
      </c>
      <c r="AF21" s="114">
        <f>[17]Agosto!$D$35</f>
        <v>20.100000000000001</v>
      </c>
      <c r="AG21" s="112">
        <f t="shared" si="3"/>
        <v>13.9</v>
      </c>
      <c r="AH21" s="120">
        <f t="shared" si="4"/>
        <v>17.345161290322583</v>
      </c>
      <c r="AJ21" t="s">
        <v>35</v>
      </c>
    </row>
    <row r="22" spans="1:39" x14ac:dyDescent="0.2">
      <c r="A22" s="54" t="s">
        <v>6</v>
      </c>
      <c r="B22" s="114">
        <f>[18]Agosto!$D$5</f>
        <v>14.9</v>
      </c>
      <c r="C22" s="114">
        <f>[18]Agosto!$D$6</f>
        <v>14.5</v>
      </c>
      <c r="D22" s="114">
        <f>[18]Agosto!$D$7</f>
        <v>13.8</v>
      </c>
      <c r="E22" s="114">
        <f>[18]Agosto!$D$8</f>
        <v>14.2</v>
      </c>
      <c r="F22" s="114">
        <f>[18]Agosto!$D$9</f>
        <v>14</v>
      </c>
      <c r="G22" s="114">
        <f>[18]Agosto!$D$10</f>
        <v>14.2</v>
      </c>
      <c r="H22" s="114">
        <f>[18]Agosto!$D$11</f>
        <v>15.1</v>
      </c>
      <c r="I22" s="114">
        <f>[18]Agosto!$D$12</f>
        <v>16.7</v>
      </c>
      <c r="J22" s="114">
        <f>[18]Agosto!$D$13</f>
        <v>18.399999999999999</v>
      </c>
      <c r="K22" s="114">
        <f>[18]Agosto!$D$14</f>
        <v>17.3</v>
      </c>
      <c r="L22" s="114">
        <f>[18]Agosto!$D$15</f>
        <v>15.6</v>
      </c>
      <c r="M22" s="114">
        <f>[18]Agosto!$D$16</f>
        <v>18</v>
      </c>
      <c r="N22" s="114">
        <f>[18]Agosto!$D$17</f>
        <v>20.2</v>
      </c>
      <c r="O22" s="114">
        <f>[18]Agosto!$D$18</f>
        <v>19.600000000000001</v>
      </c>
      <c r="P22" s="114">
        <f>[18]Agosto!$D$19</f>
        <v>19.3</v>
      </c>
      <c r="Q22" s="114">
        <f>[18]Agosto!$D$20</f>
        <v>16.3</v>
      </c>
      <c r="R22" s="114">
        <f>[18]Agosto!$D$21</f>
        <v>14.3</v>
      </c>
      <c r="S22" s="114">
        <f>[18]Agosto!$D$22</f>
        <v>14.9</v>
      </c>
      <c r="T22" s="114">
        <f>[18]Agosto!$D$23</f>
        <v>18.2</v>
      </c>
      <c r="U22" s="114">
        <f>[18]Agosto!$D$24</f>
        <v>17.899999999999999</v>
      </c>
      <c r="V22" s="114">
        <f>[18]Agosto!$D$25</f>
        <v>17.100000000000001</v>
      </c>
      <c r="W22" s="114">
        <f>[18]Agosto!$D$26</f>
        <v>18.5</v>
      </c>
      <c r="X22" s="114">
        <f>[18]Agosto!$D$27</f>
        <v>18.399999999999999</v>
      </c>
      <c r="Y22" s="114">
        <f>[18]Agosto!$D$28</f>
        <v>20.8</v>
      </c>
      <c r="Z22" s="114">
        <f>[18]Agosto!$D$29</f>
        <v>19</v>
      </c>
      <c r="AA22" s="114">
        <f>[18]Agosto!$D$30</f>
        <v>19.600000000000001</v>
      </c>
      <c r="AB22" s="114">
        <f>[18]Agosto!$D$31</f>
        <v>19.600000000000001</v>
      </c>
      <c r="AC22" s="114">
        <f>[18]Agosto!$D$32</f>
        <v>17.899999999999999</v>
      </c>
      <c r="AD22" s="114">
        <f>[18]Agosto!$D$33</f>
        <v>19.2</v>
      </c>
      <c r="AE22" s="114">
        <f>[18]Agosto!$D$34</f>
        <v>20.100000000000001</v>
      </c>
      <c r="AF22" s="114">
        <f>[18]Agosto!$D$35</f>
        <v>20.399999999999999</v>
      </c>
      <c r="AG22" s="112">
        <f t="shared" si="3"/>
        <v>13.8</v>
      </c>
      <c r="AH22" s="120">
        <f t="shared" si="4"/>
        <v>17.35483870967742</v>
      </c>
      <c r="AJ22" t="s">
        <v>35</v>
      </c>
      <c r="AL22" t="s">
        <v>35</v>
      </c>
    </row>
    <row r="23" spans="1:39" x14ac:dyDescent="0.2">
      <c r="A23" s="54" t="s">
        <v>7</v>
      </c>
      <c r="B23" s="114">
        <f>[19]Agosto!$D$5</f>
        <v>15.1</v>
      </c>
      <c r="C23" s="114">
        <f>[19]Agosto!$D$6</f>
        <v>16.5</v>
      </c>
      <c r="D23" s="114">
        <f>[19]Agosto!$D$7</f>
        <v>15.2</v>
      </c>
      <c r="E23" s="114">
        <f>[19]Agosto!$D$8</f>
        <v>16.399999999999999</v>
      </c>
      <c r="F23" s="114">
        <f>[19]Agosto!$D$9</f>
        <v>16.7</v>
      </c>
      <c r="G23" s="114">
        <f>[19]Agosto!$D$10</f>
        <v>17.2</v>
      </c>
      <c r="H23" s="114">
        <f>[19]Agosto!$D$11</f>
        <v>18.100000000000001</v>
      </c>
      <c r="I23" s="114">
        <f>[19]Agosto!$D$12</f>
        <v>18.5</v>
      </c>
      <c r="J23" s="114">
        <f>[19]Agosto!$D$13</f>
        <v>16.7</v>
      </c>
      <c r="K23" s="114">
        <f>[19]Agosto!$D$14</f>
        <v>19.399999999999999</v>
      </c>
      <c r="L23" s="114">
        <f>[19]Agosto!$D$15</f>
        <v>20.100000000000001</v>
      </c>
      <c r="M23" s="114">
        <f>[19]Agosto!$D$16</f>
        <v>16.899999999999999</v>
      </c>
      <c r="N23" s="114">
        <f>[19]Agosto!$D$17</f>
        <v>14.7</v>
      </c>
      <c r="O23" s="114">
        <f>[19]Agosto!$D$18</f>
        <v>13.3</v>
      </c>
      <c r="P23" s="114">
        <f>[19]Agosto!$D$19</f>
        <v>17.7</v>
      </c>
      <c r="Q23" s="114">
        <f>[19]Agosto!$D$20</f>
        <v>19.5</v>
      </c>
      <c r="R23" s="114">
        <f>[19]Agosto!$D$21</f>
        <v>18.399999999999999</v>
      </c>
      <c r="S23" s="114">
        <f>[19]Agosto!$D$22</f>
        <v>14.5</v>
      </c>
      <c r="T23" s="114">
        <f>[19]Agosto!$D$23</f>
        <v>14.2</v>
      </c>
      <c r="U23" s="114">
        <f>[19]Agosto!$D$24</f>
        <v>14.6</v>
      </c>
      <c r="V23" s="114">
        <f>[19]Agosto!$D$25</f>
        <v>16.3</v>
      </c>
      <c r="W23" s="114">
        <f>[19]Agosto!$D$26</f>
        <v>18.5</v>
      </c>
      <c r="X23" s="114">
        <f>[19]Agosto!$D$27</f>
        <v>20.2</v>
      </c>
      <c r="Y23" s="114">
        <f>[19]Agosto!$D$28</f>
        <v>19.3</v>
      </c>
      <c r="Z23" s="114">
        <f>[19]Agosto!$D$29</f>
        <v>20</v>
      </c>
      <c r="AA23" s="114">
        <f>[19]Agosto!$D$30</f>
        <v>15.6</v>
      </c>
      <c r="AB23" s="114">
        <f>[19]Agosto!$D$31</f>
        <v>13.3</v>
      </c>
      <c r="AC23" s="114">
        <f>[19]Agosto!$D$32</f>
        <v>14.5</v>
      </c>
      <c r="AD23" s="114">
        <f>[19]Agosto!$D$33</f>
        <v>16.7</v>
      </c>
      <c r="AE23" s="114">
        <f>[19]Agosto!$D$34</f>
        <v>17.399999999999999</v>
      </c>
      <c r="AF23" s="114">
        <f>[19]Agosto!$D$35</f>
        <v>19.2</v>
      </c>
      <c r="AG23" s="112">
        <f t="shared" si="3"/>
        <v>13.3</v>
      </c>
      <c r="AH23" s="120">
        <f t="shared" si="4"/>
        <v>16.925806451612903</v>
      </c>
      <c r="AJ23" t="s">
        <v>35</v>
      </c>
      <c r="AK23" t="s">
        <v>35</v>
      </c>
      <c r="AL23" t="s">
        <v>35</v>
      </c>
    </row>
    <row r="24" spans="1:39" x14ac:dyDescent="0.2">
      <c r="A24" s="54" t="s">
        <v>153</v>
      </c>
      <c r="B24" s="114">
        <f>[20]Agosto!$D$5</f>
        <v>13</v>
      </c>
      <c r="C24" s="114">
        <f>[20]Agosto!$D$6</f>
        <v>12.4</v>
      </c>
      <c r="D24" s="114">
        <f>[20]Agosto!$D$7</f>
        <v>12.9</v>
      </c>
      <c r="E24" s="114">
        <f>[20]Agosto!$D$8</f>
        <v>13.8</v>
      </c>
      <c r="F24" s="114">
        <f>[20]Agosto!$D$9</f>
        <v>15.3</v>
      </c>
      <c r="G24" s="114">
        <f>[20]Agosto!$D$10</f>
        <v>14.7</v>
      </c>
      <c r="H24" s="114">
        <f>[20]Agosto!$D$11</f>
        <v>15.6</v>
      </c>
      <c r="I24" s="114">
        <f>[20]Agosto!$D$12</f>
        <v>19</v>
      </c>
      <c r="J24" s="114">
        <f>[20]Agosto!$D$13</f>
        <v>16.8</v>
      </c>
      <c r="K24" s="114">
        <f>[20]Agosto!$D$14</f>
        <v>17.100000000000001</v>
      </c>
      <c r="L24" s="114">
        <f>[20]Agosto!$D$15</f>
        <v>16.8</v>
      </c>
      <c r="M24" s="114">
        <f>[20]Agosto!$D$16</f>
        <v>18.5</v>
      </c>
      <c r="N24" s="114">
        <f>[20]Agosto!$D$17</f>
        <v>16.8</v>
      </c>
      <c r="O24" s="114">
        <f>[20]Agosto!$D$18</f>
        <v>13.9</v>
      </c>
      <c r="P24" s="114">
        <f>[20]Agosto!$D$19</f>
        <v>16.5</v>
      </c>
      <c r="Q24" s="114">
        <f>[20]Agosto!$D$20</f>
        <v>18.600000000000001</v>
      </c>
      <c r="R24" s="114">
        <f>[20]Agosto!$D$21</f>
        <v>18.600000000000001</v>
      </c>
      <c r="S24" s="114">
        <f>[20]Agosto!$D$22</f>
        <v>16.100000000000001</v>
      </c>
      <c r="T24" s="114">
        <f>[20]Agosto!$D$23</f>
        <v>15.5</v>
      </c>
      <c r="U24" s="114">
        <f>[20]Agosto!$D$24</f>
        <v>14.6</v>
      </c>
      <c r="V24" s="114">
        <f>[20]Agosto!$D$25</f>
        <v>15.3</v>
      </c>
      <c r="W24" s="114">
        <f>[20]Agosto!$D$26</f>
        <v>18.3</v>
      </c>
      <c r="X24" s="114">
        <f>[20]Agosto!$D$27</f>
        <v>18.600000000000001</v>
      </c>
      <c r="Y24" s="114">
        <f>[20]Agosto!$D$28</f>
        <v>17.899999999999999</v>
      </c>
      <c r="Z24" s="114">
        <f>[20]Agosto!$D$29</f>
        <v>20.100000000000001</v>
      </c>
      <c r="AA24" s="114">
        <f>[20]Agosto!$D$30</f>
        <v>17.3</v>
      </c>
      <c r="AB24" s="114">
        <f>[20]Agosto!$D$31</f>
        <v>16.2</v>
      </c>
      <c r="AC24" s="114">
        <f>[20]Agosto!$D$32</f>
        <v>14.6</v>
      </c>
      <c r="AD24" s="114">
        <f>[20]Agosto!$D$33</f>
        <v>17</v>
      </c>
      <c r="AE24" s="114">
        <f>[20]Agosto!$D$34</f>
        <v>18.100000000000001</v>
      </c>
      <c r="AF24" s="114">
        <f>[20]Agosto!$D$35</f>
        <v>19.3</v>
      </c>
      <c r="AG24" s="112">
        <f t="shared" si="3"/>
        <v>12.4</v>
      </c>
      <c r="AH24" s="120">
        <f t="shared" si="4"/>
        <v>16.425806451612907</v>
      </c>
      <c r="AJ24" t="s">
        <v>35</v>
      </c>
      <c r="AM24" t="s">
        <v>35</v>
      </c>
    </row>
    <row r="25" spans="1:39" x14ac:dyDescent="0.2">
      <c r="A25" s="54" t="s">
        <v>154</v>
      </c>
      <c r="B25" s="114">
        <f>[21]Agosto!$D$5</f>
        <v>12.4</v>
      </c>
      <c r="C25" s="114">
        <f>[21]Agosto!$D$6</f>
        <v>13.2</v>
      </c>
      <c r="D25" s="114">
        <f>[21]Agosto!$D$7</f>
        <v>11.5</v>
      </c>
      <c r="E25" s="114">
        <f>[21]Agosto!$D$8</f>
        <v>11.3</v>
      </c>
      <c r="F25" s="114">
        <f>[21]Agosto!$D$9</f>
        <v>11.2</v>
      </c>
      <c r="G25" s="114">
        <f>[21]Agosto!$D$10</f>
        <v>13.8</v>
      </c>
      <c r="H25" s="114">
        <f>[21]Agosto!$D$11</f>
        <v>15.3</v>
      </c>
      <c r="I25" s="114">
        <f>[21]Agosto!$D$12</f>
        <v>18.5</v>
      </c>
      <c r="J25" s="114">
        <f>[21]Agosto!$D$13</f>
        <v>16.7</v>
      </c>
      <c r="K25" s="114">
        <f>[21]Agosto!$D$14</f>
        <v>17.399999999999999</v>
      </c>
      <c r="L25" s="114">
        <f>[21]Agosto!$D$15</f>
        <v>20.5</v>
      </c>
      <c r="M25" s="114">
        <f>[21]Agosto!$D$16</f>
        <v>17.8</v>
      </c>
      <c r="N25" s="114">
        <f>[21]Agosto!$D$17</f>
        <v>12.4</v>
      </c>
      <c r="O25" s="114">
        <f>[21]Agosto!$D$18</f>
        <v>11.9</v>
      </c>
      <c r="P25" s="114">
        <f>[21]Agosto!$D$19</f>
        <v>15.6</v>
      </c>
      <c r="Q25" s="114">
        <f>[21]Agosto!$D$20</f>
        <v>16.600000000000001</v>
      </c>
      <c r="R25" s="114">
        <f>[21]Agosto!$D$21</f>
        <v>18.7</v>
      </c>
      <c r="S25" s="114">
        <f>[21]Agosto!$D$22</f>
        <v>14.9</v>
      </c>
      <c r="T25" s="114">
        <f>[21]Agosto!$D$23</f>
        <v>14.1</v>
      </c>
      <c r="U25" s="114">
        <f>[21]Agosto!$D$24</f>
        <v>13.1</v>
      </c>
      <c r="V25" s="114">
        <f>[21]Agosto!$D$25</f>
        <v>15.6</v>
      </c>
      <c r="W25" s="114">
        <f>[21]Agosto!$D$26</f>
        <v>18</v>
      </c>
      <c r="X25" s="114">
        <f>[21]Agosto!$D$27</f>
        <v>21.8</v>
      </c>
      <c r="Y25" s="114">
        <f>[21]Agosto!$D$28</f>
        <v>21.3</v>
      </c>
      <c r="Z25" s="114">
        <f>[21]Agosto!$D$29</f>
        <v>20.3</v>
      </c>
      <c r="AA25" s="114">
        <f>[21]Agosto!$D$30</f>
        <v>14.1</v>
      </c>
      <c r="AB25" s="114">
        <f>[21]Agosto!$D$31</f>
        <v>11.4</v>
      </c>
      <c r="AC25" s="114">
        <f>[21]Agosto!$D$32</f>
        <v>11.9</v>
      </c>
      <c r="AD25" s="114">
        <f>[21]Agosto!$D$33</f>
        <v>15.6</v>
      </c>
      <c r="AE25" s="114">
        <f>[21]Agosto!$D$34</f>
        <v>13.9</v>
      </c>
      <c r="AF25" s="114">
        <f>[21]Agosto!$D$35</f>
        <v>20.3</v>
      </c>
      <c r="AG25" s="112">
        <f t="shared" si="3"/>
        <v>11.2</v>
      </c>
      <c r="AH25" s="120">
        <f t="shared" si="4"/>
        <v>15.519354838709679</v>
      </c>
      <c r="AI25" s="12" t="s">
        <v>35</v>
      </c>
      <c r="AJ25" t="s">
        <v>35</v>
      </c>
      <c r="AL25" t="s">
        <v>35</v>
      </c>
      <c r="AM25" t="s">
        <v>35</v>
      </c>
    </row>
    <row r="26" spans="1:39" x14ac:dyDescent="0.2">
      <c r="A26" s="54" t="s">
        <v>155</v>
      </c>
      <c r="B26" s="114">
        <f>[22]Agosto!$D$5</f>
        <v>14.7</v>
      </c>
      <c r="C26" s="114">
        <f>[22]Agosto!$D$6</f>
        <v>13.4</v>
      </c>
      <c r="D26" s="114">
        <f>[22]Agosto!$D$7</f>
        <v>15.6</v>
      </c>
      <c r="E26" s="114">
        <f>[22]Agosto!$D$8</f>
        <v>14.9</v>
      </c>
      <c r="F26" s="114">
        <f>[22]Agosto!$D$9</f>
        <v>14.8</v>
      </c>
      <c r="G26" s="114">
        <f>[22]Agosto!$D$10</f>
        <v>15.5</v>
      </c>
      <c r="H26" s="114">
        <f>[22]Agosto!$D$11</f>
        <v>16.7</v>
      </c>
      <c r="I26" s="114">
        <f>[22]Agosto!$D$12</f>
        <v>18.5</v>
      </c>
      <c r="J26" s="114">
        <f>[22]Agosto!$D$13</f>
        <v>16.7</v>
      </c>
      <c r="K26" s="114">
        <f>[22]Agosto!$D$14</f>
        <v>18.399999999999999</v>
      </c>
      <c r="L26" s="114">
        <f>[22]Agosto!$D$15</f>
        <v>19.399999999999999</v>
      </c>
      <c r="M26" s="114">
        <f>[22]Agosto!$D$16</f>
        <v>18.8</v>
      </c>
      <c r="N26" s="114">
        <f>[22]Agosto!$D$17</f>
        <v>16.3</v>
      </c>
      <c r="O26" s="114">
        <f>[22]Agosto!$D$18</f>
        <v>13.8</v>
      </c>
      <c r="P26" s="114">
        <f>[22]Agosto!$D$19</f>
        <v>17.7</v>
      </c>
      <c r="Q26" s="114">
        <f>[22]Agosto!$D$20</f>
        <v>19.100000000000001</v>
      </c>
      <c r="R26" s="114">
        <f>[22]Agosto!$D$21</f>
        <v>17.7</v>
      </c>
      <c r="S26" s="114">
        <f>[22]Agosto!$D$22</f>
        <v>16.2</v>
      </c>
      <c r="T26" s="114">
        <f>[22]Agosto!$D$23</f>
        <v>15.4</v>
      </c>
      <c r="U26" s="114">
        <f>[22]Agosto!$D$24</f>
        <v>13.7</v>
      </c>
      <c r="V26" s="114">
        <f>[22]Agosto!$D$25</f>
        <v>16.5</v>
      </c>
      <c r="W26" s="114">
        <f>[22]Agosto!$D$26</f>
        <v>19.3</v>
      </c>
      <c r="X26" s="114">
        <f>[22]Agosto!$D$27</f>
        <v>18.7</v>
      </c>
      <c r="Y26" s="114">
        <f>[22]Agosto!$D$28</f>
        <v>19.899999999999999</v>
      </c>
      <c r="Z26" s="114">
        <f>[22]Agosto!$D$29</f>
        <v>20.100000000000001</v>
      </c>
      <c r="AA26" s="114">
        <f>[22]Agosto!$D$30</f>
        <v>17.100000000000001</v>
      </c>
      <c r="AB26" s="114">
        <f>[22]Agosto!$D$31</f>
        <v>15.9</v>
      </c>
      <c r="AC26" s="114">
        <f>[22]Agosto!$D$32</f>
        <v>14.9</v>
      </c>
      <c r="AD26" s="114">
        <f>[22]Agosto!$D$33</f>
        <v>17.2</v>
      </c>
      <c r="AE26" s="114">
        <f>[22]Agosto!$D$34</f>
        <v>18.2</v>
      </c>
      <c r="AF26" s="114">
        <f>[22]Agosto!$D$35</f>
        <v>20.100000000000001</v>
      </c>
      <c r="AG26" s="112">
        <f t="shared" si="3"/>
        <v>13.4</v>
      </c>
      <c r="AH26" s="120">
        <f t="shared" si="4"/>
        <v>16.941935483870967</v>
      </c>
      <c r="AJ26" t="s">
        <v>35</v>
      </c>
      <c r="AM26" t="s">
        <v>35</v>
      </c>
    </row>
    <row r="27" spans="1:39" x14ac:dyDescent="0.2">
      <c r="A27" s="54" t="s">
        <v>8</v>
      </c>
      <c r="B27" s="114">
        <f>[23]Agosto!$D$5</f>
        <v>15.6</v>
      </c>
      <c r="C27" s="114">
        <f>[23]Agosto!$D$6</f>
        <v>14.7</v>
      </c>
      <c r="D27" s="114">
        <f>[23]Agosto!$D$7</f>
        <v>14</v>
      </c>
      <c r="E27" s="114">
        <f>[23]Agosto!$D$8</f>
        <v>14.6</v>
      </c>
      <c r="F27" s="114">
        <f>[23]Agosto!$D$9</f>
        <v>15.6</v>
      </c>
      <c r="G27" s="114">
        <f>[23]Agosto!$D$10</f>
        <v>15.2</v>
      </c>
      <c r="H27" s="114">
        <f>[23]Agosto!$D$11</f>
        <v>17.2</v>
      </c>
      <c r="I27" s="114">
        <f>[23]Agosto!$D$12</f>
        <v>18.5</v>
      </c>
      <c r="J27" s="114">
        <f>[23]Agosto!$D$13</f>
        <v>16.7</v>
      </c>
      <c r="K27" s="114">
        <f>[23]Agosto!$D$14</f>
        <v>16.8</v>
      </c>
      <c r="L27" s="114">
        <f>[23]Agosto!$D$15</f>
        <v>20.2</v>
      </c>
      <c r="M27" s="114">
        <f>[23]Agosto!$D$16</f>
        <v>17.7</v>
      </c>
      <c r="N27" s="114">
        <f>[23]Agosto!$D$17</f>
        <v>13.2</v>
      </c>
      <c r="O27" s="114">
        <f>[23]Agosto!$D$18</f>
        <v>13.2</v>
      </c>
      <c r="P27" s="114">
        <f>[23]Agosto!$D$19</f>
        <v>16.7</v>
      </c>
      <c r="Q27" s="114">
        <f>[23]Agosto!$D$20</f>
        <v>17.2</v>
      </c>
      <c r="R27" s="114">
        <f>[23]Agosto!$D$21</f>
        <v>18.600000000000001</v>
      </c>
      <c r="S27" s="114">
        <f>[23]Agosto!$D$22</f>
        <v>15</v>
      </c>
      <c r="T27" s="114">
        <f>[23]Agosto!$D$23</f>
        <v>14.1</v>
      </c>
      <c r="U27" s="114">
        <f>[23]Agosto!$D$24</f>
        <v>14.3</v>
      </c>
      <c r="V27" s="114">
        <f>[23]Agosto!$D$25</f>
        <v>15.9</v>
      </c>
      <c r="W27" s="114">
        <f>[23]Agosto!$D$26</f>
        <v>18.8</v>
      </c>
      <c r="X27" s="114">
        <f>[23]Agosto!$D$27</f>
        <v>22</v>
      </c>
      <c r="Y27" s="114">
        <f>[23]Agosto!$D$28</f>
        <v>20.7</v>
      </c>
      <c r="Z27" s="114">
        <f>[23]Agosto!$D$29</f>
        <v>20.3</v>
      </c>
      <c r="AA27" s="114">
        <f>[23]Agosto!$D$30</f>
        <v>15.9</v>
      </c>
      <c r="AB27" s="114">
        <f>[23]Agosto!$D$31</f>
        <v>12.4</v>
      </c>
      <c r="AC27" s="114">
        <f>[23]Agosto!$D$32</f>
        <v>12.7</v>
      </c>
      <c r="AD27" s="114">
        <f>[23]Agosto!$D$33</f>
        <v>15</v>
      </c>
      <c r="AE27" s="114">
        <f>[23]Agosto!$D$34</f>
        <v>16</v>
      </c>
      <c r="AF27" s="114">
        <f>[23]Agosto!$D$35</f>
        <v>18.899999999999999</v>
      </c>
      <c r="AG27" s="112">
        <f t="shared" si="3"/>
        <v>12.4</v>
      </c>
      <c r="AH27" s="120">
        <f t="shared" si="4"/>
        <v>16.377419354838707</v>
      </c>
      <c r="AJ27" t="s">
        <v>35</v>
      </c>
      <c r="AL27" t="s">
        <v>35</v>
      </c>
    </row>
    <row r="28" spans="1:39" x14ac:dyDescent="0.2">
      <c r="A28" s="54" t="s">
        <v>9</v>
      </c>
      <c r="B28" s="114">
        <f>[24]Agosto!$D$5</f>
        <v>17.5</v>
      </c>
      <c r="C28" s="114">
        <f>[24]Agosto!$D$6</f>
        <v>16.8</v>
      </c>
      <c r="D28" s="114">
        <f>[24]Agosto!$D$7</f>
        <v>19.3</v>
      </c>
      <c r="E28" s="114">
        <f>[24]Agosto!$D$8</f>
        <v>18.7</v>
      </c>
      <c r="F28" s="114">
        <f>[24]Agosto!$D$9</f>
        <v>19.2</v>
      </c>
      <c r="G28" s="114">
        <f>[24]Agosto!$D$10</f>
        <v>18.399999999999999</v>
      </c>
      <c r="H28" s="114">
        <f>[24]Agosto!$D$11</f>
        <v>20.6</v>
      </c>
      <c r="I28" s="114">
        <f>[24]Agosto!$D$12</f>
        <v>18.899999999999999</v>
      </c>
      <c r="J28" s="114">
        <f>[24]Agosto!$D$13</f>
        <v>16.8</v>
      </c>
      <c r="K28" s="114">
        <f>[24]Agosto!$D$14</f>
        <v>17.600000000000001</v>
      </c>
      <c r="L28" s="114">
        <f>[24]Agosto!$D$15</f>
        <v>19.899999999999999</v>
      </c>
      <c r="M28" s="114">
        <f>[24]Agosto!$D$16</f>
        <v>18.100000000000001</v>
      </c>
      <c r="N28" s="114">
        <f>[24]Agosto!$D$17</f>
        <v>16.8</v>
      </c>
      <c r="O28" s="114">
        <f>[24]Agosto!$D$18</f>
        <v>15.7</v>
      </c>
      <c r="P28" s="114">
        <f>[24]Agosto!$D$19</f>
        <v>17.5</v>
      </c>
      <c r="Q28" s="114">
        <f>[24]Agosto!$D$20</f>
        <v>19.7</v>
      </c>
      <c r="R28" s="114">
        <f>[24]Agosto!$D$21</f>
        <v>19.100000000000001</v>
      </c>
      <c r="S28" s="114">
        <f>[24]Agosto!$D$22</f>
        <v>16.399999999999999</v>
      </c>
      <c r="T28" s="114">
        <f>[24]Agosto!$D$23</f>
        <v>15.4</v>
      </c>
      <c r="U28" s="114">
        <f>[24]Agosto!$D$24</f>
        <v>15.9</v>
      </c>
      <c r="V28" s="114">
        <f>[24]Agosto!$D$25</f>
        <v>16.8</v>
      </c>
      <c r="W28" s="114">
        <f>[24]Agosto!$D$26</f>
        <v>19.899999999999999</v>
      </c>
      <c r="X28" s="114">
        <f>[24]Agosto!$D$27</f>
        <v>20.8</v>
      </c>
      <c r="Y28" s="114">
        <f>[24]Agosto!$D$28</f>
        <v>21.8</v>
      </c>
      <c r="Z28" s="114">
        <f>[24]Agosto!$D$29</f>
        <v>21</v>
      </c>
      <c r="AA28" s="114">
        <f>[24]Agosto!$D$30</f>
        <v>17.8</v>
      </c>
      <c r="AB28" s="114">
        <f>[24]Agosto!$D$31</f>
        <v>15.4</v>
      </c>
      <c r="AC28" s="114">
        <f>[24]Agosto!$D$32</f>
        <v>13.6</v>
      </c>
      <c r="AD28" s="114">
        <f>[24]Agosto!$D$33</f>
        <v>16.2</v>
      </c>
      <c r="AE28" s="114">
        <f>[24]Agosto!$D$34</f>
        <v>18.399999999999999</v>
      </c>
      <c r="AF28" s="114">
        <f>[24]Agosto!$D$35</f>
        <v>20</v>
      </c>
      <c r="AG28" s="112">
        <f t="shared" si="3"/>
        <v>13.6</v>
      </c>
      <c r="AH28" s="120">
        <f t="shared" si="4"/>
        <v>18.06451612903226</v>
      </c>
      <c r="AL28" t="s">
        <v>35</v>
      </c>
      <c r="AM28" t="s">
        <v>35</v>
      </c>
    </row>
    <row r="29" spans="1:39" hidden="1" x14ac:dyDescent="0.2">
      <c r="A29" s="54" t="s">
        <v>32</v>
      </c>
      <c r="B29" s="114" t="str">
        <f>[25]Agosto!$D$5</f>
        <v>*</v>
      </c>
      <c r="C29" s="114" t="str">
        <f>[25]Agosto!$D$6</f>
        <v>*</v>
      </c>
      <c r="D29" s="114" t="str">
        <f>[25]Agosto!$D$7</f>
        <v>*</v>
      </c>
      <c r="E29" s="114" t="str">
        <f>[25]Agosto!$D$8</f>
        <v>*</v>
      </c>
      <c r="F29" s="114" t="str">
        <f>[25]Agosto!$D$9</f>
        <v>*</v>
      </c>
      <c r="G29" s="114" t="str">
        <f>[25]Agosto!$D$10</f>
        <v>*</v>
      </c>
      <c r="H29" s="114" t="str">
        <f>[25]Agosto!$D$11</f>
        <v>*</v>
      </c>
      <c r="I29" s="114" t="str">
        <f>[25]Agosto!$D$12</f>
        <v>*</v>
      </c>
      <c r="J29" s="114" t="str">
        <f>[25]Agosto!$D$13</f>
        <v>*</v>
      </c>
      <c r="K29" s="114" t="str">
        <f>[25]Agosto!$D$14</f>
        <v>*</v>
      </c>
      <c r="L29" s="114" t="str">
        <f>[25]Agosto!$D$15</f>
        <v>*</v>
      </c>
      <c r="M29" s="114" t="str">
        <f>[25]Agosto!$D$16</f>
        <v>*</v>
      </c>
      <c r="N29" s="114" t="str">
        <f>[25]Agosto!$D$17</f>
        <v>*</v>
      </c>
      <c r="O29" s="114" t="str">
        <f>[25]Agosto!$D$18</f>
        <v>*</v>
      </c>
      <c r="P29" s="114" t="str">
        <f>[25]Agosto!$D$19</f>
        <v>*</v>
      </c>
      <c r="Q29" s="114" t="str">
        <f>[25]Agosto!$D$20</f>
        <v>*</v>
      </c>
      <c r="R29" s="114" t="str">
        <f>[25]Agosto!$D$21</f>
        <v>*</v>
      </c>
      <c r="S29" s="114" t="str">
        <f>[25]Agosto!$D$22</f>
        <v>*</v>
      </c>
      <c r="T29" s="114" t="str">
        <f>[25]Agosto!$D$23</f>
        <v>*</v>
      </c>
      <c r="U29" s="114" t="str">
        <f>[25]Agosto!$D$24</f>
        <v>*</v>
      </c>
      <c r="V29" s="114" t="str">
        <f>[25]Agosto!$D$25</f>
        <v>*</v>
      </c>
      <c r="W29" s="114" t="str">
        <f>[25]Agosto!$D$26</f>
        <v>*</v>
      </c>
      <c r="X29" s="114" t="str">
        <f>[25]Agosto!$D$27</f>
        <v>*</v>
      </c>
      <c r="Y29" s="114" t="str">
        <f>[25]Agosto!$D$28</f>
        <v>*</v>
      </c>
      <c r="Z29" s="114" t="str">
        <f>[25]Agosto!$D$29</f>
        <v>*</v>
      </c>
      <c r="AA29" s="114" t="str">
        <f>[25]Agosto!$D$30</f>
        <v>*</v>
      </c>
      <c r="AB29" s="114" t="str">
        <f>[25]Agosto!$D$31</f>
        <v>*</v>
      </c>
      <c r="AC29" s="114" t="str">
        <f>[25]Agosto!$D$32</f>
        <v>*</v>
      </c>
      <c r="AD29" s="114" t="str">
        <f>[25]Agosto!$D$33</f>
        <v>*</v>
      </c>
      <c r="AE29" s="114" t="str">
        <f>[25]Agosto!$D$34</f>
        <v>*</v>
      </c>
      <c r="AF29" s="114" t="str">
        <f>[25]Agosto!$D$35</f>
        <v>*</v>
      </c>
      <c r="AG29" s="112" t="s">
        <v>210</v>
      </c>
      <c r="AH29" s="120" t="s">
        <v>210</v>
      </c>
      <c r="AM29" t="s">
        <v>35</v>
      </c>
    </row>
    <row r="30" spans="1:39" x14ac:dyDescent="0.2">
      <c r="A30" s="54" t="s">
        <v>10</v>
      </c>
      <c r="B30" s="114">
        <f>[26]Agosto!$D$5</f>
        <v>14.9</v>
      </c>
      <c r="C30" s="114">
        <f>[26]Agosto!$D$6</f>
        <v>14.2</v>
      </c>
      <c r="D30" s="114">
        <f>[26]Agosto!$D$7</f>
        <v>14.2</v>
      </c>
      <c r="E30" s="114">
        <f>[26]Agosto!$D$8</f>
        <v>14.5</v>
      </c>
      <c r="F30" s="114">
        <f>[26]Agosto!$D$9</f>
        <v>15.1</v>
      </c>
      <c r="G30" s="114">
        <f>[26]Agosto!$D$10</f>
        <v>15.4</v>
      </c>
      <c r="H30" s="114">
        <f>[26]Agosto!$D$11</f>
        <v>17.600000000000001</v>
      </c>
      <c r="I30" s="114">
        <f>[26]Agosto!$D$12</f>
        <v>18.600000000000001</v>
      </c>
      <c r="J30" s="114">
        <f>[26]Agosto!$D$13</f>
        <v>16.8</v>
      </c>
      <c r="K30" s="114">
        <f>[26]Agosto!$D$14</f>
        <v>16.8</v>
      </c>
      <c r="L30" s="114">
        <f>[26]Agosto!$D$15</f>
        <v>21.3</v>
      </c>
      <c r="M30" s="114">
        <f>[26]Agosto!$D$16</f>
        <v>18.899999999999999</v>
      </c>
      <c r="N30" s="114">
        <f>[26]Agosto!$D$17</f>
        <v>13.7</v>
      </c>
      <c r="O30" s="114">
        <f>[26]Agosto!$D$18</f>
        <v>13.2</v>
      </c>
      <c r="P30" s="114">
        <f>[26]Agosto!$D$19</f>
        <v>16.3</v>
      </c>
      <c r="Q30" s="114">
        <f>[26]Agosto!$D$20</f>
        <v>17</v>
      </c>
      <c r="R30" s="114">
        <f>[26]Agosto!$D$21</f>
        <v>17.399999999999999</v>
      </c>
      <c r="S30" s="114">
        <f>[26]Agosto!$D$22</f>
        <v>15.2</v>
      </c>
      <c r="T30" s="114">
        <f>[26]Agosto!$D$23</f>
        <v>14.5</v>
      </c>
      <c r="U30" s="114">
        <f>[26]Agosto!$D$24</f>
        <v>15.5</v>
      </c>
      <c r="V30" s="114">
        <f>[26]Agosto!$D$25</f>
        <v>16.8</v>
      </c>
      <c r="W30" s="114">
        <f>[26]Agosto!$D$26</f>
        <v>20.7</v>
      </c>
      <c r="X30" s="114">
        <f>[26]Agosto!$D$27</f>
        <v>21.5</v>
      </c>
      <c r="Y30" s="114">
        <f>[26]Agosto!$D$28</f>
        <v>22.2</v>
      </c>
      <c r="Z30" s="114">
        <f>[26]Agosto!$D$29</f>
        <v>19.600000000000001</v>
      </c>
      <c r="AA30" s="114">
        <f>[26]Agosto!$D$30</f>
        <v>15.6</v>
      </c>
      <c r="AB30" s="114">
        <f>[26]Agosto!$D$31</f>
        <v>13.4</v>
      </c>
      <c r="AC30" s="114">
        <f>[26]Agosto!$D$32</f>
        <v>14.4</v>
      </c>
      <c r="AD30" s="114">
        <f>[26]Agosto!$D$33</f>
        <v>16.600000000000001</v>
      </c>
      <c r="AE30" s="114">
        <f>[26]Agosto!$D$34</f>
        <v>15.5</v>
      </c>
      <c r="AF30" s="114">
        <f>[26]Agosto!$D$35</f>
        <v>19.5</v>
      </c>
      <c r="AG30" s="112">
        <f t="shared" si="3"/>
        <v>13.2</v>
      </c>
      <c r="AH30" s="120">
        <f t="shared" si="4"/>
        <v>16.674193548387095</v>
      </c>
      <c r="AL30" t="s">
        <v>35</v>
      </c>
    </row>
    <row r="31" spans="1:39" x14ac:dyDescent="0.2">
      <c r="A31" s="54" t="s">
        <v>156</v>
      </c>
      <c r="B31" s="114">
        <f>[27]Agosto!$D$5</f>
        <v>11.7</v>
      </c>
      <c r="C31" s="114">
        <f>[27]Agosto!$D$6</f>
        <v>12.8</v>
      </c>
      <c r="D31" s="114">
        <f>[27]Agosto!$D$7</f>
        <v>12.5</v>
      </c>
      <c r="E31" s="114">
        <f>[27]Agosto!$D$8</f>
        <v>12.7</v>
      </c>
      <c r="F31" s="114">
        <f>[27]Agosto!$D$9</f>
        <v>13.2</v>
      </c>
      <c r="G31" s="114">
        <f>[27]Agosto!$D$10</f>
        <v>12.9</v>
      </c>
      <c r="H31" s="114">
        <f>[27]Agosto!$D$11</f>
        <v>14.7</v>
      </c>
      <c r="I31" s="114">
        <f>[27]Agosto!$D$12</f>
        <v>16.8</v>
      </c>
      <c r="J31" s="114">
        <f>[27]Agosto!$D$13</f>
        <v>15.2</v>
      </c>
      <c r="K31" s="114">
        <f>[27]Agosto!$D$14</f>
        <v>16.7</v>
      </c>
      <c r="L31" s="114">
        <f>[27]Agosto!$D$15</f>
        <v>17.100000000000001</v>
      </c>
      <c r="M31" s="114">
        <f>[27]Agosto!$D$16</f>
        <v>18.3</v>
      </c>
      <c r="N31" s="114">
        <f>[27]Agosto!$D$17</f>
        <v>13.2</v>
      </c>
      <c r="O31" s="114">
        <f>[27]Agosto!$D$18</f>
        <v>13.6</v>
      </c>
      <c r="P31" s="114">
        <f>[27]Agosto!$D$19</f>
        <v>15.5</v>
      </c>
      <c r="Q31" s="114">
        <f>[27]Agosto!$D$20</f>
        <v>15.6</v>
      </c>
      <c r="R31" s="114">
        <f>[27]Agosto!$D$21</f>
        <v>14.3</v>
      </c>
      <c r="S31" s="114">
        <f>[27]Agosto!$D$22</f>
        <v>14.1</v>
      </c>
      <c r="T31" s="114">
        <f>[27]Agosto!$D$23</f>
        <v>13.5</v>
      </c>
      <c r="U31" s="114">
        <f>[27]Agosto!$D$24</f>
        <v>15.2</v>
      </c>
      <c r="V31" s="114">
        <f>[27]Agosto!$D$25</f>
        <v>15.5</v>
      </c>
      <c r="W31" s="114">
        <f>[27]Agosto!$D$26</f>
        <v>17.399999999999999</v>
      </c>
      <c r="X31" s="114">
        <f>[27]Agosto!$D$27</f>
        <v>17.899999999999999</v>
      </c>
      <c r="Y31" s="114">
        <f>[27]Agosto!$D$28</f>
        <v>18</v>
      </c>
      <c r="Z31" s="114">
        <f>[27]Agosto!$D$29</f>
        <v>18.600000000000001</v>
      </c>
      <c r="AA31" s="114">
        <f>[27]Agosto!$D$30</f>
        <v>15.1</v>
      </c>
      <c r="AB31" s="114">
        <f>[27]Agosto!$D$31</f>
        <v>12.1</v>
      </c>
      <c r="AC31" s="114">
        <f>[27]Agosto!$D$32</f>
        <v>13.1</v>
      </c>
      <c r="AD31" s="114">
        <f>[27]Agosto!$D$33</f>
        <v>14.8</v>
      </c>
      <c r="AE31" s="114">
        <f>[27]Agosto!$D$34</f>
        <v>16.2</v>
      </c>
      <c r="AF31" s="114">
        <f>[27]Agosto!$D$35</f>
        <v>17.8</v>
      </c>
      <c r="AG31" s="112">
        <f t="shared" si="3"/>
        <v>11.7</v>
      </c>
      <c r="AH31" s="120">
        <f t="shared" si="4"/>
        <v>15.035483870967745</v>
      </c>
      <c r="AI31" s="12" t="s">
        <v>35</v>
      </c>
      <c r="AJ31" t="s">
        <v>35</v>
      </c>
      <c r="AL31" t="s">
        <v>35</v>
      </c>
      <c r="AM31" t="s">
        <v>35</v>
      </c>
    </row>
    <row r="32" spans="1:39" x14ac:dyDescent="0.2">
      <c r="A32" s="54" t="s">
        <v>11</v>
      </c>
      <c r="B32" s="114">
        <f>[28]Agosto!$D$5</f>
        <v>11.7</v>
      </c>
      <c r="C32" s="114">
        <f>[28]Agosto!$D$6</f>
        <v>10.6</v>
      </c>
      <c r="D32" s="114">
        <f>[28]Agosto!$D$7</f>
        <v>11.8</v>
      </c>
      <c r="E32" s="114">
        <f>[28]Agosto!$D$8</f>
        <v>12.5</v>
      </c>
      <c r="F32" s="114">
        <f>[28]Agosto!$D$9</f>
        <v>12.5</v>
      </c>
      <c r="G32" s="114">
        <f>[28]Agosto!$D$10</f>
        <v>12.1</v>
      </c>
      <c r="H32" s="114">
        <f>[28]Agosto!$D$11</f>
        <v>13.9</v>
      </c>
      <c r="I32" s="114">
        <f>[28]Agosto!$D$12</f>
        <v>17.600000000000001</v>
      </c>
      <c r="J32" s="114">
        <f>[28]Agosto!$D$13</f>
        <v>16.100000000000001</v>
      </c>
      <c r="K32" s="114">
        <f>[28]Agosto!$D$14</f>
        <v>14.9</v>
      </c>
      <c r="L32" s="114">
        <f>[28]Agosto!$D$15</f>
        <v>16.399999999999999</v>
      </c>
      <c r="M32" s="114">
        <f>[28]Agosto!$D$16</f>
        <v>18.399999999999999</v>
      </c>
      <c r="N32" s="114">
        <f>[28]Agosto!$D$17</f>
        <v>15.9</v>
      </c>
      <c r="O32" s="114">
        <f>[28]Agosto!$D$18</f>
        <v>15</v>
      </c>
      <c r="P32" s="114">
        <f>[28]Agosto!$D$19</f>
        <v>17.899999999999999</v>
      </c>
      <c r="Q32" s="114">
        <f>[28]Agosto!$D$20</f>
        <v>15.4</v>
      </c>
      <c r="R32" s="114">
        <f>[28]Agosto!$D$21</f>
        <v>13.5</v>
      </c>
      <c r="S32" s="114">
        <f>[28]Agosto!$D$22</f>
        <v>14.3</v>
      </c>
      <c r="T32" s="114">
        <f>[28]Agosto!$D$23</f>
        <v>15.1</v>
      </c>
      <c r="U32" s="114">
        <f>[28]Agosto!$D$24</f>
        <v>13.2</v>
      </c>
      <c r="V32" s="114">
        <f>[28]Agosto!$D$25</f>
        <v>15.6</v>
      </c>
      <c r="W32" s="114">
        <f>[28]Agosto!$D$26</f>
        <v>16.2</v>
      </c>
      <c r="X32" s="114">
        <f>[28]Agosto!$D$27</f>
        <v>16.8</v>
      </c>
      <c r="Y32" s="114">
        <f>[28]Agosto!$D$28</f>
        <v>16.2</v>
      </c>
      <c r="Z32" s="114">
        <f>[28]Agosto!$D$29</f>
        <v>18.2</v>
      </c>
      <c r="AA32" s="114">
        <f>[28]Agosto!$D$30</f>
        <v>17.399999999999999</v>
      </c>
      <c r="AB32" s="114">
        <f>[28]Agosto!$D$31</f>
        <v>15.3</v>
      </c>
      <c r="AC32" s="114">
        <f>[28]Agosto!$D$32</f>
        <v>14.3</v>
      </c>
      <c r="AD32" s="114">
        <f>[28]Agosto!$D$33</f>
        <v>16.899999999999999</v>
      </c>
      <c r="AE32" s="114">
        <f>[28]Agosto!$D$34</f>
        <v>17.8</v>
      </c>
      <c r="AF32" s="114">
        <f>[28]Agosto!$D$35</f>
        <v>19.3</v>
      </c>
      <c r="AG32" s="112">
        <f t="shared" si="3"/>
        <v>10.6</v>
      </c>
      <c r="AH32" s="120">
        <f t="shared" si="4"/>
        <v>15.251612903225807</v>
      </c>
    </row>
    <row r="33" spans="1:39" s="5" customFormat="1" x14ac:dyDescent="0.2">
      <c r="A33" s="54" t="s">
        <v>12</v>
      </c>
      <c r="B33" s="114">
        <f>[29]Agosto!$D$5</f>
        <v>16</v>
      </c>
      <c r="C33" s="114">
        <f>[29]Agosto!$D$6</f>
        <v>14.9</v>
      </c>
      <c r="D33" s="114">
        <f>[29]Agosto!$D$7</f>
        <v>14.8</v>
      </c>
      <c r="E33" s="114">
        <f>[29]Agosto!$D$8</f>
        <v>16.600000000000001</v>
      </c>
      <c r="F33" s="114">
        <f>[29]Agosto!$D$9</f>
        <v>18.5</v>
      </c>
      <c r="G33" s="114">
        <f>[29]Agosto!$D$10</f>
        <v>16.5</v>
      </c>
      <c r="H33" s="114">
        <f>[29]Agosto!$D$11</f>
        <v>17.600000000000001</v>
      </c>
      <c r="I33" s="114">
        <f>[29]Agosto!$D$12</f>
        <v>20.8</v>
      </c>
      <c r="J33" s="114">
        <f>[29]Agosto!$D$13</f>
        <v>21.5</v>
      </c>
      <c r="K33" s="114">
        <f>[29]Agosto!$D$14</f>
        <v>20</v>
      </c>
      <c r="L33" s="114">
        <f>[29]Agosto!$D$15</f>
        <v>17.8</v>
      </c>
      <c r="M33" s="114">
        <f>[29]Agosto!$D$16</f>
        <v>20.6</v>
      </c>
      <c r="N33" s="114">
        <f>[29]Agosto!$D$17</f>
        <v>19.7</v>
      </c>
      <c r="O33" s="114">
        <f>[29]Agosto!$D$18</f>
        <v>17.5</v>
      </c>
      <c r="P33" s="114">
        <f>[29]Agosto!$D$19</f>
        <v>19.399999999999999</v>
      </c>
      <c r="Q33" s="114">
        <f>[29]Agosto!$D$20</f>
        <v>17.8</v>
      </c>
      <c r="R33" s="114">
        <f>[29]Agosto!$D$21</f>
        <v>16.100000000000001</v>
      </c>
      <c r="S33" s="114">
        <f>[29]Agosto!$D$22</f>
        <v>17.399999999999999</v>
      </c>
      <c r="T33" s="114">
        <f>[29]Agosto!$D$23</f>
        <v>17.8</v>
      </c>
      <c r="U33" s="114">
        <f>[29]Agosto!$D$24</f>
        <v>17.100000000000001</v>
      </c>
      <c r="V33" s="114">
        <f>[29]Agosto!$D$25</f>
        <v>17.7</v>
      </c>
      <c r="W33" s="114">
        <f>[29]Agosto!$D$26</f>
        <v>19.100000000000001</v>
      </c>
      <c r="X33" s="114">
        <f>[29]Agosto!$D$27</f>
        <v>18.899999999999999</v>
      </c>
      <c r="Y33" s="114">
        <f>[29]Agosto!$D$28</f>
        <v>18.600000000000001</v>
      </c>
      <c r="Z33" s="114">
        <f>[29]Agosto!$D$29</f>
        <v>20.6</v>
      </c>
      <c r="AA33" s="114">
        <f>[29]Agosto!$D$30</f>
        <v>20</v>
      </c>
      <c r="AB33" s="114">
        <f>[29]Agosto!$D$31</f>
        <v>19.3</v>
      </c>
      <c r="AC33" s="114">
        <f>[29]Agosto!$D$32</f>
        <v>17.7</v>
      </c>
      <c r="AD33" s="114">
        <f>[29]Agosto!$D$33</f>
        <v>18.399999999999999</v>
      </c>
      <c r="AE33" s="114">
        <f>[29]Agosto!$D$34</f>
        <v>22</v>
      </c>
      <c r="AF33" s="114" t="str">
        <f>[29]Agosto!$D$35</f>
        <v>*</v>
      </c>
      <c r="AG33" s="112">
        <f t="shared" si="3"/>
        <v>14.8</v>
      </c>
      <c r="AH33" s="120">
        <f t="shared" si="4"/>
        <v>18.356666666666669</v>
      </c>
      <c r="AL33" s="5" t="s">
        <v>35</v>
      </c>
    </row>
    <row r="34" spans="1:39" x14ac:dyDescent="0.2">
      <c r="A34" s="54" t="s">
        <v>13</v>
      </c>
      <c r="B34" s="114">
        <f>[30]Agosto!$D$5</f>
        <v>15.1</v>
      </c>
      <c r="C34" s="114">
        <f>[30]Agosto!$D$6</f>
        <v>15.9</v>
      </c>
      <c r="D34" s="114">
        <f>[30]Agosto!$D$7</f>
        <v>14.6</v>
      </c>
      <c r="E34" s="114">
        <f>[30]Agosto!$D$8</f>
        <v>15.4</v>
      </c>
      <c r="F34" s="114">
        <f>[30]Agosto!$D$9</f>
        <v>15.3</v>
      </c>
      <c r="G34" s="114">
        <f>[30]Agosto!$D$10</f>
        <v>16.3</v>
      </c>
      <c r="H34" s="114">
        <f>[30]Agosto!$D$11</f>
        <v>17.2</v>
      </c>
      <c r="I34" s="114">
        <f>[30]Agosto!$D$12</f>
        <v>21.9</v>
      </c>
      <c r="J34" s="114">
        <f>[30]Agosto!$D$13</f>
        <v>18.899999999999999</v>
      </c>
      <c r="K34" s="114">
        <f>[30]Agosto!$D$14</f>
        <v>19.8</v>
      </c>
      <c r="L34" s="114">
        <f>[30]Agosto!$D$15</f>
        <v>19</v>
      </c>
      <c r="M34" s="114">
        <f>[30]Agosto!$D$16</f>
        <v>20.5</v>
      </c>
      <c r="N34" s="114">
        <f>[30]Agosto!$D$17</f>
        <v>19</v>
      </c>
      <c r="O34" s="114">
        <f>[30]Agosto!$D$18</f>
        <v>17</v>
      </c>
      <c r="P34" s="114">
        <f>[30]Agosto!$D$19</f>
        <v>17.3</v>
      </c>
      <c r="Q34" s="114">
        <f>[30]Agosto!$D$20</f>
        <v>20.5</v>
      </c>
      <c r="R34" s="114">
        <f>[30]Agosto!$D$21</f>
        <v>17.3</v>
      </c>
      <c r="S34" s="114">
        <f>[30]Agosto!$D$22</f>
        <v>17.899999999999999</v>
      </c>
      <c r="T34" s="114">
        <f>[30]Agosto!$D$23</f>
        <v>19.100000000000001</v>
      </c>
      <c r="U34" s="114">
        <f>[30]Agosto!$D$24</f>
        <v>18.399999999999999</v>
      </c>
      <c r="V34" s="114">
        <f>[30]Agosto!$D$25</f>
        <v>18.7</v>
      </c>
      <c r="W34" s="114">
        <f>[30]Agosto!$D$26</f>
        <v>19.3</v>
      </c>
      <c r="X34" s="114">
        <f>[30]Agosto!$D$27</f>
        <v>21.1</v>
      </c>
      <c r="Y34" s="114">
        <f>[30]Agosto!$D$28</f>
        <v>20.100000000000001</v>
      </c>
      <c r="Z34" s="114">
        <f>[30]Agosto!$D$29</f>
        <v>18.399999999999999</v>
      </c>
      <c r="AA34" s="114">
        <f>[30]Agosto!$D$30</f>
        <v>19.3</v>
      </c>
      <c r="AB34" s="114">
        <f>[30]Agosto!$D$31</f>
        <v>19.2</v>
      </c>
      <c r="AC34" s="114">
        <f>[30]Agosto!$D$32</f>
        <v>19.2</v>
      </c>
      <c r="AD34" s="114">
        <f>[30]Agosto!$D$33</f>
        <v>19.8</v>
      </c>
      <c r="AE34" s="114">
        <f>[30]Agosto!$D$34</f>
        <v>21</v>
      </c>
      <c r="AF34" s="114">
        <f>[30]Agosto!$D$35</f>
        <v>23.2</v>
      </c>
      <c r="AG34" s="112">
        <f t="shared" si="3"/>
        <v>14.6</v>
      </c>
      <c r="AH34" s="120">
        <f t="shared" si="4"/>
        <v>18.570967741935487</v>
      </c>
      <c r="AJ34" t="s">
        <v>35</v>
      </c>
      <c r="AK34" t="s">
        <v>35</v>
      </c>
    </row>
    <row r="35" spans="1:39" x14ac:dyDescent="0.2">
      <c r="A35" s="54" t="s">
        <v>157</v>
      </c>
      <c r="B35" s="114">
        <f>[31]Agosto!$D$5</f>
        <v>16.600000000000001</v>
      </c>
      <c r="C35" s="114">
        <f>[31]Agosto!$D$6</f>
        <v>16.399999999999999</v>
      </c>
      <c r="D35" s="114">
        <f>[31]Agosto!$D$7</f>
        <v>16.2</v>
      </c>
      <c r="E35" s="114">
        <f>[31]Agosto!$D$8</f>
        <v>12.6</v>
      </c>
      <c r="F35" s="114">
        <f>[31]Agosto!$D$9</f>
        <v>12.4</v>
      </c>
      <c r="G35" s="114">
        <f>[31]Agosto!$D$10</f>
        <v>18</v>
      </c>
      <c r="H35" s="114">
        <f>[31]Agosto!$D$11</f>
        <v>16</v>
      </c>
      <c r="I35" s="114">
        <f>[31]Agosto!$D$12</f>
        <v>18.3</v>
      </c>
      <c r="J35" s="114">
        <f>[31]Agosto!$D$13</f>
        <v>15.1</v>
      </c>
      <c r="K35" s="114">
        <f>[31]Agosto!$D$14</f>
        <v>18.7</v>
      </c>
      <c r="L35" s="114">
        <f>[31]Agosto!$D$15</f>
        <v>19.899999999999999</v>
      </c>
      <c r="M35" s="114">
        <f>[31]Agosto!$D$16</f>
        <v>19.100000000000001</v>
      </c>
      <c r="N35" s="114">
        <f>[31]Agosto!$D$17</f>
        <v>17.3</v>
      </c>
      <c r="O35" s="114">
        <f>[31]Agosto!$D$18</f>
        <v>14.8</v>
      </c>
      <c r="P35" s="114">
        <f>[31]Agosto!$D$19</f>
        <v>18</v>
      </c>
      <c r="Q35" s="114">
        <f>[31]Agosto!$D$20</f>
        <v>19.3</v>
      </c>
      <c r="R35" s="114">
        <f>[31]Agosto!$D$21</f>
        <v>17</v>
      </c>
      <c r="S35" s="114">
        <f>[31]Agosto!$D$22</f>
        <v>17.8</v>
      </c>
      <c r="T35" s="114">
        <f>[31]Agosto!$D$23</f>
        <v>15.9</v>
      </c>
      <c r="U35" s="114">
        <f>[31]Agosto!$D$24</f>
        <v>14.4</v>
      </c>
      <c r="V35" s="114">
        <f>[31]Agosto!$D$25</f>
        <v>16.600000000000001</v>
      </c>
      <c r="W35" s="114">
        <f>[31]Agosto!$D$26</f>
        <v>19.600000000000001</v>
      </c>
      <c r="X35" s="114">
        <f>[31]Agosto!$D$27</f>
        <v>19.5</v>
      </c>
      <c r="Y35" s="114">
        <f>[31]Agosto!$D$28</f>
        <v>21.8</v>
      </c>
      <c r="Z35" s="114">
        <f>[31]Agosto!$D$29</f>
        <v>17.399999999999999</v>
      </c>
      <c r="AA35" s="114">
        <f>[31]Agosto!$D$30</f>
        <v>18.7</v>
      </c>
      <c r="AB35" s="114">
        <f>[31]Agosto!$D$31</f>
        <v>17.3</v>
      </c>
      <c r="AC35" s="114">
        <f>[31]Agosto!$D$32</f>
        <v>13.9</v>
      </c>
      <c r="AD35" s="114">
        <f>[31]Agosto!$D$33</f>
        <v>17.5</v>
      </c>
      <c r="AE35" s="114">
        <f>[31]Agosto!$D$34</f>
        <v>16.8</v>
      </c>
      <c r="AF35" s="114">
        <f>[31]Agosto!$D$35</f>
        <v>19.2</v>
      </c>
      <c r="AG35" s="112">
        <f t="shared" si="3"/>
        <v>12.4</v>
      </c>
      <c r="AH35" s="120">
        <f t="shared" si="4"/>
        <v>17.164516129032258</v>
      </c>
      <c r="AK35" t="s">
        <v>35</v>
      </c>
    </row>
    <row r="36" spans="1:39" x14ac:dyDescent="0.2">
      <c r="A36" s="54" t="s">
        <v>128</v>
      </c>
      <c r="B36" s="114">
        <f>[32]Agosto!$D$5</f>
        <v>15</v>
      </c>
      <c r="C36" s="114">
        <f>[32]Agosto!$D$6</f>
        <v>15.9</v>
      </c>
      <c r="D36" s="114">
        <f>[32]Agosto!$D$7</f>
        <v>13.4</v>
      </c>
      <c r="E36" s="114">
        <f>[32]Agosto!$D$8</f>
        <v>19.100000000000001</v>
      </c>
      <c r="F36" s="114">
        <f>[32]Agosto!$D$9</f>
        <v>18.2</v>
      </c>
      <c r="G36" s="114">
        <f>[32]Agosto!$D$10</f>
        <v>19.8</v>
      </c>
      <c r="H36" s="114">
        <f>[32]Agosto!$D$11</f>
        <v>15.8</v>
      </c>
      <c r="I36" s="114">
        <f>[32]Agosto!$D$12</f>
        <v>19.2</v>
      </c>
      <c r="J36" s="114">
        <f>[32]Agosto!$D$13</f>
        <v>16.899999999999999</v>
      </c>
      <c r="K36" s="114">
        <f>[32]Agosto!$D$14</f>
        <v>17.8</v>
      </c>
      <c r="L36" s="114">
        <f>[32]Agosto!$D$15</f>
        <v>18.3</v>
      </c>
      <c r="M36" s="114">
        <f>[32]Agosto!$D$16</f>
        <v>19.899999999999999</v>
      </c>
      <c r="N36" s="114">
        <f>[32]Agosto!$D$17</f>
        <v>17.3</v>
      </c>
      <c r="O36" s="114">
        <f>[32]Agosto!$D$18</f>
        <v>14</v>
      </c>
      <c r="P36" s="114">
        <f>[32]Agosto!$D$19</f>
        <v>17.899999999999999</v>
      </c>
      <c r="Q36" s="114">
        <f>[32]Agosto!$D$20</f>
        <v>19.399999999999999</v>
      </c>
      <c r="R36" s="114">
        <f>[32]Agosto!$D$21</f>
        <v>20.2</v>
      </c>
      <c r="S36" s="114">
        <f>[32]Agosto!$D$22</f>
        <v>17.7</v>
      </c>
      <c r="T36" s="114">
        <f>[32]Agosto!$D$23</f>
        <v>15.6</v>
      </c>
      <c r="U36" s="114">
        <f>[32]Agosto!$D$24</f>
        <v>15</v>
      </c>
      <c r="V36" s="114">
        <f>[32]Agosto!$D$25</f>
        <v>14.5</v>
      </c>
      <c r="W36" s="114">
        <f>[32]Agosto!$D$26</f>
        <v>21.9</v>
      </c>
      <c r="X36" s="114">
        <f>[32]Agosto!$D$27</f>
        <v>21.7</v>
      </c>
      <c r="Y36" s="114">
        <f>[32]Agosto!$D$28</f>
        <v>22.5</v>
      </c>
      <c r="Z36" s="114">
        <f>[32]Agosto!$D$29</f>
        <v>18.2</v>
      </c>
      <c r="AA36" s="114">
        <f>[32]Agosto!$D$30</f>
        <v>17.8</v>
      </c>
      <c r="AB36" s="114">
        <f>[32]Agosto!$D$31</f>
        <v>15.8</v>
      </c>
      <c r="AC36" s="114">
        <f>[32]Agosto!$D$32</f>
        <v>12.8</v>
      </c>
      <c r="AD36" s="114">
        <f>[32]Agosto!$D$33</f>
        <v>16</v>
      </c>
      <c r="AE36" s="114">
        <f>[32]Agosto!$D$34</f>
        <v>16.7</v>
      </c>
      <c r="AF36" s="114">
        <f>[32]Agosto!$D$35</f>
        <v>19.5</v>
      </c>
      <c r="AG36" s="112">
        <f t="shared" si="3"/>
        <v>12.8</v>
      </c>
      <c r="AH36" s="120">
        <f t="shared" si="4"/>
        <v>17.541935483870965</v>
      </c>
      <c r="AJ36" t="s">
        <v>35</v>
      </c>
    </row>
    <row r="37" spans="1:39" x14ac:dyDescent="0.2">
      <c r="A37" s="54" t="s">
        <v>14</v>
      </c>
      <c r="B37" s="114">
        <f>[33]Agosto!$D$5</f>
        <v>13</v>
      </c>
      <c r="C37" s="114">
        <f>[33]Agosto!$D$6</f>
        <v>11.3</v>
      </c>
      <c r="D37" s="114">
        <f>[33]Agosto!$D$7</f>
        <v>12.9</v>
      </c>
      <c r="E37" s="114">
        <f>[33]Agosto!$D$8</f>
        <v>13</v>
      </c>
      <c r="F37" s="114">
        <f>[33]Agosto!$D$9</f>
        <v>13.6</v>
      </c>
      <c r="G37" s="114">
        <f>[33]Agosto!$D$10</f>
        <v>14.1</v>
      </c>
      <c r="H37" s="114">
        <f>[33]Agosto!$D$11</f>
        <v>14.5</v>
      </c>
      <c r="I37" s="114">
        <f>[33]Agosto!$D$12</f>
        <v>16.3</v>
      </c>
      <c r="J37" s="114">
        <f>[33]Agosto!$D$13</f>
        <v>15.8</v>
      </c>
      <c r="K37" s="114">
        <f>[33]Agosto!$D$14</f>
        <v>20.6</v>
      </c>
      <c r="L37" s="114">
        <f>[33]Agosto!$D$15</f>
        <v>20.6</v>
      </c>
      <c r="M37" s="114">
        <f>[33]Agosto!$D$16</f>
        <v>17.2</v>
      </c>
      <c r="N37" s="114">
        <f>[33]Agosto!$D$17</f>
        <v>18.8</v>
      </c>
      <c r="O37" s="114">
        <f>[33]Agosto!$D$18</f>
        <v>18.899999999999999</v>
      </c>
      <c r="P37" s="114">
        <f>[33]Agosto!$D$19</f>
        <v>17.100000000000001</v>
      </c>
      <c r="Q37" s="114">
        <f>[33]Agosto!$D$20</f>
        <v>17.5</v>
      </c>
      <c r="R37" s="114">
        <f>[33]Agosto!$D$21</f>
        <v>15.9</v>
      </c>
      <c r="S37" s="114">
        <f>[33]Agosto!$D$22</f>
        <v>18.3</v>
      </c>
      <c r="T37" s="114">
        <f>[33]Agosto!$D$23</f>
        <v>16.8</v>
      </c>
      <c r="U37" s="114">
        <f>[33]Agosto!$D$24</f>
        <v>14.8</v>
      </c>
      <c r="V37" s="114">
        <f>[33]Agosto!$D$25</f>
        <v>17.100000000000001</v>
      </c>
      <c r="W37" s="114">
        <f>[33]Agosto!$D$26</f>
        <v>17.8</v>
      </c>
      <c r="X37" s="114">
        <f>[33]Agosto!$D$27</f>
        <v>18.600000000000001</v>
      </c>
      <c r="Y37" s="114">
        <f>[33]Agosto!$D$28</f>
        <v>19.8</v>
      </c>
      <c r="Z37" s="114">
        <f>[33]Agosto!$D$29</f>
        <v>19.899999999999999</v>
      </c>
      <c r="AA37" s="114">
        <f>[33]Agosto!$D$30</f>
        <v>18.600000000000001</v>
      </c>
      <c r="AB37" s="114">
        <f>[33]Agosto!$D$31</f>
        <v>18.100000000000001</v>
      </c>
      <c r="AC37" s="114">
        <f>[33]Agosto!$D$32</f>
        <v>16</v>
      </c>
      <c r="AD37" s="114">
        <f>[33]Agosto!$D$33</f>
        <v>16.399999999999999</v>
      </c>
      <c r="AE37" s="114">
        <f>[33]Agosto!$D$34</f>
        <v>16.3</v>
      </c>
      <c r="AF37" s="114">
        <f>[33]Agosto!$D$35</f>
        <v>18.7</v>
      </c>
      <c r="AG37" s="112">
        <f t="shared" si="3"/>
        <v>11.3</v>
      </c>
      <c r="AH37" s="120">
        <f t="shared" si="4"/>
        <v>16.71935483870968</v>
      </c>
    </row>
    <row r="38" spans="1:39" x14ac:dyDescent="0.2">
      <c r="A38" s="54" t="s">
        <v>158</v>
      </c>
      <c r="B38" s="114" t="str">
        <f>[34]Agosto!$D$5</f>
        <v>*</v>
      </c>
      <c r="C38" s="114" t="str">
        <f>[34]Agosto!$D$6</f>
        <v>*</v>
      </c>
      <c r="D38" s="114" t="str">
        <f>[34]Agosto!$D$7</f>
        <v>*</v>
      </c>
      <c r="E38" s="114" t="str">
        <f>[34]Agosto!$D$8</f>
        <v>*</v>
      </c>
      <c r="F38" s="114" t="str">
        <f>[34]Agosto!$D$9</f>
        <v>*</v>
      </c>
      <c r="G38" s="114" t="str">
        <f>[34]Agosto!$D$10</f>
        <v>*</v>
      </c>
      <c r="H38" s="114" t="str">
        <f>[34]Agosto!$D$11</f>
        <v>*</v>
      </c>
      <c r="I38" s="114" t="str">
        <f>[34]Agosto!$D$12</f>
        <v>*</v>
      </c>
      <c r="J38" s="114" t="str">
        <f>[34]Agosto!$D$13</f>
        <v>*</v>
      </c>
      <c r="K38" s="114" t="str">
        <f>[34]Agosto!$D$14</f>
        <v>*</v>
      </c>
      <c r="L38" s="114">
        <f>[34]Agosto!$D$15</f>
        <v>15.2</v>
      </c>
      <c r="M38" s="114">
        <f>[34]Agosto!$D$16</f>
        <v>17.600000000000001</v>
      </c>
      <c r="N38" s="114">
        <f>[34]Agosto!$D$17</f>
        <v>20.9</v>
      </c>
      <c r="O38" s="114">
        <f>[34]Agosto!$D$18</f>
        <v>19.899999999999999</v>
      </c>
      <c r="P38" s="114">
        <f>[34]Agosto!$D$19</f>
        <v>20.3</v>
      </c>
      <c r="Q38" s="114">
        <f>[34]Agosto!$D$20</f>
        <v>15.9</v>
      </c>
      <c r="R38" s="114">
        <f>[34]Agosto!$D$21</f>
        <v>14.4</v>
      </c>
      <c r="S38" s="114">
        <f>[34]Agosto!$D$22</f>
        <v>14.9</v>
      </c>
      <c r="T38" s="114">
        <f>[34]Agosto!$D$23</f>
        <v>17.899999999999999</v>
      </c>
      <c r="U38" s="114">
        <f>[34]Agosto!$D$24</f>
        <v>18.100000000000001</v>
      </c>
      <c r="V38" s="114">
        <f>[34]Agosto!$D$25</f>
        <v>18.399999999999999</v>
      </c>
      <c r="W38" s="114">
        <f>[34]Agosto!$D$26</f>
        <v>17.8</v>
      </c>
      <c r="X38" s="114">
        <f>[34]Agosto!$D$27</f>
        <v>17.8</v>
      </c>
      <c r="Y38" s="114">
        <f>[34]Agosto!$D$28</f>
        <v>19.600000000000001</v>
      </c>
      <c r="Z38" s="114">
        <f>[34]Agosto!$D$29</f>
        <v>18.399999999999999</v>
      </c>
      <c r="AA38" s="114">
        <f>[34]Agosto!$D$30</f>
        <v>18.8</v>
      </c>
      <c r="AB38" s="114">
        <f>[34]Agosto!$D$31</f>
        <v>19.5</v>
      </c>
      <c r="AC38" s="114">
        <f>[34]Agosto!$D$32</f>
        <v>18.899999999999999</v>
      </c>
      <c r="AD38" s="114">
        <f>[34]Agosto!$D$33</f>
        <v>19.7</v>
      </c>
      <c r="AE38" s="114">
        <f>[34]Agosto!$D$34</f>
        <v>20</v>
      </c>
      <c r="AF38" s="114">
        <f>[34]Agosto!$D$35</f>
        <v>20.6</v>
      </c>
      <c r="AG38" s="112">
        <f t="shared" si="3"/>
        <v>14.4</v>
      </c>
      <c r="AH38" s="120">
        <f t="shared" si="4"/>
        <v>18.314285714285717</v>
      </c>
      <c r="AJ38" t="s">
        <v>35</v>
      </c>
      <c r="AL38" t="s">
        <v>35</v>
      </c>
    </row>
    <row r="39" spans="1:39" x14ac:dyDescent="0.2">
      <c r="A39" s="54" t="s">
        <v>15</v>
      </c>
      <c r="B39" s="114">
        <f>[35]Agosto!$D$5</f>
        <v>16.3</v>
      </c>
      <c r="C39" s="114">
        <f>[35]Agosto!$D$6</f>
        <v>14.9</v>
      </c>
      <c r="D39" s="114">
        <f>[35]Agosto!$D$7</f>
        <v>17.100000000000001</v>
      </c>
      <c r="E39" s="114">
        <f>[35]Agosto!$D$8</f>
        <v>18.5</v>
      </c>
      <c r="F39" s="114">
        <f>[35]Agosto!$D$9</f>
        <v>17.2</v>
      </c>
      <c r="G39" s="114">
        <f>[35]Agosto!$D$10</f>
        <v>15.1</v>
      </c>
      <c r="H39" s="114">
        <f>[35]Agosto!$D$11</f>
        <v>22.2</v>
      </c>
      <c r="I39" s="114">
        <f>[35]Agosto!$D$12</f>
        <v>16.899999999999999</v>
      </c>
      <c r="J39" s="114">
        <f>[35]Agosto!$D$13</f>
        <v>15.8</v>
      </c>
      <c r="K39" s="114">
        <f>[35]Agosto!$D$14</f>
        <v>16.8</v>
      </c>
      <c r="L39" s="114">
        <f>[35]Agosto!$D$15</f>
        <v>24.7</v>
      </c>
      <c r="M39" s="114">
        <f>[35]Agosto!$D$16</f>
        <v>17.600000000000001</v>
      </c>
      <c r="N39" s="114">
        <f>[35]Agosto!$D$17</f>
        <v>11.3</v>
      </c>
      <c r="O39" s="114">
        <f>[35]Agosto!$D$18</f>
        <v>12.8</v>
      </c>
      <c r="P39" s="114">
        <f>[35]Agosto!$D$19</f>
        <v>15.4</v>
      </c>
      <c r="Q39" s="114">
        <f>[35]Agosto!$D$20</f>
        <v>16.399999999999999</v>
      </c>
      <c r="R39" s="114">
        <f>[35]Agosto!$D$21</f>
        <v>16.399999999999999</v>
      </c>
      <c r="S39" s="114">
        <f>[35]Agosto!$D$22</f>
        <v>14.2</v>
      </c>
      <c r="T39" s="114">
        <f>[35]Agosto!$D$23</f>
        <v>11.9</v>
      </c>
      <c r="U39" s="114">
        <f>[35]Agosto!$D$24</f>
        <v>15.5</v>
      </c>
      <c r="V39" s="114">
        <f>[35]Agosto!$D$25</f>
        <v>16.600000000000001</v>
      </c>
      <c r="W39" s="114">
        <f>[35]Agosto!$D$26</f>
        <v>20.100000000000001</v>
      </c>
      <c r="X39" s="114">
        <f>[35]Agosto!$D$27</f>
        <v>23.2</v>
      </c>
      <c r="Y39" s="114">
        <f>[35]Agosto!$D$28</f>
        <v>23.5</v>
      </c>
      <c r="Z39" s="114">
        <f>[35]Agosto!$D$29</f>
        <v>17.899999999999999</v>
      </c>
      <c r="AA39" s="114">
        <f>[35]Agosto!$D$30</f>
        <v>13</v>
      </c>
      <c r="AB39" s="114">
        <f>[35]Agosto!$D$31</f>
        <v>12.1</v>
      </c>
      <c r="AC39" s="114">
        <f>[35]Agosto!$D$32</f>
        <v>13.9</v>
      </c>
      <c r="AD39" s="114">
        <f>[35]Agosto!$D$33</f>
        <v>14.7</v>
      </c>
      <c r="AE39" s="114">
        <f>[35]Agosto!$D$34</f>
        <v>15.4</v>
      </c>
      <c r="AF39" s="114">
        <f>[35]Agosto!$D$35</f>
        <v>18.5</v>
      </c>
      <c r="AG39" s="112">
        <f t="shared" si="3"/>
        <v>11.3</v>
      </c>
      <c r="AH39" s="120">
        <f t="shared" si="4"/>
        <v>16.641935483870967</v>
      </c>
      <c r="AI39" s="12" t="s">
        <v>35</v>
      </c>
      <c r="AJ39" t="s">
        <v>35</v>
      </c>
      <c r="AL39" t="s">
        <v>35</v>
      </c>
    </row>
    <row r="40" spans="1:39" x14ac:dyDescent="0.2">
      <c r="A40" s="54" t="s">
        <v>16</v>
      </c>
      <c r="B40" s="114">
        <f>[36]Agosto!$D$5</f>
        <v>15.1</v>
      </c>
      <c r="C40" s="114">
        <f>[36]Agosto!$D$6</f>
        <v>16.7</v>
      </c>
      <c r="D40" s="114">
        <f>[36]Agosto!$D$7</f>
        <v>16.2</v>
      </c>
      <c r="E40" s="114">
        <f>[36]Agosto!$D$8</f>
        <v>17.2</v>
      </c>
      <c r="F40" s="114">
        <f>[36]Agosto!$D$9</f>
        <v>17.3</v>
      </c>
      <c r="G40" s="114">
        <f>[36]Agosto!$D$10</f>
        <v>18.5</v>
      </c>
      <c r="H40" s="114">
        <f>[36]Agosto!$D$11</f>
        <v>22.7</v>
      </c>
      <c r="I40" s="114">
        <f>[36]Agosto!$D$12</f>
        <v>21.8</v>
      </c>
      <c r="J40" s="114">
        <f>[36]Agosto!$D$13</f>
        <v>18.3</v>
      </c>
      <c r="K40" s="114">
        <f>[36]Agosto!$D$14</f>
        <v>19.8</v>
      </c>
      <c r="L40" s="114">
        <f>[36]Agosto!$D$15</f>
        <v>26.1</v>
      </c>
      <c r="M40" s="114">
        <f>[36]Agosto!$D$16</f>
        <v>21.1</v>
      </c>
      <c r="N40" s="114">
        <f>[36]Agosto!$D$17</f>
        <v>17</v>
      </c>
      <c r="O40" s="114">
        <f>[36]Agosto!$D$18</f>
        <v>13.2</v>
      </c>
      <c r="P40" s="114">
        <f>[36]Agosto!$D$19</f>
        <v>16.7</v>
      </c>
      <c r="Q40" s="114">
        <f>[36]Agosto!$D$20</f>
        <v>21.8</v>
      </c>
      <c r="R40" s="114">
        <f>[36]Agosto!$D$21</f>
        <v>18.3</v>
      </c>
      <c r="S40" s="114">
        <f>[36]Agosto!$D$22</f>
        <v>19</v>
      </c>
      <c r="T40" s="114">
        <f>[36]Agosto!$D$23</f>
        <v>15.5</v>
      </c>
      <c r="U40" s="114">
        <f>[36]Agosto!$D$24</f>
        <v>17</v>
      </c>
      <c r="V40" s="114">
        <f>[36]Agosto!$D$25</f>
        <v>19.5</v>
      </c>
      <c r="W40" s="114">
        <f>[36]Agosto!$D$26</f>
        <v>25.8</v>
      </c>
      <c r="X40" s="114">
        <f>[36]Agosto!$D$27</f>
        <v>26.8</v>
      </c>
      <c r="Y40" s="114">
        <f>[36]Agosto!$D$28</f>
        <v>27.1</v>
      </c>
      <c r="Z40" s="114">
        <f>[36]Agosto!$D$29</f>
        <v>18.899999999999999</v>
      </c>
      <c r="AA40" s="114">
        <f>[36]Agosto!$D$30</f>
        <v>17.899999999999999</v>
      </c>
      <c r="AB40" s="114">
        <f>[36]Agosto!$D$31</f>
        <v>15.7</v>
      </c>
      <c r="AC40" s="114">
        <f>[36]Agosto!$D$32</f>
        <v>13.9</v>
      </c>
      <c r="AD40" s="114">
        <f>[36]Agosto!$D$33</f>
        <v>17.7</v>
      </c>
      <c r="AE40" s="114">
        <f>[36]Agosto!$D$34</f>
        <v>19</v>
      </c>
      <c r="AF40" s="114">
        <f>[36]Agosto!$D$35</f>
        <v>23.7</v>
      </c>
      <c r="AG40" s="112">
        <f t="shared" si="3"/>
        <v>13.2</v>
      </c>
      <c r="AH40" s="120">
        <f t="shared" si="4"/>
        <v>19.203225806451616</v>
      </c>
      <c r="AJ40" t="s">
        <v>35</v>
      </c>
      <c r="AK40" t="s">
        <v>35</v>
      </c>
    </row>
    <row r="41" spans="1:39" x14ac:dyDescent="0.2">
      <c r="A41" s="54" t="s">
        <v>159</v>
      </c>
      <c r="B41" s="114">
        <f>[37]Agosto!$D$5</f>
        <v>13.7</v>
      </c>
      <c r="C41" s="114">
        <f>[37]Agosto!$D$6</f>
        <v>12.9</v>
      </c>
      <c r="D41" s="114">
        <f>[37]Agosto!$D$7</f>
        <v>13.5</v>
      </c>
      <c r="E41" s="114">
        <f>[37]Agosto!$D$8</f>
        <v>12.8</v>
      </c>
      <c r="F41" s="114">
        <f>[37]Agosto!$D$9</f>
        <v>12.9</v>
      </c>
      <c r="G41" s="114">
        <f>[37]Agosto!$D$10</f>
        <v>14.1</v>
      </c>
      <c r="H41" s="114">
        <f>[37]Agosto!$D$11</f>
        <v>15.7</v>
      </c>
      <c r="I41" s="114">
        <f>[37]Agosto!$D$12</f>
        <v>16.8</v>
      </c>
      <c r="J41" s="114">
        <f>[37]Agosto!$D$13</f>
        <v>16.7</v>
      </c>
      <c r="K41" s="114">
        <f>[37]Agosto!$D$14</f>
        <v>16.5</v>
      </c>
      <c r="L41" s="114">
        <f>[37]Agosto!$D$15</f>
        <v>17.600000000000001</v>
      </c>
      <c r="M41" s="114">
        <f>[37]Agosto!$D$16</f>
        <v>18.100000000000001</v>
      </c>
      <c r="N41" s="114">
        <f>[37]Agosto!$D$17</f>
        <v>18</v>
      </c>
      <c r="O41" s="114">
        <f>[37]Agosto!$D$18</f>
        <v>17.600000000000001</v>
      </c>
      <c r="P41" s="114">
        <f>[37]Agosto!$D$19</f>
        <v>17.600000000000001</v>
      </c>
      <c r="Q41" s="114">
        <f>[37]Agosto!$D$20</f>
        <v>20</v>
      </c>
      <c r="R41" s="114">
        <f>[37]Agosto!$D$21</f>
        <v>16.399999999999999</v>
      </c>
      <c r="S41" s="114">
        <f>[37]Agosto!$D$22</f>
        <v>16.2</v>
      </c>
      <c r="T41" s="114">
        <f>[37]Agosto!$D$23</f>
        <v>16.7</v>
      </c>
      <c r="U41" s="114">
        <f>[37]Agosto!$D$24</f>
        <v>16</v>
      </c>
      <c r="V41" s="114">
        <f>[37]Agosto!$D$25</f>
        <v>16.100000000000001</v>
      </c>
      <c r="W41" s="114">
        <f>[37]Agosto!$D$26</f>
        <v>18.2</v>
      </c>
      <c r="X41" s="114">
        <f>[37]Agosto!$D$27</f>
        <v>19.3</v>
      </c>
      <c r="Y41" s="114">
        <f>[37]Agosto!$D$28</f>
        <v>20.9</v>
      </c>
      <c r="Z41" s="114">
        <f>[37]Agosto!$D$29</f>
        <v>19.5</v>
      </c>
      <c r="AA41" s="114">
        <f>[37]Agosto!$D$30</f>
        <v>19.2</v>
      </c>
      <c r="AB41" s="114">
        <f>[37]Agosto!$D$31</f>
        <v>16.399999999999999</v>
      </c>
      <c r="AC41" s="114">
        <f>[37]Agosto!$D$32</f>
        <v>14.7</v>
      </c>
      <c r="AD41" s="114">
        <f>[37]Agosto!$D$33</f>
        <v>16.8</v>
      </c>
      <c r="AE41" s="114">
        <f>[37]Agosto!$D$34</f>
        <v>19.100000000000001</v>
      </c>
      <c r="AF41" s="114">
        <f>[37]Agosto!$D$35</f>
        <v>19.8</v>
      </c>
      <c r="AG41" s="112">
        <f t="shared" si="3"/>
        <v>12.8</v>
      </c>
      <c r="AH41" s="120">
        <f t="shared" si="4"/>
        <v>16.767741935483869</v>
      </c>
      <c r="AL41" t="s">
        <v>35</v>
      </c>
    </row>
    <row r="42" spans="1:39" x14ac:dyDescent="0.2">
      <c r="A42" s="54" t="s">
        <v>17</v>
      </c>
      <c r="B42" s="114">
        <f>[38]Agosto!$D$5</f>
        <v>12.6</v>
      </c>
      <c r="C42" s="114">
        <f>[38]Agosto!$D$6</f>
        <v>10.5</v>
      </c>
      <c r="D42" s="114">
        <f>[38]Agosto!$D$7</f>
        <v>10.7</v>
      </c>
      <c r="E42" s="114">
        <f>[38]Agosto!$D$8</f>
        <v>11</v>
      </c>
      <c r="F42" s="114">
        <f>[38]Agosto!$D$9</f>
        <v>10.8</v>
      </c>
      <c r="G42" s="114">
        <f>[38]Agosto!$D$10</f>
        <v>13.3</v>
      </c>
      <c r="H42" s="114">
        <f>[38]Agosto!$D$11</f>
        <v>13</v>
      </c>
      <c r="I42" s="114">
        <f>[38]Agosto!$D$12</f>
        <v>18</v>
      </c>
      <c r="J42" s="114">
        <f>[38]Agosto!$D$13</f>
        <v>17.3</v>
      </c>
      <c r="K42" s="114">
        <f>[38]Agosto!$D$14</f>
        <v>16.5</v>
      </c>
      <c r="L42" s="114">
        <f>[38]Agosto!$D$15</f>
        <v>17.399999999999999</v>
      </c>
      <c r="M42" s="114">
        <f>[38]Agosto!$D$16</f>
        <v>18.600000000000001</v>
      </c>
      <c r="N42" s="114">
        <f>[38]Agosto!$D$17</f>
        <v>16.7</v>
      </c>
      <c r="O42" s="114">
        <f>[38]Agosto!$D$18</f>
        <v>14.8</v>
      </c>
      <c r="P42" s="114">
        <f>[38]Agosto!$D$19</f>
        <v>17.399999999999999</v>
      </c>
      <c r="Q42" s="114">
        <f>[38]Agosto!$D$20</f>
        <v>18.600000000000001</v>
      </c>
      <c r="R42" s="114">
        <f>[38]Agosto!$D$21</f>
        <v>17.3</v>
      </c>
      <c r="S42" s="114">
        <f>[38]Agosto!$D$22</f>
        <v>15.4</v>
      </c>
      <c r="T42" s="114">
        <f>[38]Agosto!$D$23</f>
        <v>15.7</v>
      </c>
      <c r="U42" s="114">
        <f>[38]Agosto!$D$24</f>
        <v>12.6</v>
      </c>
      <c r="V42" s="114">
        <f>[38]Agosto!$D$25</f>
        <v>15</v>
      </c>
      <c r="W42" s="114">
        <f>[38]Agosto!$D$26</f>
        <v>18.7</v>
      </c>
      <c r="X42" s="114">
        <f>[38]Agosto!$D$27</f>
        <v>18.100000000000001</v>
      </c>
      <c r="Y42" s="114">
        <f>[38]Agosto!$D$28</f>
        <v>18.8</v>
      </c>
      <c r="Z42" s="114">
        <f>[38]Agosto!$D$29</f>
        <v>17.600000000000001</v>
      </c>
      <c r="AA42" s="114">
        <f>[38]Agosto!$D$30</f>
        <v>18.100000000000001</v>
      </c>
      <c r="AB42" s="114">
        <f>[38]Agosto!$D$31</f>
        <v>16.3</v>
      </c>
      <c r="AC42" s="114">
        <f>[38]Agosto!$D$32</f>
        <v>13.5</v>
      </c>
      <c r="AD42" s="114">
        <f>[38]Agosto!$D$33</f>
        <v>17.8</v>
      </c>
      <c r="AE42" s="114">
        <f>[38]Agosto!$D$34</f>
        <v>15.2</v>
      </c>
      <c r="AF42" s="114">
        <f>[38]Agosto!$D$35</f>
        <v>19.600000000000001</v>
      </c>
      <c r="AG42" s="112">
        <f t="shared" si="3"/>
        <v>10.5</v>
      </c>
      <c r="AH42" s="120">
        <f t="shared" si="4"/>
        <v>15.706451612903228</v>
      </c>
      <c r="AJ42" t="s">
        <v>35</v>
      </c>
      <c r="AK42" t="s">
        <v>35</v>
      </c>
      <c r="AL42" t="s">
        <v>35</v>
      </c>
    </row>
    <row r="43" spans="1:39" x14ac:dyDescent="0.2">
      <c r="A43" s="54" t="s">
        <v>141</v>
      </c>
      <c r="B43" s="114">
        <f>[39]Agosto!$D$5</f>
        <v>14.6</v>
      </c>
      <c r="C43" s="114">
        <f>[39]Agosto!$D$6</f>
        <v>13.2</v>
      </c>
      <c r="D43" s="114">
        <f>[39]Agosto!$D$7</f>
        <v>13.3</v>
      </c>
      <c r="E43" s="114">
        <f>[39]Agosto!$D$8</f>
        <v>12.2</v>
      </c>
      <c r="F43" s="114">
        <f>[39]Agosto!$D$9</f>
        <v>13.5</v>
      </c>
      <c r="G43" s="114">
        <f>[39]Agosto!$D$10</f>
        <v>15.7</v>
      </c>
      <c r="H43" s="114">
        <f>[39]Agosto!$D$11</f>
        <v>15.1</v>
      </c>
      <c r="I43" s="114">
        <f>[39]Agosto!$D$12</f>
        <v>17.399999999999999</v>
      </c>
      <c r="J43" s="114">
        <f>[39]Agosto!$D$13</f>
        <v>15.4</v>
      </c>
      <c r="K43" s="114">
        <f>[39]Agosto!$D$14</f>
        <v>16.7</v>
      </c>
      <c r="L43" s="114">
        <f>[39]Agosto!$D$15</f>
        <v>14.6</v>
      </c>
      <c r="M43" s="114">
        <f>[39]Agosto!$D$16</f>
        <v>17.5</v>
      </c>
      <c r="N43" s="114">
        <f>[39]Agosto!$D$17</f>
        <v>16.899999999999999</v>
      </c>
      <c r="O43" s="114">
        <f>[39]Agosto!$D$18</f>
        <v>16.7</v>
      </c>
      <c r="P43" s="114">
        <f>[39]Agosto!$D$19</f>
        <v>17.5</v>
      </c>
      <c r="Q43" s="114">
        <f>[39]Agosto!$D$20</f>
        <v>20.2</v>
      </c>
      <c r="R43" s="114">
        <f>[39]Agosto!$D$21</f>
        <v>17.5</v>
      </c>
      <c r="S43" s="114">
        <f>[39]Agosto!$D$22</f>
        <v>18.100000000000001</v>
      </c>
      <c r="T43" s="114">
        <f>[39]Agosto!$D$23</f>
        <v>16.600000000000001</v>
      </c>
      <c r="U43" s="114">
        <f>[39]Agosto!$D$24</f>
        <v>13.8</v>
      </c>
      <c r="V43" s="114">
        <f>[39]Agosto!$D$25</f>
        <v>13.4</v>
      </c>
      <c r="W43" s="114">
        <f>[39]Agosto!$D$26</f>
        <v>18.399999999999999</v>
      </c>
      <c r="X43" s="114">
        <f>[39]Agosto!$D$27</f>
        <v>17.2</v>
      </c>
      <c r="Y43" s="114">
        <f>[39]Agosto!$D$28</f>
        <v>18.5</v>
      </c>
      <c r="Z43" s="114">
        <f>[39]Agosto!$D$29</f>
        <v>16.7</v>
      </c>
      <c r="AA43" s="114">
        <f>[39]Agosto!$D$30</f>
        <v>18.899999999999999</v>
      </c>
      <c r="AB43" s="114">
        <f>[39]Agosto!$D$31</f>
        <v>13.8</v>
      </c>
      <c r="AC43" s="114">
        <f>[39]Agosto!$D$32</f>
        <v>12.9</v>
      </c>
      <c r="AD43" s="114">
        <f>[39]Agosto!$D$33</f>
        <v>16</v>
      </c>
      <c r="AE43" s="114">
        <f>[39]Agosto!$D$34</f>
        <v>17</v>
      </c>
      <c r="AF43" s="114">
        <f>[39]Agosto!$D$35</f>
        <v>18.7</v>
      </c>
      <c r="AG43" s="112">
        <f t="shared" si="3"/>
        <v>12.2</v>
      </c>
      <c r="AH43" s="120">
        <f t="shared" si="4"/>
        <v>16.064516129032256</v>
      </c>
      <c r="AJ43" t="s">
        <v>35</v>
      </c>
    </row>
    <row r="44" spans="1:39" x14ac:dyDescent="0.2">
      <c r="A44" s="54" t="s">
        <v>18</v>
      </c>
      <c r="B44" s="114">
        <f>[40]Agosto!$D$5</f>
        <v>17.399999999999999</v>
      </c>
      <c r="C44" s="114">
        <f>[40]Agosto!$D$6</f>
        <v>16.8</v>
      </c>
      <c r="D44" s="114">
        <f>[40]Agosto!$D$7</f>
        <v>16.5</v>
      </c>
      <c r="E44" s="114">
        <f>[40]Agosto!$D$8</f>
        <v>17.2</v>
      </c>
      <c r="F44" s="114">
        <f>[40]Agosto!$D$9</f>
        <v>18</v>
      </c>
      <c r="G44" s="114">
        <f>[40]Agosto!$D$10</f>
        <v>15.8</v>
      </c>
      <c r="H44" s="114">
        <f>[40]Agosto!$D$11</f>
        <v>17.100000000000001</v>
      </c>
      <c r="I44" s="114">
        <f>[40]Agosto!$D$12</f>
        <v>15.9</v>
      </c>
      <c r="J44" s="114">
        <f>[40]Agosto!$D$13</f>
        <v>18.600000000000001</v>
      </c>
      <c r="K44" s="114">
        <f>[40]Agosto!$D$14</f>
        <v>18</v>
      </c>
      <c r="L44" s="114">
        <f>[40]Agosto!$D$15</f>
        <v>18</v>
      </c>
      <c r="M44" s="114">
        <f>[40]Agosto!$D$16</f>
        <v>18.100000000000001</v>
      </c>
      <c r="N44" s="114">
        <f>[40]Agosto!$D$17</f>
        <v>17.399999999999999</v>
      </c>
      <c r="O44" s="114">
        <f>[40]Agosto!$D$18</f>
        <v>18.100000000000001</v>
      </c>
      <c r="P44" s="114">
        <f>[40]Agosto!$D$19</f>
        <v>17.8</v>
      </c>
      <c r="Q44" s="114">
        <f>[40]Agosto!$D$20</f>
        <v>18.7</v>
      </c>
      <c r="R44" s="114">
        <f>[40]Agosto!$D$21</f>
        <v>17</v>
      </c>
      <c r="S44" s="114">
        <f>[40]Agosto!$D$22</f>
        <v>17.7</v>
      </c>
      <c r="T44" s="114">
        <f>[40]Agosto!$D$23</f>
        <v>15.6</v>
      </c>
      <c r="U44" s="114">
        <f>[40]Agosto!$D$24</f>
        <v>15.4</v>
      </c>
      <c r="V44" s="114">
        <f>[40]Agosto!$D$25</f>
        <v>16.100000000000001</v>
      </c>
      <c r="W44" s="114">
        <f>[40]Agosto!$D$26</f>
        <v>19.3</v>
      </c>
      <c r="X44" s="114">
        <f>[40]Agosto!$D$27</f>
        <v>19.899999999999999</v>
      </c>
      <c r="Y44" s="114">
        <f>[40]Agosto!$D$28</f>
        <v>20</v>
      </c>
      <c r="Z44" s="114">
        <f>[40]Agosto!$D$29</f>
        <v>18.399999999999999</v>
      </c>
      <c r="AA44" s="114">
        <f>[40]Agosto!$D$30</f>
        <v>18.2</v>
      </c>
      <c r="AB44" s="114">
        <f>[40]Agosto!$D$31</f>
        <v>18.100000000000001</v>
      </c>
      <c r="AC44" s="114">
        <f>[40]Agosto!$D$32</f>
        <v>13.8</v>
      </c>
      <c r="AD44" s="114">
        <f>[40]Agosto!$D$33</f>
        <v>17.5</v>
      </c>
      <c r="AE44" s="114">
        <f>[40]Agosto!$D$34</f>
        <v>18.3</v>
      </c>
      <c r="AF44" s="114">
        <f>[40]Agosto!$D$35</f>
        <v>19.5</v>
      </c>
      <c r="AG44" s="112">
        <f t="shared" si="3"/>
        <v>13.8</v>
      </c>
      <c r="AH44" s="120">
        <f t="shared" si="4"/>
        <v>17.554838709677416</v>
      </c>
      <c r="AJ44" t="s">
        <v>35</v>
      </c>
      <c r="AL44" t="s">
        <v>35</v>
      </c>
    </row>
    <row r="45" spans="1:39" hidden="1" x14ac:dyDescent="0.2">
      <c r="A45" s="54" t="s">
        <v>146</v>
      </c>
      <c r="B45" s="114" t="str">
        <f>[41]Agosto!$D$5</f>
        <v>*</v>
      </c>
      <c r="C45" s="114" t="str">
        <f>[41]Agosto!$D$6</f>
        <v>*</v>
      </c>
      <c r="D45" s="114" t="str">
        <f>[41]Agosto!$D$7</f>
        <v>*</v>
      </c>
      <c r="E45" s="114" t="str">
        <f>[41]Agosto!$D$8</f>
        <v>*</v>
      </c>
      <c r="F45" s="114" t="str">
        <f>[41]Agosto!$D$9</f>
        <v>*</v>
      </c>
      <c r="G45" s="114" t="str">
        <f>[41]Agosto!$D$10</f>
        <v>*</v>
      </c>
      <c r="H45" s="114" t="str">
        <f>[41]Agosto!$D$11</f>
        <v>*</v>
      </c>
      <c r="I45" s="114" t="str">
        <f>[41]Agosto!$D$12</f>
        <v>*</v>
      </c>
      <c r="J45" s="114" t="str">
        <f>[41]Agosto!$D$13</f>
        <v>*</v>
      </c>
      <c r="K45" s="114" t="str">
        <f>[41]Agosto!$D$14</f>
        <v>*</v>
      </c>
      <c r="L45" s="114" t="str">
        <f>[41]Agosto!$D$15</f>
        <v>*</v>
      </c>
      <c r="M45" s="114" t="str">
        <f>[41]Agosto!$D$16</f>
        <v>*</v>
      </c>
      <c r="N45" s="114" t="str">
        <f>[41]Agosto!$D$17</f>
        <v>*</v>
      </c>
      <c r="O45" s="114" t="str">
        <f>[41]Agosto!$D$18</f>
        <v>*</v>
      </c>
      <c r="P45" s="114" t="str">
        <f>[41]Agosto!$D$19</f>
        <v>*</v>
      </c>
      <c r="Q45" s="114" t="str">
        <f>[41]Agosto!$D$20</f>
        <v>*</v>
      </c>
      <c r="R45" s="114" t="str">
        <f>[41]Agosto!$D$21</f>
        <v>*</v>
      </c>
      <c r="S45" s="114" t="str">
        <f>[41]Agosto!$D$22</f>
        <v>*</v>
      </c>
      <c r="T45" s="114" t="str">
        <f>[41]Agosto!$D$23</f>
        <v>*</v>
      </c>
      <c r="U45" s="114" t="str">
        <f>[41]Agosto!$D$24</f>
        <v>*</v>
      </c>
      <c r="V45" s="114" t="str">
        <f>[41]Agosto!$D$25</f>
        <v>*</v>
      </c>
      <c r="W45" s="114" t="str">
        <f>[41]Agosto!$D$26</f>
        <v>*</v>
      </c>
      <c r="X45" s="114" t="str">
        <f>[41]Agosto!$D$27</f>
        <v>*</v>
      </c>
      <c r="Y45" s="114" t="str">
        <f>[41]Agosto!$D$28</f>
        <v>*</v>
      </c>
      <c r="Z45" s="114" t="str">
        <f>[41]Agosto!$D$29</f>
        <v>*</v>
      </c>
      <c r="AA45" s="114" t="str">
        <f>[41]Agosto!$D$30</f>
        <v>*</v>
      </c>
      <c r="AB45" s="114" t="str">
        <f>[41]Agosto!$D$31</f>
        <v>*</v>
      </c>
      <c r="AC45" s="114" t="str">
        <f>[41]Agosto!$D$32</f>
        <v>*</v>
      </c>
      <c r="AD45" s="114" t="str">
        <f>[41]Agosto!$D$33</f>
        <v>*</v>
      </c>
      <c r="AE45" s="114" t="str">
        <f>[41]Agosto!$D$34</f>
        <v>*</v>
      </c>
      <c r="AF45" s="114" t="str">
        <f>[41]Agosto!$D$35</f>
        <v>*</v>
      </c>
      <c r="AG45" s="112" t="s">
        <v>210</v>
      </c>
      <c r="AH45" s="120" t="s">
        <v>210</v>
      </c>
      <c r="AL45" t="s">
        <v>35</v>
      </c>
      <c r="AM45" t="s">
        <v>35</v>
      </c>
    </row>
    <row r="46" spans="1:39" x14ac:dyDescent="0.2">
      <c r="A46" s="54" t="s">
        <v>19</v>
      </c>
      <c r="B46" s="114">
        <f>[42]Agosto!$D$5</f>
        <v>15.5</v>
      </c>
      <c r="C46" s="114">
        <f>[42]Agosto!$D$6</f>
        <v>15.3</v>
      </c>
      <c r="D46" s="114">
        <f>[42]Agosto!$D$7</f>
        <v>15.9</v>
      </c>
      <c r="E46" s="114">
        <f>[42]Agosto!$D$8</f>
        <v>16.8</v>
      </c>
      <c r="F46" s="114">
        <f>[42]Agosto!$D$9</f>
        <v>15.9</v>
      </c>
      <c r="G46" s="114">
        <f>[42]Agosto!$D$10</f>
        <v>15.2</v>
      </c>
      <c r="H46" s="114">
        <f>[42]Agosto!$D$11</f>
        <v>17.899999999999999</v>
      </c>
      <c r="I46" s="114">
        <f>[42]Agosto!$D$12</f>
        <v>17.3</v>
      </c>
      <c r="J46" s="114">
        <f>[42]Agosto!$D$13</f>
        <v>15.6</v>
      </c>
      <c r="K46" s="114">
        <f>[42]Agosto!$D$14</f>
        <v>17</v>
      </c>
      <c r="L46" s="114">
        <f>[42]Agosto!$D$15</f>
        <v>19.3</v>
      </c>
      <c r="M46" s="114">
        <f>[42]Agosto!$D$16</f>
        <v>15.8</v>
      </c>
      <c r="N46" s="114">
        <f>[42]Agosto!$D$17</f>
        <v>9.8000000000000007</v>
      </c>
      <c r="O46" s="114">
        <f>[42]Agosto!$D$18</f>
        <v>11.1</v>
      </c>
      <c r="P46" s="114">
        <f>[42]Agosto!$D$19</f>
        <v>16.399999999999999</v>
      </c>
      <c r="Q46" s="114">
        <f>[42]Agosto!$D$20</f>
        <v>16.600000000000001</v>
      </c>
      <c r="R46" s="114">
        <f>[42]Agosto!$D$21</f>
        <v>17.3</v>
      </c>
      <c r="S46" s="114">
        <f>[42]Agosto!$D$22</f>
        <v>13.4</v>
      </c>
      <c r="T46" s="114">
        <f>[42]Agosto!$D$23</f>
        <v>12</v>
      </c>
      <c r="U46" s="114">
        <f>[42]Agosto!$D$24</f>
        <v>12.7</v>
      </c>
      <c r="V46" s="114">
        <f>[42]Agosto!$D$25</f>
        <v>16.2</v>
      </c>
      <c r="W46" s="114">
        <f>[42]Agosto!$D$26</f>
        <v>18.5</v>
      </c>
      <c r="X46" s="114">
        <f>[42]Agosto!$D$27</f>
        <v>20</v>
      </c>
      <c r="Y46" s="114">
        <f>[42]Agosto!$D$28</f>
        <v>20</v>
      </c>
      <c r="Z46" s="114">
        <f>[42]Agosto!$D$29</f>
        <v>18.100000000000001</v>
      </c>
      <c r="AA46" s="114">
        <f>[42]Agosto!$D$30</f>
        <v>12.5</v>
      </c>
      <c r="AB46" s="114">
        <f>[42]Agosto!$D$31</f>
        <v>9.1</v>
      </c>
      <c r="AC46" s="114">
        <f>[42]Agosto!$D$32</f>
        <v>11.5</v>
      </c>
      <c r="AD46" s="114">
        <f>[42]Agosto!$D$33</f>
        <v>14</v>
      </c>
      <c r="AE46" s="114">
        <f>[42]Agosto!$D$34</f>
        <v>15</v>
      </c>
      <c r="AF46" s="114">
        <f>[42]Agosto!$D$35</f>
        <v>18.2</v>
      </c>
      <c r="AG46" s="112">
        <f t="shared" si="3"/>
        <v>9.1</v>
      </c>
      <c r="AH46" s="120">
        <f t="shared" si="4"/>
        <v>15.480645161290324</v>
      </c>
      <c r="AI46" s="12" t="s">
        <v>35</v>
      </c>
      <c r="AJ46" t="s">
        <v>35</v>
      </c>
    </row>
    <row r="47" spans="1:39" x14ac:dyDescent="0.2">
      <c r="A47" s="54" t="s">
        <v>23</v>
      </c>
      <c r="B47" s="114">
        <f>[43]Agosto!$D$5</f>
        <v>18.3</v>
      </c>
      <c r="C47" s="114">
        <f>[43]Agosto!$D$6</f>
        <v>19.3</v>
      </c>
      <c r="D47" s="114">
        <f>[43]Agosto!$D$7</f>
        <v>16.7</v>
      </c>
      <c r="E47" s="114">
        <f>[43]Agosto!$D$8</f>
        <v>16.600000000000001</v>
      </c>
      <c r="F47" s="114">
        <f>[43]Agosto!$D$9</f>
        <v>14.6</v>
      </c>
      <c r="G47" s="114">
        <f>[43]Agosto!$D$10</f>
        <v>17.7</v>
      </c>
      <c r="H47" s="114">
        <f>[43]Agosto!$D$11</f>
        <v>18.100000000000001</v>
      </c>
      <c r="I47" s="114">
        <f>[43]Agosto!$D$12</f>
        <v>17.600000000000001</v>
      </c>
      <c r="J47" s="114">
        <f>[43]Agosto!$D$13</f>
        <v>17.8</v>
      </c>
      <c r="K47" s="114">
        <f>[43]Agosto!$D$14</f>
        <v>20.3</v>
      </c>
      <c r="L47" s="114">
        <f>[43]Agosto!$D$15</f>
        <v>21.1</v>
      </c>
      <c r="M47" s="114">
        <f>[43]Agosto!$D$16</f>
        <v>21.3</v>
      </c>
      <c r="N47" s="114">
        <f>[43]Agosto!$D$17</f>
        <v>16.7</v>
      </c>
      <c r="O47" s="114">
        <f>[43]Agosto!$D$18</f>
        <v>15.2</v>
      </c>
      <c r="P47" s="114">
        <f>[43]Agosto!$D$19</f>
        <v>18.5</v>
      </c>
      <c r="Q47" s="114">
        <f>[43]Agosto!$D$20</f>
        <v>17.600000000000001</v>
      </c>
      <c r="R47" s="114">
        <f>[43]Agosto!$D$21</f>
        <v>20.8</v>
      </c>
      <c r="S47" s="114">
        <f>[43]Agosto!$D$22</f>
        <v>18.899999999999999</v>
      </c>
      <c r="T47" s="114">
        <f>[43]Agosto!$D$23</f>
        <v>15.9</v>
      </c>
      <c r="U47" s="114">
        <f>[43]Agosto!$D$24</f>
        <v>13.7</v>
      </c>
      <c r="V47" s="114">
        <f>[43]Agosto!$D$25</f>
        <v>17.5</v>
      </c>
      <c r="W47" s="114">
        <f>[43]Agosto!$D$26</f>
        <v>20.399999999999999</v>
      </c>
      <c r="X47" s="114">
        <f>[43]Agosto!$D$27</f>
        <v>20.399999999999999</v>
      </c>
      <c r="Y47" s="114">
        <f>[43]Agosto!$D$28</f>
        <v>20.6</v>
      </c>
      <c r="Z47" s="114">
        <f>[43]Agosto!$D$29</f>
        <v>18.7</v>
      </c>
      <c r="AA47" s="114">
        <f>[43]Agosto!$D$30</f>
        <v>18.5</v>
      </c>
      <c r="AB47" s="114">
        <f>[43]Agosto!$D$31</f>
        <v>15</v>
      </c>
      <c r="AC47" s="114">
        <f>[43]Agosto!$D$32</f>
        <v>14.8</v>
      </c>
      <c r="AD47" s="114">
        <f>[43]Agosto!$D$33</f>
        <v>16.8</v>
      </c>
      <c r="AE47" s="114">
        <f>[43]Agosto!$D$34</f>
        <v>17.899999999999999</v>
      </c>
      <c r="AF47" s="114">
        <f>[43]Agosto!$D$35</f>
        <v>20.100000000000001</v>
      </c>
      <c r="AG47" s="112">
        <f t="shared" si="3"/>
        <v>13.7</v>
      </c>
      <c r="AH47" s="120">
        <f t="shared" si="4"/>
        <v>17.980645161290322</v>
      </c>
    </row>
    <row r="48" spans="1:39" x14ac:dyDescent="0.2">
      <c r="A48" s="54" t="s">
        <v>34</v>
      </c>
      <c r="B48" s="114">
        <f>[44]Agosto!$D$5</f>
        <v>18</v>
      </c>
      <c r="C48" s="114">
        <f>[44]Agosto!$D$6</f>
        <v>18.399999999999999</v>
      </c>
      <c r="D48" s="114">
        <f>[44]Agosto!$D$7</f>
        <v>19.399999999999999</v>
      </c>
      <c r="E48" s="114">
        <f>[44]Agosto!$D$8</f>
        <v>18.5</v>
      </c>
      <c r="F48" s="114">
        <f>[44]Agosto!$D$9</f>
        <v>18.8</v>
      </c>
      <c r="G48" s="114">
        <f>[44]Agosto!$D$10</f>
        <v>18.8</v>
      </c>
      <c r="H48" s="114">
        <f>[44]Agosto!$D$11</f>
        <v>21.4</v>
      </c>
      <c r="I48" s="114">
        <f>[44]Agosto!$D$12</f>
        <v>20.9</v>
      </c>
      <c r="J48" s="114">
        <f>[44]Agosto!$D$13</f>
        <v>19.899999999999999</v>
      </c>
      <c r="K48" s="114">
        <f>[44]Agosto!$D$14</f>
        <v>20</v>
      </c>
      <c r="L48" s="114">
        <f>[44]Agosto!$D$15</f>
        <v>21.8</v>
      </c>
      <c r="M48" s="114">
        <f>[44]Agosto!$D$16</f>
        <v>22.4</v>
      </c>
      <c r="N48" s="114">
        <f>[44]Agosto!$D$17</f>
        <v>19.899999999999999</v>
      </c>
      <c r="O48" s="114">
        <f>[44]Agosto!$D$18</f>
        <v>18.399999999999999</v>
      </c>
      <c r="P48" s="114">
        <f>[44]Agosto!$D$19</f>
        <v>20.5</v>
      </c>
      <c r="Q48" s="114">
        <f>[44]Agosto!$D$20</f>
        <v>19.600000000000001</v>
      </c>
      <c r="R48" s="114">
        <f>[44]Agosto!$D$21</f>
        <v>19.100000000000001</v>
      </c>
      <c r="S48" s="114">
        <f>[44]Agosto!$D$22</f>
        <v>20.3</v>
      </c>
      <c r="T48" s="114">
        <f>[44]Agosto!$D$23</f>
        <v>18.5</v>
      </c>
      <c r="U48" s="114">
        <f>[44]Agosto!$D$24</f>
        <v>18</v>
      </c>
      <c r="V48" s="114">
        <f>[44]Agosto!$D$25</f>
        <v>17.100000000000001</v>
      </c>
      <c r="W48" s="114">
        <f>[44]Agosto!$D$26</f>
        <v>21</v>
      </c>
      <c r="X48" s="114">
        <f>[44]Agosto!$D$27</f>
        <v>22.3</v>
      </c>
      <c r="Y48" s="114">
        <f>[44]Agosto!$D$28</f>
        <v>22.7</v>
      </c>
      <c r="Z48" s="114">
        <f>[44]Agosto!$D$29</f>
        <v>22.2</v>
      </c>
      <c r="AA48" s="114">
        <f>[44]Agosto!$D$30</f>
        <v>20.5</v>
      </c>
      <c r="AB48" s="114">
        <f>[44]Agosto!$D$31</f>
        <v>17.899999999999999</v>
      </c>
      <c r="AC48" s="114">
        <f>[44]Agosto!$D$32</f>
        <v>18.100000000000001</v>
      </c>
      <c r="AD48" s="114">
        <f>[44]Agosto!$D$33</f>
        <v>21.6</v>
      </c>
      <c r="AE48" s="114">
        <f>[44]Agosto!$D$34</f>
        <v>22</v>
      </c>
      <c r="AF48" s="114">
        <f>[44]Agosto!$D$35</f>
        <v>23.2</v>
      </c>
      <c r="AG48" s="112">
        <f t="shared" si="3"/>
        <v>17.100000000000001</v>
      </c>
      <c r="AH48" s="120">
        <f t="shared" si="4"/>
        <v>20.038709677419359</v>
      </c>
      <c r="AI48" s="12" t="s">
        <v>35</v>
      </c>
      <c r="AJ48" t="s">
        <v>35</v>
      </c>
      <c r="AL48" t="s">
        <v>35</v>
      </c>
    </row>
    <row r="49" spans="1:39" x14ac:dyDescent="0.2">
      <c r="A49" s="54" t="s">
        <v>20</v>
      </c>
      <c r="B49" s="114">
        <f>[45]Agosto!$D$5</f>
        <v>15.2</v>
      </c>
      <c r="C49" s="114">
        <f>[45]Agosto!$D$6</f>
        <v>13.4</v>
      </c>
      <c r="D49" s="114">
        <f>[45]Agosto!$D$7</f>
        <v>15.5</v>
      </c>
      <c r="E49" s="114">
        <f>[45]Agosto!$D$8</f>
        <v>16</v>
      </c>
      <c r="F49" s="114">
        <f>[45]Agosto!$D$9</f>
        <v>16.100000000000001</v>
      </c>
      <c r="G49" s="114">
        <f>[45]Agosto!$D$10</f>
        <v>16.100000000000001</v>
      </c>
      <c r="H49" s="114">
        <f>[45]Agosto!$D$11</f>
        <v>18.600000000000001</v>
      </c>
      <c r="I49" s="114">
        <f>[45]Agosto!$D$12</f>
        <v>20</v>
      </c>
      <c r="J49" s="114">
        <f>[45]Agosto!$D$13</f>
        <v>17.399999999999999</v>
      </c>
      <c r="K49" s="114">
        <f>[45]Agosto!$D$14</f>
        <v>17.899999999999999</v>
      </c>
      <c r="L49" s="114">
        <f>[45]Agosto!$D$15</f>
        <v>21.6</v>
      </c>
      <c r="M49" s="114">
        <f>[45]Agosto!$D$16</f>
        <v>20</v>
      </c>
      <c r="N49" s="114">
        <f>[45]Agosto!$D$17</f>
        <v>19.600000000000001</v>
      </c>
      <c r="O49" s="114">
        <f>[45]Agosto!$D$18</f>
        <v>17.5</v>
      </c>
      <c r="P49" s="114">
        <f>[45]Agosto!$D$19</f>
        <v>18.2</v>
      </c>
      <c r="Q49" s="114">
        <f>[45]Agosto!$D$20</f>
        <v>20.100000000000001</v>
      </c>
      <c r="R49" s="114">
        <f>[45]Agosto!$D$21</f>
        <v>18</v>
      </c>
      <c r="S49" s="114">
        <f>[45]Agosto!$D$22</f>
        <v>19</v>
      </c>
      <c r="T49" s="114">
        <f>[45]Agosto!$D$23</f>
        <v>17.7</v>
      </c>
      <c r="U49" s="114">
        <f>[45]Agosto!$D$24</f>
        <v>16.8</v>
      </c>
      <c r="V49" s="114">
        <f>[45]Agosto!$D$25</f>
        <v>15.9</v>
      </c>
      <c r="W49" s="114">
        <f>[45]Agosto!$D$26</f>
        <v>19.7</v>
      </c>
      <c r="X49" s="114">
        <f>[45]Agosto!$D$27</f>
        <v>21.9</v>
      </c>
      <c r="Y49" s="114">
        <f>[45]Agosto!$D$28</f>
        <v>23.1</v>
      </c>
      <c r="Z49" s="114">
        <f>[45]Agosto!$D$29</f>
        <v>22.9</v>
      </c>
      <c r="AA49" s="114">
        <f>[45]Agosto!$D$30</f>
        <v>19.399999999999999</v>
      </c>
      <c r="AB49" s="114">
        <f>[45]Agosto!$D$31</f>
        <v>16</v>
      </c>
      <c r="AC49" s="114">
        <f>[45]Agosto!$D$32</f>
        <v>14.3</v>
      </c>
      <c r="AD49" s="114">
        <f>[45]Agosto!$D$33</f>
        <v>17.3</v>
      </c>
      <c r="AE49" s="114">
        <f>[45]Agosto!$D$34</f>
        <v>18.8</v>
      </c>
      <c r="AF49" s="114">
        <f>[45]Agosto!$D$35</f>
        <v>17.899999999999999</v>
      </c>
      <c r="AG49" s="112">
        <f t="shared" si="3"/>
        <v>13.4</v>
      </c>
      <c r="AH49" s="120">
        <f t="shared" si="4"/>
        <v>18.125806451612899</v>
      </c>
    </row>
    <row r="50" spans="1:39" s="5" customFormat="1" ht="17.100000000000001" customHeight="1" x14ac:dyDescent="0.2">
      <c r="A50" s="55" t="s">
        <v>212</v>
      </c>
      <c r="B50" s="13">
        <f t="shared" ref="B50:AG50" si="5">MIN(B5:B49)</f>
        <v>11.3</v>
      </c>
      <c r="C50" s="13">
        <f t="shared" si="5"/>
        <v>10.5</v>
      </c>
      <c r="D50" s="13">
        <f t="shared" si="5"/>
        <v>10.7</v>
      </c>
      <c r="E50" s="13">
        <f t="shared" si="5"/>
        <v>11</v>
      </c>
      <c r="F50" s="13">
        <f t="shared" si="5"/>
        <v>10.8</v>
      </c>
      <c r="G50" s="13">
        <f t="shared" si="5"/>
        <v>12.1</v>
      </c>
      <c r="H50" s="13">
        <f t="shared" si="5"/>
        <v>12.8</v>
      </c>
      <c r="I50" s="13">
        <f t="shared" si="5"/>
        <v>15.9</v>
      </c>
      <c r="J50" s="13">
        <f t="shared" si="5"/>
        <v>15.1</v>
      </c>
      <c r="K50" s="13">
        <f t="shared" si="5"/>
        <v>14.9</v>
      </c>
      <c r="L50" s="13">
        <f t="shared" si="5"/>
        <v>14.6</v>
      </c>
      <c r="M50" s="13">
        <f t="shared" si="5"/>
        <v>15.8</v>
      </c>
      <c r="N50" s="13">
        <f t="shared" si="5"/>
        <v>9.8000000000000007</v>
      </c>
      <c r="O50" s="13">
        <f t="shared" si="5"/>
        <v>11.1</v>
      </c>
      <c r="P50" s="13">
        <f t="shared" si="5"/>
        <v>14.4</v>
      </c>
      <c r="Q50" s="13">
        <f t="shared" si="5"/>
        <v>15.2</v>
      </c>
      <c r="R50" s="13">
        <f t="shared" si="5"/>
        <v>13.5</v>
      </c>
      <c r="S50" s="13">
        <f t="shared" si="5"/>
        <v>13.4</v>
      </c>
      <c r="T50" s="13">
        <f t="shared" si="5"/>
        <v>11.9</v>
      </c>
      <c r="U50" s="13">
        <f t="shared" si="5"/>
        <v>12.6</v>
      </c>
      <c r="V50" s="13">
        <f t="shared" si="5"/>
        <v>13.4</v>
      </c>
      <c r="W50" s="13">
        <f t="shared" si="5"/>
        <v>16.2</v>
      </c>
      <c r="X50" s="13">
        <f t="shared" si="5"/>
        <v>16.8</v>
      </c>
      <c r="Y50" s="13">
        <f t="shared" si="5"/>
        <v>16.2</v>
      </c>
      <c r="Z50" s="13">
        <f t="shared" si="5"/>
        <v>16.7</v>
      </c>
      <c r="AA50" s="13">
        <f t="shared" si="5"/>
        <v>12.5</v>
      </c>
      <c r="AB50" s="13">
        <f t="shared" si="5"/>
        <v>9.1</v>
      </c>
      <c r="AC50" s="13">
        <f t="shared" si="5"/>
        <v>11.5</v>
      </c>
      <c r="AD50" s="13">
        <f t="shared" si="5"/>
        <v>13.8</v>
      </c>
      <c r="AE50" s="13">
        <f t="shared" si="5"/>
        <v>13.4</v>
      </c>
      <c r="AF50" s="13">
        <f t="shared" si="5"/>
        <v>17.8</v>
      </c>
      <c r="AG50" s="14">
        <f t="shared" si="5"/>
        <v>9.1</v>
      </c>
      <c r="AH50" s="121"/>
      <c r="AL50" s="5" t="s">
        <v>35</v>
      </c>
    </row>
    <row r="51" spans="1:39" x14ac:dyDescent="0.2">
      <c r="A51" s="117" t="s">
        <v>216</v>
      </c>
      <c r="B51" s="45"/>
      <c r="C51" s="45"/>
      <c r="D51" s="45"/>
      <c r="E51" s="45"/>
      <c r="F51" s="45"/>
      <c r="G51" s="45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51"/>
      <c r="AE51" s="51"/>
      <c r="AF51" s="56" t="s">
        <v>35</v>
      </c>
      <c r="AG51" s="49"/>
      <c r="AH51" s="50"/>
    </row>
    <row r="52" spans="1:39" x14ac:dyDescent="0.2">
      <c r="A52" s="117" t="s">
        <v>217</v>
      </c>
      <c r="B52" s="46"/>
      <c r="C52" s="46"/>
      <c r="D52" s="46"/>
      <c r="E52" s="46"/>
      <c r="F52" s="46"/>
      <c r="G52" s="46"/>
      <c r="H52" s="46"/>
      <c r="I52" s="46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30"/>
      <c r="U52" s="130"/>
      <c r="V52" s="130"/>
      <c r="W52" s="130"/>
      <c r="X52" s="130"/>
      <c r="Y52" s="102"/>
      <c r="Z52" s="102"/>
      <c r="AA52" s="102"/>
      <c r="AB52" s="102"/>
      <c r="AC52" s="102"/>
      <c r="AD52" s="102"/>
      <c r="AE52" s="102"/>
      <c r="AF52" s="102"/>
      <c r="AG52" s="49"/>
      <c r="AH52" s="48"/>
      <c r="AL52" t="s">
        <v>35</v>
      </c>
      <c r="AM52" t="s">
        <v>35</v>
      </c>
    </row>
    <row r="53" spans="1:39" x14ac:dyDescent="0.2">
      <c r="A53" s="47"/>
      <c r="B53" s="102"/>
      <c r="C53" s="102"/>
      <c r="D53" s="102"/>
      <c r="E53" s="102"/>
      <c r="F53" s="102"/>
      <c r="G53" s="102"/>
      <c r="H53" s="102"/>
      <c r="I53" s="102"/>
      <c r="J53" s="103"/>
      <c r="K53" s="103"/>
      <c r="L53" s="103"/>
      <c r="M53" s="103"/>
      <c r="N53" s="103"/>
      <c r="O53" s="103"/>
      <c r="P53" s="103"/>
      <c r="Q53" s="102"/>
      <c r="R53" s="102"/>
      <c r="S53" s="102"/>
      <c r="T53" s="131"/>
      <c r="U53" s="131"/>
      <c r="V53" s="131"/>
      <c r="W53" s="131"/>
      <c r="X53" s="131"/>
      <c r="Y53" s="102"/>
      <c r="Z53" s="102"/>
      <c r="AA53" s="102"/>
      <c r="AB53" s="102"/>
      <c r="AC53" s="102"/>
      <c r="AD53" s="51"/>
      <c r="AE53" s="51"/>
      <c r="AF53" s="51"/>
      <c r="AG53" s="49"/>
      <c r="AH53" s="48"/>
    </row>
    <row r="54" spans="1:39" x14ac:dyDescent="0.2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51"/>
      <c r="AE54" s="51"/>
      <c r="AF54" s="51"/>
      <c r="AG54" s="49"/>
      <c r="AH54" s="80"/>
    </row>
    <row r="55" spans="1:39" x14ac:dyDescent="0.2">
      <c r="A55" s="47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51"/>
      <c r="AG55" s="49"/>
      <c r="AH55" s="50"/>
      <c r="AK55" t="s">
        <v>35</v>
      </c>
      <c r="AL55" t="s">
        <v>35</v>
      </c>
    </row>
    <row r="56" spans="1:39" x14ac:dyDescent="0.2">
      <c r="A56" s="47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52"/>
      <c r="AG56" s="49"/>
      <c r="AH56" s="50"/>
      <c r="AL56" t="s">
        <v>35</v>
      </c>
    </row>
    <row r="57" spans="1:39" ht="13.5" thickBot="1" x14ac:dyDescent="0.25">
      <c r="A57" s="57"/>
      <c r="B57" s="58"/>
      <c r="C57" s="58"/>
      <c r="D57" s="58"/>
      <c r="E57" s="58"/>
      <c r="F57" s="58"/>
      <c r="G57" s="58" t="s">
        <v>35</v>
      </c>
      <c r="H57" s="58"/>
      <c r="I57" s="58"/>
      <c r="J57" s="58"/>
      <c r="K57" s="58"/>
      <c r="L57" s="58" t="s">
        <v>35</v>
      </c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9"/>
      <c r="AH57" s="81"/>
      <c r="AL57" t="s">
        <v>35</v>
      </c>
    </row>
    <row r="58" spans="1:39" x14ac:dyDescent="0.2">
      <c r="AJ58" t="s">
        <v>35</v>
      </c>
    </row>
    <row r="60" spans="1:39" x14ac:dyDescent="0.2">
      <c r="AD60" s="2" t="s">
        <v>35</v>
      </c>
      <c r="AM60" t="s">
        <v>35</v>
      </c>
    </row>
    <row r="62" spans="1:39" x14ac:dyDescent="0.2">
      <c r="AI62" s="12" t="s">
        <v>35</v>
      </c>
      <c r="AJ62" t="s">
        <v>35</v>
      </c>
    </row>
    <row r="65" spans="9:35" x14ac:dyDescent="0.2">
      <c r="I65" s="2" t="s">
        <v>35</v>
      </c>
      <c r="Y65" s="2" t="s">
        <v>35</v>
      </c>
      <c r="AB65" s="2" t="s">
        <v>35</v>
      </c>
      <c r="AI65" t="s">
        <v>35</v>
      </c>
    </row>
    <row r="72" spans="9:35" x14ac:dyDescent="0.2">
      <c r="AI72" s="12" t="s">
        <v>35</v>
      </c>
    </row>
    <row r="93" spans="40:40" x14ac:dyDescent="0.2">
      <c r="AN93" s="12" t="s">
        <v>35</v>
      </c>
    </row>
  </sheetData>
  <mergeCells count="36">
    <mergeCell ref="AE3:AE4"/>
    <mergeCell ref="Z3:Z4"/>
    <mergeCell ref="U3:U4"/>
    <mergeCell ref="I3:I4"/>
    <mergeCell ref="T3:T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showGridLines="0" zoomScale="90" zoomScaleNormal="90" workbookViewId="0">
      <selection activeCell="Q30" sqref="Q30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6" ht="20.100000000000001" customHeight="1" x14ac:dyDescent="0.2">
      <c r="A1" s="136" t="s">
        <v>223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8"/>
    </row>
    <row r="2" spans="1:36" s="4" customFormat="1" ht="20.100000000000001" customHeight="1" x14ac:dyDescent="0.2">
      <c r="A2" s="139" t="s">
        <v>21</v>
      </c>
      <c r="B2" s="134" t="s">
        <v>219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5"/>
    </row>
    <row r="3" spans="1:36" s="5" customFormat="1" ht="20.100000000000001" customHeight="1" x14ac:dyDescent="0.2">
      <c r="A3" s="139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143" t="s">
        <v>26</v>
      </c>
    </row>
    <row r="4" spans="1:36" s="5" customFormat="1" ht="20.100000000000001" customHeight="1" x14ac:dyDescent="0.2">
      <c r="A4" s="139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43"/>
    </row>
    <row r="5" spans="1:36" s="5" customFormat="1" x14ac:dyDescent="0.2">
      <c r="A5" s="54" t="s">
        <v>30</v>
      </c>
      <c r="B5" s="111">
        <f>[1]Agosto!$E$5</f>
        <v>68</v>
      </c>
      <c r="C5" s="111">
        <f>[1]Agosto!$E$6</f>
        <v>65.869565217391298</v>
      </c>
      <c r="D5" s="111">
        <f>[1]Agosto!$E$7</f>
        <v>66.086956521739125</v>
      </c>
      <c r="E5" s="111">
        <f>[1]Agosto!$E$8</f>
        <v>65.347826086956516</v>
      </c>
      <c r="F5" s="111">
        <f>[1]Agosto!$E$9</f>
        <v>65.217391304347828</v>
      </c>
      <c r="G5" s="111">
        <f>[1]Agosto!$E$10</f>
        <v>63.416666666666664</v>
      </c>
      <c r="H5" s="111">
        <f>[1]Agosto!$E$11</f>
        <v>62.130434782608695</v>
      </c>
      <c r="I5" s="111">
        <f>[1]Agosto!$E$12</f>
        <v>67.208333333333329</v>
      </c>
      <c r="J5" s="111">
        <f>[1]Agosto!$E$13</f>
        <v>61.545454545454547</v>
      </c>
      <c r="K5" s="111">
        <f>[1]Agosto!$E$14</f>
        <v>57.695652173913047</v>
      </c>
      <c r="L5" s="111">
        <f>[1]Agosto!$E$15</f>
        <v>54.173913043478258</v>
      </c>
      <c r="M5" s="111">
        <f>[1]Agosto!$E$16</f>
        <v>64.333333333333329</v>
      </c>
      <c r="N5" s="111">
        <f>[1]Agosto!$E$17</f>
        <v>83.458333333333329</v>
      </c>
      <c r="O5" s="111">
        <f>[1]Agosto!$E$18</f>
        <v>82.708333333333329</v>
      </c>
      <c r="P5" s="111">
        <f>[1]Agosto!$E$19</f>
        <v>84.5</v>
      </c>
      <c r="Q5" s="111">
        <f>[1]Agosto!$E$20</f>
        <v>63.458333333333336</v>
      </c>
      <c r="R5" s="111">
        <f>[1]Agosto!$E$21</f>
        <v>49.521739130434781</v>
      </c>
      <c r="S5" s="111">
        <f>[1]Agosto!$E$22</f>
        <v>55.590909090909093</v>
      </c>
      <c r="T5" s="111">
        <f>[1]Agosto!$E$23</f>
        <v>76.625</v>
      </c>
      <c r="U5" s="111">
        <f>[1]Agosto!$E$24</f>
        <v>78.36363636363636</v>
      </c>
      <c r="V5" s="111">
        <f>[1]Agosto!$E$25</f>
        <v>79.958333333333329</v>
      </c>
      <c r="W5" s="111">
        <f>[1]Agosto!$E$26</f>
        <v>69.173913043478265</v>
      </c>
      <c r="X5" s="111">
        <f>[1]Agosto!$E$27</f>
        <v>61.391304347826086</v>
      </c>
      <c r="Y5" s="111">
        <f>[1]Agosto!$E$28</f>
        <v>61.25</v>
      </c>
      <c r="Z5" s="111">
        <f>[1]Agosto!$E$29</f>
        <v>61.208333333333336</v>
      </c>
      <c r="AA5" s="111">
        <f>[1]Agosto!$E$30</f>
        <v>86.291666666666671</v>
      </c>
      <c r="AB5" s="111">
        <f>[1]Agosto!$E$31</f>
        <v>84.833333333333329</v>
      </c>
      <c r="AC5" s="111">
        <f>[1]Agosto!$E$32</f>
        <v>76.652173913043484</v>
      </c>
      <c r="AD5" s="111">
        <f>[1]Agosto!$E$33</f>
        <v>77.608695652173907</v>
      </c>
      <c r="AE5" s="111">
        <f>[1]Agosto!$E$34</f>
        <v>82.416666666666671</v>
      </c>
      <c r="AF5" s="111">
        <f>[1]Agosto!$E$35</f>
        <v>89.625</v>
      </c>
      <c r="AG5" s="122">
        <f t="shared" ref="AG5:AG49" si="1">AVERAGE(B5:AF5)</f>
        <v>69.860039738195411</v>
      </c>
    </row>
    <row r="6" spans="1:36" x14ac:dyDescent="0.2">
      <c r="A6" s="54" t="s">
        <v>0</v>
      </c>
      <c r="B6" s="114">
        <f>[2]Agosto!$E$5</f>
        <v>66.458333333333329</v>
      </c>
      <c r="C6" s="114">
        <f>[2]Agosto!$E$6</f>
        <v>62.25</v>
      </c>
      <c r="D6" s="114">
        <f>[2]Agosto!$E$7</f>
        <v>60.416666666666664</v>
      </c>
      <c r="E6" s="114">
        <f>[2]Agosto!$E$8</f>
        <v>59.291666666666664</v>
      </c>
      <c r="F6" s="114">
        <f>[2]Agosto!$E$9</f>
        <v>58.208333333333336</v>
      </c>
      <c r="G6" s="114">
        <f>[2]Agosto!$E$10</f>
        <v>57.208333333333336</v>
      </c>
      <c r="H6" s="114">
        <f>[2]Agosto!$E$11</f>
        <v>62.666666666666664</v>
      </c>
      <c r="I6" s="114">
        <f>[2]Agosto!$E$12</f>
        <v>81.833333333333329</v>
      </c>
      <c r="J6" s="114">
        <f>[2]Agosto!$E$13</f>
        <v>77.125</v>
      </c>
      <c r="K6" s="114">
        <f>[2]Agosto!$E$14</f>
        <v>64.416666666666671</v>
      </c>
      <c r="L6" s="114">
        <f>[2]Agosto!$E$15</f>
        <v>45</v>
      </c>
      <c r="M6" s="114">
        <f>[2]Agosto!$E$16</f>
        <v>69.291666666666671</v>
      </c>
      <c r="N6" s="114">
        <f>[2]Agosto!$E$17</f>
        <v>76.375</v>
      </c>
      <c r="O6" s="114">
        <f>[2]Agosto!$E$18</f>
        <v>73.625</v>
      </c>
      <c r="P6" s="114">
        <f>[2]Agosto!$E$19</f>
        <v>72.25</v>
      </c>
      <c r="Q6" s="114">
        <f>[2]Agosto!$E$20</f>
        <v>65.875</v>
      </c>
      <c r="R6" s="114">
        <f>[2]Agosto!$E$21</f>
        <v>62.125</v>
      </c>
      <c r="S6" s="114">
        <f>[2]Agosto!$E$22</f>
        <v>60.916666666666664</v>
      </c>
      <c r="T6" s="114">
        <f>[2]Agosto!$E$23</f>
        <v>81.833333333333329</v>
      </c>
      <c r="U6" s="114">
        <f>[2]Agosto!$E$24</f>
        <v>78.583333333333329</v>
      </c>
      <c r="V6" s="114">
        <f>[2]Agosto!$E$25</f>
        <v>66.5</v>
      </c>
      <c r="W6" s="114">
        <f>[2]Agosto!$E$26</f>
        <v>58.416666666666664</v>
      </c>
      <c r="X6" s="114">
        <f>[2]Agosto!$E$27</f>
        <v>45.708333333333336</v>
      </c>
      <c r="Y6" s="114">
        <f>[2]Agosto!$E$28</f>
        <v>45.125</v>
      </c>
      <c r="Z6" s="114">
        <f>[2]Agosto!$E$29</f>
        <v>79.541666666666671</v>
      </c>
      <c r="AA6" s="114">
        <f>[2]Agosto!$E$30</f>
        <v>62.458333333333336</v>
      </c>
      <c r="AB6" s="114">
        <f>[2]Agosto!$E$31</f>
        <v>55.25</v>
      </c>
      <c r="AC6" s="114">
        <f>[2]Agosto!$E$32</f>
        <v>64.708333333333329</v>
      </c>
      <c r="AD6" s="114">
        <f>[2]Agosto!$E$33</f>
        <v>62.333333333333336</v>
      </c>
      <c r="AE6" s="114">
        <f>[2]Agosto!$E$34</f>
        <v>68.666666666666671</v>
      </c>
      <c r="AF6" s="114">
        <f>[2]Agosto!$E$35</f>
        <v>82.583333333333329</v>
      </c>
      <c r="AG6" s="122">
        <f t="shared" si="1"/>
        <v>65.388440860215042</v>
      </c>
    </row>
    <row r="7" spans="1:36" x14ac:dyDescent="0.2">
      <c r="A7" s="54" t="s">
        <v>88</v>
      </c>
      <c r="B7" s="114">
        <f>[3]Agosto!$E$5</f>
        <v>60.333333333333336</v>
      </c>
      <c r="C7" s="114">
        <f>[3]Agosto!$E$6</f>
        <v>51.916666666666664</v>
      </c>
      <c r="D7" s="114">
        <f>[3]Agosto!$E$7</f>
        <v>47</v>
      </c>
      <c r="E7" s="114">
        <f>[3]Agosto!$E$8</f>
        <v>48.25</v>
      </c>
      <c r="F7" s="114">
        <f>[3]Agosto!$E$9</f>
        <v>48.958333333333336</v>
      </c>
      <c r="G7" s="114">
        <f>[3]Agosto!$E$10</f>
        <v>44.666666666666664</v>
      </c>
      <c r="H7" s="114">
        <f>[3]Agosto!$E$11</f>
        <v>45.583333333333336</v>
      </c>
      <c r="I7" s="114">
        <f>[3]Agosto!$E$12</f>
        <v>64.458333333333329</v>
      </c>
      <c r="J7" s="114">
        <f>[3]Agosto!$E$13</f>
        <v>68.791666666666671</v>
      </c>
      <c r="K7" s="114">
        <f>[3]Agosto!$E$14</f>
        <v>60.291666666666664</v>
      </c>
      <c r="L7" s="114">
        <f>[3]Agosto!$E$15</f>
        <v>42.375</v>
      </c>
      <c r="M7" s="114">
        <f>[3]Agosto!$E$16</f>
        <v>69</v>
      </c>
      <c r="N7" s="114">
        <f>[3]Agosto!$E$17</f>
        <v>83.416666666666671</v>
      </c>
      <c r="O7" s="114">
        <f>[3]Agosto!$E$18</f>
        <v>75.041666666666671</v>
      </c>
      <c r="P7" s="114">
        <f>[3]Agosto!$E$19</f>
        <v>67.416666666666671</v>
      </c>
      <c r="Q7" s="114">
        <f>[3]Agosto!$E$20</f>
        <v>60.916666666666664</v>
      </c>
      <c r="R7" s="114">
        <f>[3]Agosto!$E$21</f>
        <v>53.5</v>
      </c>
      <c r="S7" s="114">
        <f>[3]Agosto!$E$22</f>
        <v>48.416666666666664</v>
      </c>
      <c r="T7" s="114">
        <f>[3]Agosto!$E$23</f>
        <v>87.625</v>
      </c>
      <c r="U7" s="114">
        <f>[3]Agosto!$E$24</f>
        <v>83.25</v>
      </c>
      <c r="V7" s="114">
        <f>[3]Agosto!$E$25</f>
        <v>74.458333333333329</v>
      </c>
      <c r="W7" s="114">
        <f>[3]Agosto!$E$26</f>
        <v>61.708333333333336</v>
      </c>
      <c r="X7" s="114">
        <f>[3]Agosto!$E$27</f>
        <v>52.625</v>
      </c>
      <c r="Y7" s="114">
        <f>[3]Agosto!$E$28</f>
        <v>51.208333333333336</v>
      </c>
      <c r="Z7" s="114">
        <f>[3]Agosto!$E$29</f>
        <v>61.125</v>
      </c>
      <c r="AA7" s="114">
        <f>[3]Agosto!$E$30</f>
        <v>89.333333333333329</v>
      </c>
      <c r="AB7" s="114">
        <f>[3]Agosto!$E$31</f>
        <v>74.875</v>
      </c>
      <c r="AC7" s="114">
        <f>[3]Agosto!$E$32</f>
        <v>67.75</v>
      </c>
      <c r="AD7" s="114">
        <f>[3]Agosto!$E$33</f>
        <v>64.291666666666671</v>
      </c>
      <c r="AE7" s="114">
        <f>[3]Agosto!$E$34</f>
        <v>68.875</v>
      </c>
      <c r="AF7" s="114">
        <f>[3]Agosto!$E$35</f>
        <v>83.708333333333329</v>
      </c>
      <c r="AG7" s="122">
        <f t="shared" si="1"/>
        <v>63.263440860215042</v>
      </c>
    </row>
    <row r="8" spans="1:36" x14ac:dyDescent="0.2">
      <c r="A8" s="54" t="s">
        <v>1</v>
      </c>
      <c r="B8" s="114">
        <f>[4]Agosto!$E$5</f>
        <v>59.125</v>
      </c>
      <c r="C8" s="114">
        <f>[4]Agosto!$E$6</f>
        <v>54.625</v>
      </c>
      <c r="D8" s="114">
        <f>[4]Agosto!$E$7</f>
        <v>59.875</v>
      </c>
      <c r="E8" s="114">
        <f>[4]Agosto!$E$8</f>
        <v>58.125</v>
      </c>
      <c r="F8" s="114">
        <f>[4]Agosto!$E$9</f>
        <v>56.583333333333336</v>
      </c>
      <c r="G8" s="114">
        <f>[4]Agosto!$E$10</f>
        <v>55.791666666666664</v>
      </c>
      <c r="H8" s="114">
        <f>[4]Agosto!$E$11</f>
        <v>58.75</v>
      </c>
      <c r="I8" s="114">
        <f>[4]Agosto!$E$12</f>
        <v>58.5</v>
      </c>
      <c r="J8" s="114">
        <f>[4]Agosto!$E$13</f>
        <v>59.541666666666664</v>
      </c>
      <c r="K8" s="114">
        <f>[4]Agosto!$E$14</f>
        <v>59.208333333333336</v>
      </c>
      <c r="L8" s="114">
        <f>[4]Agosto!$E$15</f>
        <v>58.208333333333336</v>
      </c>
      <c r="M8" s="114">
        <f>[4]Agosto!$E$16</f>
        <v>65.25</v>
      </c>
      <c r="N8" s="114">
        <f>[4]Agosto!$E$17</f>
        <v>72.458333333333329</v>
      </c>
      <c r="O8" s="114">
        <f>[4]Agosto!$E$18</f>
        <v>64.875</v>
      </c>
      <c r="P8" s="114">
        <f>[4]Agosto!$E$19</f>
        <v>54.5</v>
      </c>
      <c r="Q8" s="114">
        <f>[4]Agosto!$E$20</f>
        <v>50.666666666666664</v>
      </c>
      <c r="R8" s="114">
        <f>[4]Agosto!$E$21</f>
        <v>44.458333333333336</v>
      </c>
      <c r="S8" s="114">
        <f>[4]Agosto!$E$22</f>
        <v>53.958333333333336</v>
      </c>
      <c r="T8" s="114">
        <f>[4]Agosto!$E$23</f>
        <v>87.208333333333329</v>
      </c>
      <c r="U8" s="114">
        <f>[4]Agosto!$E$24</f>
        <v>84.125</v>
      </c>
      <c r="V8" s="114">
        <f>[4]Agosto!$E$25</f>
        <v>74.333333333333329</v>
      </c>
      <c r="W8" s="114">
        <f>[4]Agosto!$E$26</f>
        <v>67.666666666666671</v>
      </c>
      <c r="X8" s="114">
        <f>[4]Agosto!$E$27</f>
        <v>61.5</v>
      </c>
      <c r="Y8" s="114">
        <f>[4]Agosto!$E$28</f>
        <v>55.166666666666664</v>
      </c>
      <c r="Z8" s="114">
        <f>[4]Agosto!$E$29</f>
        <v>63.208333333333336</v>
      </c>
      <c r="AA8" s="114">
        <f>[4]Agosto!$E$30</f>
        <v>68.041666666666671</v>
      </c>
      <c r="AB8" s="114">
        <f>[4]Agosto!$E$31</f>
        <v>68.416666666666671</v>
      </c>
      <c r="AC8" s="114">
        <f>[4]Agosto!$E$32</f>
        <v>61.958333333333336</v>
      </c>
      <c r="AD8" s="114">
        <f>[4]Agosto!$E$33</f>
        <v>61.375</v>
      </c>
      <c r="AE8" s="114">
        <f>[4]Agosto!$E$34</f>
        <v>56.791666666666664</v>
      </c>
      <c r="AF8" s="114">
        <f>[4]Agosto!$E$35</f>
        <v>65.666666666666671</v>
      </c>
      <c r="AG8" s="122">
        <f t="shared" si="1"/>
        <v>61.93413978494624</v>
      </c>
    </row>
    <row r="9" spans="1:36" x14ac:dyDescent="0.2">
      <c r="A9" s="54" t="s">
        <v>151</v>
      </c>
      <c r="B9" s="114">
        <f>[5]Agosto!$E$5</f>
        <v>55.333333333333336</v>
      </c>
      <c r="C9" s="114">
        <f>[5]Agosto!$E$6</f>
        <v>50.375</v>
      </c>
      <c r="D9" s="114">
        <f>[5]Agosto!$E$7</f>
        <v>45.541666666666664</v>
      </c>
      <c r="E9" s="114">
        <f>[5]Agosto!$E$8</f>
        <v>44.041666666666664</v>
      </c>
      <c r="F9" s="114">
        <f>[5]Agosto!$E$9</f>
        <v>46.291666666666664</v>
      </c>
      <c r="G9" s="114">
        <f>[5]Agosto!$E$10</f>
        <v>47.833333333333336</v>
      </c>
      <c r="H9" s="114">
        <f>[5]Agosto!$E$11</f>
        <v>47.5</v>
      </c>
      <c r="I9" s="114">
        <f>[5]Agosto!$E$12</f>
        <v>82.25</v>
      </c>
      <c r="J9" s="114">
        <f>[5]Agosto!$E$13</f>
        <v>76.916666666666671</v>
      </c>
      <c r="K9" s="114">
        <f>[5]Agosto!$E$14</f>
        <v>62.708333333333336</v>
      </c>
      <c r="L9" s="114">
        <f>[5]Agosto!$E$15</f>
        <v>42.75</v>
      </c>
      <c r="M9" s="114">
        <f>[5]Agosto!$E$16</f>
        <v>71.583333333333329</v>
      </c>
      <c r="N9" s="114">
        <f>[5]Agosto!$E$17</f>
        <v>80.541666666666671</v>
      </c>
      <c r="O9" s="114">
        <f>[5]Agosto!$E$18</f>
        <v>67.375</v>
      </c>
      <c r="P9" s="114">
        <f>[5]Agosto!$E$19</f>
        <v>68.375</v>
      </c>
      <c r="Q9" s="114">
        <f>[5]Agosto!$E$20</f>
        <v>64.291666666666671</v>
      </c>
      <c r="R9" s="114">
        <f>[5]Agosto!$E$21</f>
        <v>59.708333333333336</v>
      </c>
      <c r="S9" s="114">
        <f>[5]Agosto!$E$22</f>
        <v>53.666666666666664</v>
      </c>
      <c r="T9" s="114">
        <f>[5]Agosto!$E$23</f>
        <v>85.833333333333329</v>
      </c>
      <c r="U9" s="114">
        <f>[5]Agosto!$E$24</f>
        <v>82.5</v>
      </c>
      <c r="V9" s="114">
        <f>[5]Agosto!$E$25</f>
        <v>67.583333333333329</v>
      </c>
      <c r="W9" s="114">
        <f>[5]Agosto!$E$26</f>
        <v>57.541666666666664</v>
      </c>
      <c r="X9" s="114">
        <f>[5]Agosto!$E$27</f>
        <v>39.25</v>
      </c>
      <c r="Y9" s="114">
        <f>[5]Agosto!$E$28</f>
        <v>47.333333333333336</v>
      </c>
      <c r="Z9" s="114">
        <f>[5]Agosto!$E$29</f>
        <v>90.5</v>
      </c>
      <c r="AA9" s="114">
        <f>[5]Agosto!$E$30</f>
        <v>68.666666666666671</v>
      </c>
      <c r="AB9" s="114">
        <f>[5]Agosto!$E$31</f>
        <v>59.958333333333336</v>
      </c>
      <c r="AC9" s="114">
        <f>[5]Agosto!$E$32</f>
        <v>67.166666666666671</v>
      </c>
      <c r="AD9" s="114">
        <f>[5]Agosto!$E$33</f>
        <v>65.916666666666671</v>
      </c>
      <c r="AE9" s="114">
        <f>[5]Agosto!$E$34</f>
        <v>70.833333333333329</v>
      </c>
      <c r="AF9" s="114">
        <f>[5]Agosto!$E$35</f>
        <v>85.458333333333329</v>
      </c>
      <c r="AG9" s="122">
        <f t="shared" si="1"/>
        <v>63.084677419354833</v>
      </c>
    </row>
    <row r="10" spans="1:36" x14ac:dyDescent="0.2">
      <c r="A10" s="54" t="s">
        <v>95</v>
      </c>
      <c r="B10" s="114">
        <f>[6]Agosto!$E$5</f>
        <v>66.25</v>
      </c>
      <c r="C10" s="114">
        <f>[6]Agosto!$E$6</f>
        <v>60.208333333333336</v>
      </c>
      <c r="D10" s="114">
        <f>[6]Agosto!$E$7</f>
        <v>53.5</v>
      </c>
      <c r="E10" s="114">
        <f>[6]Agosto!$E$8</f>
        <v>57.875</v>
      </c>
      <c r="F10" s="114">
        <f>[6]Agosto!$E$9</f>
        <v>57.25</v>
      </c>
      <c r="G10" s="114">
        <f>[6]Agosto!$E$10</f>
        <v>53.875</v>
      </c>
      <c r="H10" s="114">
        <f>[6]Agosto!$E$11</f>
        <v>38.708333333333336</v>
      </c>
      <c r="I10" s="114">
        <f>[6]Agosto!$E$12</f>
        <v>56.375</v>
      </c>
      <c r="J10" s="114">
        <f>[6]Agosto!$E$13</f>
        <v>65.083333333333329</v>
      </c>
      <c r="K10" s="114">
        <f>[6]Agosto!$E$14</f>
        <v>52.375</v>
      </c>
      <c r="L10" s="114">
        <f>[6]Agosto!$E$15</f>
        <v>41.208333333333336</v>
      </c>
      <c r="M10" s="114">
        <f>[6]Agosto!$E$16</f>
        <v>52.166666666666664</v>
      </c>
      <c r="N10" s="114">
        <f>[6]Agosto!$E$17</f>
        <v>90.208333333333329</v>
      </c>
      <c r="O10" s="114">
        <f>[6]Agosto!$E$18</f>
        <v>83.666666666666671</v>
      </c>
      <c r="P10" s="114">
        <f>[6]Agosto!$E$19</f>
        <v>74.25</v>
      </c>
      <c r="Q10" s="114">
        <f>[6]Agosto!$E$20</f>
        <v>54.958333333333336</v>
      </c>
      <c r="R10" s="114">
        <f>[6]Agosto!$E$21</f>
        <v>51.25</v>
      </c>
      <c r="S10" s="114">
        <f>[6]Agosto!$E$22</f>
        <v>43.958333333333336</v>
      </c>
      <c r="T10" s="114">
        <f>[6]Agosto!$E$23</f>
        <v>82.5</v>
      </c>
      <c r="U10" s="114">
        <f>[6]Agosto!$E$24</f>
        <v>77.791666666666671</v>
      </c>
      <c r="V10" s="114">
        <f>[6]Agosto!$E$25</f>
        <v>77.583333333333329</v>
      </c>
      <c r="W10" s="114">
        <f>[6]Agosto!$E$26</f>
        <v>61.833333333333336</v>
      </c>
      <c r="X10" s="114">
        <f>[6]Agosto!$E$27</f>
        <v>48.5</v>
      </c>
      <c r="Y10" s="114">
        <f>[6]Agosto!$E$28</f>
        <v>56.875</v>
      </c>
      <c r="Z10" s="114">
        <f>[6]Agosto!$E$29</f>
        <v>57.291666666666664</v>
      </c>
      <c r="AA10" s="114">
        <f>[6]Agosto!$E$30</f>
        <v>89.416666666666671</v>
      </c>
      <c r="AB10" s="114">
        <f>[6]Agosto!$E$31</f>
        <v>97</v>
      </c>
      <c r="AC10" s="114">
        <f>[6]Agosto!$E$32</f>
        <v>84.083333333333329</v>
      </c>
      <c r="AD10" s="114">
        <f>[6]Agosto!$E$33</f>
        <v>77.041666666666671</v>
      </c>
      <c r="AE10" s="114">
        <f>[6]Agosto!$E$34</f>
        <v>72.458333333333329</v>
      </c>
      <c r="AF10" s="114">
        <f>[6]Agosto!$E$35</f>
        <v>77.666666666666671</v>
      </c>
      <c r="AG10" s="122">
        <f t="shared" si="1"/>
        <v>64.942204301075279</v>
      </c>
    </row>
    <row r="11" spans="1:36" x14ac:dyDescent="0.2">
      <c r="A11" s="54" t="s">
        <v>52</v>
      </c>
      <c r="B11" s="114">
        <f>[7]Agosto!$E$5</f>
        <v>56.625</v>
      </c>
      <c r="C11" s="114">
        <f>[7]Agosto!$E$6</f>
        <v>51.583333333333336</v>
      </c>
      <c r="D11" s="114">
        <f>[7]Agosto!$E$7</f>
        <v>41.25</v>
      </c>
      <c r="E11" s="114">
        <f>[7]Agosto!$E$8</f>
        <v>42.083333333333336</v>
      </c>
      <c r="F11" s="114">
        <f>[7]Agosto!$E$9</f>
        <v>45.416666666666664</v>
      </c>
      <c r="G11" s="114">
        <f>[7]Agosto!$E$10</f>
        <v>44.666666666666664</v>
      </c>
      <c r="H11" s="114">
        <f>[7]Agosto!$E$11</f>
        <v>37.125</v>
      </c>
      <c r="I11" s="114">
        <f>[7]Agosto!$E$12</f>
        <v>52</v>
      </c>
      <c r="J11" s="114">
        <f>[7]Agosto!$E$13</f>
        <v>65</v>
      </c>
      <c r="K11" s="114">
        <f>[7]Agosto!$E$14</f>
        <v>57.454545454545453</v>
      </c>
      <c r="L11" s="114">
        <f>[7]Agosto!$E$15</f>
        <v>34</v>
      </c>
      <c r="M11" s="114">
        <f>[7]Agosto!$E$16</f>
        <v>58.083333333333336</v>
      </c>
      <c r="N11" s="114">
        <f>[7]Agosto!$E$17</f>
        <v>64.588235294117652</v>
      </c>
      <c r="O11" s="114">
        <f>[7]Agosto!$E$18</f>
        <v>68.041666666666671</v>
      </c>
      <c r="P11" s="114">
        <f>[7]Agosto!$E$19</f>
        <v>65.166666666666671</v>
      </c>
      <c r="Q11" s="114">
        <f>[7]Agosto!$E$20</f>
        <v>55.875</v>
      </c>
      <c r="R11" s="114">
        <f>[7]Agosto!$E$21</f>
        <v>47.083333333333336</v>
      </c>
      <c r="S11" s="114">
        <f>[7]Agosto!$E$22</f>
        <v>40.541666666666664</v>
      </c>
      <c r="T11" s="114">
        <f>[7]Agosto!$E$23</f>
        <v>74.357142857142861</v>
      </c>
      <c r="U11" s="114">
        <f>[7]Agosto!$E$24</f>
        <v>65.066666666666663</v>
      </c>
      <c r="V11" s="114">
        <f>[7]Agosto!$E$25</f>
        <v>66.045454545454547</v>
      </c>
      <c r="W11" s="114">
        <f>[7]Agosto!$E$26</f>
        <v>47.791666666666664</v>
      </c>
      <c r="X11" s="114">
        <f>[7]Agosto!$E$27</f>
        <v>43.583333333333336</v>
      </c>
      <c r="Y11" s="114">
        <f>[7]Agosto!$E$28</f>
        <v>41.875</v>
      </c>
      <c r="Z11" s="114">
        <f>[7]Agosto!$E$29</f>
        <v>45.958333333333336</v>
      </c>
      <c r="AA11" s="114">
        <f>[7]Agosto!$E$30</f>
        <v>79.599999999999994</v>
      </c>
      <c r="AB11" s="114">
        <f>[7]Agosto!$E$31</f>
        <v>73.25</v>
      </c>
      <c r="AC11" s="114">
        <f>[7]Agosto!$E$32</f>
        <v>65.125</v>
      </c>
      <c r="AD11" s="114">
        <f>[7]Agosto!$E$33</f>
        <v>62.083333333333336</v>
      </c>
      <c r="AE11" s="114">
        <f>[7]Agosto!$E$34</f>
        <v>65.19047619047619</v>
      </c>
      <c r="AF11" s="114">
        <f>[7]Agosto!$E$35</f>
        <v>79.583333333333329</v>
      </c>
      <c r="AG11" s="122">
        <f t="shared" si="1"/>
        <v>56.003038312099022</v>
      </c>
    </row>
    <row r="12" spans="1:36" hidden="1" x14ac:dyDescent="0.2">
      <c r="A12" s="54" t="s">
        <v>31</v>
      </c>
      <c r="B12" s="114" t="str">
        <f>[8]Agosto!$E$5</f>
        <v>*</v>
      </c>
      <c r="C12" s="114" t="str">
        <f>[8]Agosto!$E$6</f>
        <v>*</v>
      </c>
      <c r="D12" s="114" t="str">
        <f>[8]Agosto!$E$7</f>
        <v>*</v>
      </c>
      <c r="E12" s="114" t="str">
        <f>[8]Agosto!$E$8</f>
        <v>*</v>
      </c>
      <c r="F12" s="114" t="str">
        <f>[8]Agosto!$E$9</f>
        <v>*</v>
      </c>
      <c r="G12" s="114" t="str">
        <f>[8]Agosto!$E$10</f>
        <v>*</v>
      </c>
      <c r="H12" s="114" t="str">
        <f>[8]Agosto!$E$11</f>
        <v>*</v>
      </c>
      <c r="I12" s="114" t="str">
        <f>[8]Agosto!$E$12</f>
        <v>*</v>
      </c>
      <c r="J12" s="114" t="str">
        <f>[8]Agosto!$E$13</f>
        <v>*</v>
      </c>
      <c r="K12" s="114" t="str">
        <f>[8]Agosto!$E$14</f>
        <v>*</v>
      </c>
      <c r="L12" s="114" t="str">
        <f>[8]Agosto!$E$15</f>
        <v>*</v>
      </c>
      <c r="M12" s="114" t="str">
        <f>[8]Agosto!$E$16</f>
        <v>*</v>
      </c>
      <c r="N12" s="114" t="str">
        <f>[8]Agosto!$E$17</f>
        <v>*</v>
      </c>
      <c r="O12" s="114" t="str">
        <f>[8]Agosto!$E$18</f>
        <v>*</v>
      </c>
      <c r="P12" s="114" t="str">
        <f>[8]Agosto!$E$19</f>
        <v>*</v>
      </c>
      <c r="Q12" s="114" t="str">
        <f>[8]Agosto!$E$20</f>
        <v>*</v>
      </c>
      <c r="R12" s="114" t="str">
        <f>[8]Agosto!$E$21</f>
        <v>*</v>
      </c>
      <c r="S12" s="114" t="str">
        <f>[8]Agosto!$E$22</f>
        <v>*</v>
      </c>
      <c r="T12" s="114" t="str">
        <f>[8]Agosto!$E$23</f>
        <v>*</v>
      </c>
      <c r="U12" s="114" t="str">
        <f>[8]Agosto!$E$24</f>
        <v>*</v>
      </c>
      <c r="V12" s="114" t="str">
        <f>[8]Agosto!$E$25</f>
        <v>*</v>
      </c>
      <c r="W12" s="114" t="str">
        <f>[8]Agosto!$E$26</f>
        <v>*</v>
      </c>
      <c r="X12" s="114" t="str">
        <f>[8]Agosto!$E$27</f>
        <v>*</v>
      </c>
      <c r="Y12" s="114" t="str">
        <f>[8]Agosto!$E$28</f>
        <v>*</v>
      </c>
      <c r="Z12" s="114" t="str">
        <f>[8]Agosto!$E$29</f>
        <v>*</v>
      </c>
      <c r="AA12" s="114" t="str">
        <f>[8]Agosto!$E$30</f>
        <v>*</v>
      </c>
      <c r="AB12" s="114" t="str">
        <f>[8]Agosto!$E$31</f>
        <v>*</v>
      </c>
      <c r="AC12" s="114" t="str">
        <f>[8]Agosto!$E$32</f>
        <v>*</v>
      </c>
      <c r="AD12" s="114" t="str">
        <f>[8]Agosto!$E$33</f>
        <v>*</v>
      </c>
      <c r="AE12" s="114" t="str">
        <f>[8]Agosto!$E$34</f>
        <v>*</v>
      </c>
      <c r="AF12" s="114" t="str">
        <f>[8]Agosto!$E$35</f>
        <v>*</v>
      </c>
      <c r="AG12" s="122" t="s">
        <v>210</v>
      </c>
    </row>
    <row r="13" spans="1:36" x14ac:dyDescent="0.2">
      <c r="A13" s="54" t="s">
        <v>98</v>
      </c>
      <c r="B13" s="114">
        <f>[9]Agosto!$E$5</f>
        <v>63.75</v>
      </c>
      <c r="C13" s="114">
        <f>[9]Agosto!$E$6</f>
        <v>60.75</v>
      </c>
      <c r="D13" s="114">
        <f>[9]Agosto!$E$7</f>
        <v>58.875</v>
      </c>
      <c r="E13" s="114">
        <f>[9]Agosto!$E$8</f>
        <v>58.291666666666664</v>
      </c>
      <c r="F13" s="114">
        <f>[9]Agosto!$E$9</f>
        <v>57.625</v>
      </c>
      <c r="G13" s="114">
        <f>[9]Agosto!$E$10</f>
        <v>57.416666666666664</v>
      </c>
      <c r="H13" s="114">
        <f>[9]Agosto!$E$11</f>
        <v>57.291666666666664</v>
      </c>
      <c r="I13" s="114">
        <f>[9]Agosto!$E$12</f>
        <v>70.166666666666671</v>
      </c>
      <c r="J13" s="114">
        <f>[9]Agosto!$E$13</f>
        <v>73.041666666666671</v>
      </c>
      <c r="K13" s="114">
        <f>[9]Agosto!$E$14</f>
        <v>63.375</v>
      </c>
      <c r="L13" s="114">
        <f>[9]Agosto!$E$15</f>
        <v>50.958333333333336</v>
      </c>
      <c r="M13" s="114">
        <f>[9]Agosto!$E$16</f>
        <v>65.833333333333329</v>
      </c>
      <c r="N13" s="114">
        <f>[9]Agosto!$E$17</f>
        <v>77.375</v>
      </c>
      <c r="O13" s="114">
        <f>[9]Agosto!$E$18</f>
        <v>63.958333333333336</v>
      </c>
      <c r="P13" s="114">
        <f>[9]Agosto!$E$19</f>
        <v>70.708333333333329</v>
      </c>
      <c r="Q13" s="114">
        <f>[9]Agosto!$E$20</f>
        <v>63.583333333333336</v>
      </c>
      <c r="R13" s="114">
        <f>[9]Agosto!$E$21</f>
        <v>52.166666666666664</v>
      </c>
      <c r="S13" s="114">
        <f>[9]Agosto!$E$22</f>
        <v>56.708333333333336</v>
      </c>
      <c r="T13" s="114">
        <f>[9]Agosto!$E$23</f>
        <v>94.666666666666671</v>
      </c>
      <c r="U13" s="114">
        <f>[9]Agosto!$E$24</f>
        <v>80.625</v>
      </c>
      <c r="V13" s="114">
        <f>[9]Agosto!$E$25</f>
        <v>76.041666666666671</v>
      </c>
      <c r="W13" s="114">
        <f>[9]Agosto!$E$26</f>
        <v>65.583333333333329</v>
      </c>
      <c r="X13" s="114">
        <f>[9]Agosto!$E$27</f>
        <v>55</v>
      </c>
      <c r="Y13" s="114">
        <f>[9]Agosto!$E$28</f>
        <v>56.166666666666664</v>
      </c>
      <c r="Z13" s="114">
        <f>[9]Agosto!$E$29</f>
        <v>70.5</v>
      </c>
      <c r="AA13" s="114">
        <f>[9]Agosto!$E$30</f>
        <v>66.875</v>
      </c>
      <c r="AB13" s="114">
        <f>[9]Agosto!$E$31</f>
        <v>51.916666666666664</v>
      </c>
      <c r="AC13" s="114">
        <f>[9]Agosto!$E$32</f>
        <v>68.708333333333329</v>
      </c>
      <c r="AD13" s="114">
        <f>[9]Agosto!$E$33</f>
        <v>67.916666666666671</v>
      </c>
      <c r="AE13" s="114">
        <f>[9]Agosto!$E$34</f>
        <v>66.75</v>
      </c>
      <c r="AF13" s="114">
        <f>[9]Agosto!$E$35</f>
        <v>75.791666666666671</v>
      </c>
      <c r="AG13" s="122">
        <f t="shared" si="1"/>
        <v>65.110215053763454</v>
      </c>
    </row>
    <row r="14" spans="1:36" hidden="1" x14ac:dyDescent="0.2">
      <c r="A14" s="54" t="s">
        <v>102</v>
      </c>
      <c r="B14" s="114" t="str">
        <f>[10]Agosto!$E$5</f>
        <v>*</v>
      </c>
      <c r="C14" s="114" t="str">
        <f>[10]Agosto!$E$6</f>
        <v>*</v>
      </c>
      <c r="D14" s="114" t="str">
        <f>[10]Agosto!$E$7</f>
        <v>*</v>
      </c>
      <c r="E14" s="114" t="str">
        <f>[10]Agosto!$E$8</f>
        <v>*</v>
      </c>
      <c r="F14" s="114" t="str">
        <f>[10]Agosto!$E$9</f>
        <v>*</v>
      </c>
      <c r="G14" s="114" t="str">
        <f>[10]Agosto!$E$10</f>
        <v>*</v>
      </c>
      <c r="H14" s="114" t="str">
        <f>[10]Agosto!$E$11</f>
        <v>*</v>
      </c>
      <c r="I14" s="114" t="str">
        <f>[10]Agosto!$E$12</f>
        <v>*</v>
      </c>
      <c r="J14" s="114" t="str">
        <f>[10]Agosto!$E$13</f>
        <v>*</v>
      </c>
      <c r="K14" s="114" t="str">
        <f>[10]Agosto!$E$14</f>
        <v>*</v>
      </c>
      <c r="L14" s="114" t="str">
        <f>[10]Agosto!$E$15</f>
        <v>*</v>
      </c>
      <c r="M14" s="114" t="str">
        <f>[10]Agosto!$E$16</f>
        <v>*</v>
      </c>
      <c r="N14" s="114" t="str">
        <f>[10]Agosto!$E$17</f>
        <v>*</v>
      </c>
      <c r="O14" s="114" t="str">
        <f>[10]Agosto!$E$18</f>
        <v>*</v>
      </c>
      <c r="P14" s="114" t="str">
        <f>[10]Agosto!$E$19</f>
        <v>*</v>
      </c>
      <c r="Q14" s="114" t="str">
        <f>[10]Agosto!$E$20</f>
        <v>*</v>
      </c>
      <c r="R14" s="114" t="str">
        <f>[10]Agosto!$E$21</f>
        <v>*</v>
      </c>
      <c r="S14" s="114" t="str">
        <f>[10]Agosto!$E$22</f>
        <v>*</v>
      </c>
      <c r="T14" s="114" t="str">
        <f>[10]Agosto!$E$23</f>
        <v>*</v>
      </c>
      <c r="U14" s="114" t="str">
        <f>[10]Agosto!$E$24</f>
        <v>*</v>
      </c>
      <c r="V14" s="114" t="str">
        <f>[10]Agosto!$E$25</f>
        <v>*</v>
      </c>
      <c r="W14" s="114" t="str">
        <f>[10]Agosto!$E$26</f>
        <v>*</v>
      </c>
      <c r="X14" s="114" t="str">
        <f>[10]Agosto!$E$27</f>
        <v>*</v>
      </c>
      <c r="Y14" s="114" t="str">
        <f>[10]Agosto!$E$28</f>
        <v>*</v>
      </c>
      <c r="Z14" s="114" t="str">
        <f>[10]Agosto!$E$29</f>
        <v>*</v>
      </c>
      <c r="AA14" s="114" t="str">
        <f>[10]Agosto!$E$30</f>
        <v>*</v>
      </c>
      <c r="AB14" s="114" t="str">
        <f>[10]Agosto!$E$31</f>
        <v>*</v>
      </c>
      <c r="AC14" s="114" t="str">
        <f>[10]Agosto!$E$32</f>
        <v>*</v>
      </c>
      <c r="AD14" s="114" t="str">
        <f>[10]Agosto!$E$33</f>
        <v>*</v>
      </c>
      <c r="AE14" s="114" t="str">
        <f>[10]Agosto!$E$34</f>
        <v>*</v>
      </c>
      <c r="AF14" s="114" t="str">
        <f>[10]Agosto!$E$35</f>
        <v>*</v>
      </c>
      <c r="AG14" s="122" t="s">
        <v>210</v>
      </c>
      <c r="AJ14" t="s">
        <v>35</v>
      </c>
    </row>
    <row r="15" spans="1:36" x14ac:dyDescent="0.2">
      <c r="A15" s="54" t="s">
        <v>105</v>
      </c>
      <c r="B15" s="114">
        <f>[11]Agosto!$E$5</f>
        <v>59.75</v>
      </c>
      <c r="C15" s="114">
        <f>[11]Agosto!$E$6</f>
        <v>50.333333333333336</v>
      </c>
      <c r="D15" s="114">
        <f>[11]Agosto!$E$7</f>
        <v>48.875</v>
      </c>
      <c r="E15" s="114">
        <f>[11]Agosto!$E$8</f>
        <v>47.583333333333336</v>
      </c>
      <c r="F15" s="114">
        <f>[11]Agosto!$E$9</f>
        <v>47.416666666666664</v>
      </c>
      <c r="G15" s="114">
        <f>[11]Agosto!$E$10</f>
        <v>43.833333333333336</v>
      </c>
      <c r="H15" s="114">
        <f>[11]Agosto!$E$11</f>
        <v>50.166666666666664</v>
      </c>
      <c r="I15" s="114">
        <f>[11]Agosto!$E$12</f>
        <v>74.916666666666671</v>
      </c>
      <c r="J15" s="114">
        <f>[11]Agosto!$E$13</f>
        <v>71.666666666666671</v>
      </c>
      <c r="K15" s="114">
        <f>[11]Agosto!$E$14</f>
        <v>56.565217391304351</v>
      </c>
      <c r="L15" s="114">
        <f>[11]Agosto!$E$15</f>
        <v>44.458333333333336</v>
      </c>
      <c r="M15" s="114">
        <f>[11]Agosto!$E$16</f>
        <v>65.958333333333329</v>
      </c>
      <c r="N15" s="114">
        <f>[11]Agosto!$E$17</f>
        <v>85.791666666666671</v>
      </c>
      <c r="O15" s="114">
        <f>[11]Agosto!$E$18</f>
        <v>77.375</v>
      </c>
      <c r="P15" s="114">
        <f>[11]Agosto!$E$19</f>
        <v>67.833333333333329</v>
      </c>
      <c r="Q15" s="114">
        <f>[11]Agosto!$E$20</f>
        <v>63.416666666666664</v>
      </c>
      <c r="R15" s="114">
        <f>[11]Agosto!$E$21</f>
        <v>50.583333333333336</v>
      </c>
      <c r="S15" s="114">
        <f>[11]Agosto!$E$22</f>
        <v>52.916666666666664</v>
      </c>
      <c r="T15" s="114">
        <f>[11]Agosto!$E$23</f>
        <v>88.083333333333329</v>
      </c>
      <c r="U15" s="114">
        <f>[11]Agosto!$E$24</f>
        <v>81.625</v>
      </c>
      <c r="V15" s="114">
        <f>[11]Agosto!$E$25</f>
        <v>69.416666666666671</v>
      </c>
      <c r="W15" s="114">
        <f>[11]Agosto!$E$26</f>
        <v>64.041666666666671</v>
      </c>
      <c r="X15" s="114">
        <f>[11]Agosto!$E$27</f>
        <v>50.291666666666664</v>
      </c>
      <c r="Y15" s="114">
        <f>[11]Agosto!$E$28</f>
        <v>51.916666666666664</v>
      </c>
      <c r="Z15" s="114">
        <f>[11]Agosto!$E$29</f>
        <v>80.958333333333329</v>
      </c>
      <c r="AA15" s="114">
        <f>[11]Agosto!$E$30</f>
        <v>76.666666666666671</v>
      </c>
      <c r="AB15" s="114">
        <f>[11]Agosto!$E$31</f>
        <v>69.958333333333329</v>
      </c>
      <c r="AC15" s="114">
        <f>[11]Agosto!$E$32</f>
        <v>67.083333333333329</v>
      </c>
      <c r="AD15" s="114">
        <f>[11]Agosto!$E$33</f>
        <v>61.041666666666664</v>
      </c>
      <c r="AE15" s="114">
        <f>[11]Agosto!$E$34</f>
        <v>68.25</v>
      </c>
      <c r="AF15" s="114">
        <f>[11]Agosto!$E$35</f>
        <v>86.083333333333329</v>
      </c>
      <c r="AG15" s="122">
        <f t="shared" si="1"/>
        <v>63.70506077606359</v>
      </c>
      <c r="AJ15" t="s">
        <v>35</v>
      </c>
    </row>
    <row r="16" spans="1:36" x14ac:dyDescent="0.2">
      <c r="A16" s="54" t="s">
        <v>152</v>
      </c>
      <c r="B16" s="114">
        <f>[12]Agosto!$E$5</f>
        <v>49.666666666666664</v>
      </c>
      <c r="C16" s="114">
        <f>[12]Agosto!$E$6</f>
        <v>45.833333333333336</v>
      </c>
      <c r="D16" s="114">
        <f>[12]Agosto!$E$7</f>
        <v>63.25</v>
      </c>
      <c r="E16" s="114">
        <f>[12]Agosto!$E$8</f>
        <v>51.208333333333336</v>
      </c>
      <c r="F16" s="114">
        <f>[12]Agosto!$E$9</f>
        <v>57</v>
      </c>
      <c r="G16" s="114">
        <f>[12]Agosto!$E$10</f>
        <v>49.875</v>
      </c>
      <c r="H16" s="114">
        <f>[12]Agosto!$E$11</f>
        <v>59.166666666666664</v>
      </c>
      <c r="I16" s="114">
        <f>[12]Agosto!$E$12</f>
        <v>66.458333333333329</v>
      </c>
      <c r="J16" s="114">
        <f>[12]Agosto!$E$13</f>
        <v>62.5</v>
      </c>
      <c r="K16" s="114">
        <f>[12]Agosto!$E$14</f>
        <v>63.375</v>
      </c>
      <c r="L16" s="114">
        <f>[12]Agosto!$E$15</f>
        <v>54.541666666666664</v>
      </c>
      <c r="M16" s="114">
        <f>[12]Agosto!$E$16</f>
        <v>65.375</v>
      </c>
      <c r="N16" s="114">
        <f>[12]Agosto!$E$17</f>
        <v>80.94736842105263</v>
      </c>
      <c r="O16" s="114">
        <f>[12]Agosto!$E$18</f>
        <v>77.833333333333329</v>
      </c>
      <c r="P16" s="114">
        <f>[12]Agosto!$E$19</f>
        <v>70.416666666666671</v>
      </c>
      <c r="Q16" s="114">
        <f>[12]Agosto!$E$20</f>
        <v>46.541666666666664</v>
      </c>
      <c r="R16" s="114">
        <f>[12]Agosto!$E$21</f>
        <v>44.541666666666664</v>
      </c>
      <c r="S16" s="114">
        <f>[12]Agosto!$E$22</f>
        <v>59.916666666666664</v>
      </c>
      <c r="T16" s="114">
        <f>[12]Agosto!$E$23</f>
        <v>84.15384615384616</v>
      </c>
      <c r="U16" s="114">
        <f>[12]Agosto!$E$24</f>
        <v>72.818181818181813</v>
      </c>
      <c r="V16" s="114">
        <f>[12]Agosto!$E$25</f>
        <v>65.272727272727266</v>
      </c>
      <c r="W16" s="114">
        <f>[12]Agosto!$E$26</f>
        <v>55.214285714285715</v>
      </c>
      <c r="X16" s="114">
        <f>[12]Agosto!$E$27</f>
        <v>66.19047619047619</v>
      </c>
      <c r="Y16" s="114">
        <f>[12]Agosto!$E$28</f>
        <v>68.84210526315789</v>
      </c>
      <c r="Z16" s="114">
        <f>[12]Agosto!$E$29</f>
        <v>61</v>
      </c>
      <c r="AA16" s="114">
        <f>[12]Agosto!$E$30</f>
        <v>81.86666666666666</v>
      </c>
      <c r="AB16" s="114">
        <f>[12]Agosto!$E$31</f>
        <v>98.833333333333329</v>
      </c>
      <c r="AC16" s="114">
        <f>[12]Agosto!$E$32</f>
        <v>81.80952380952381</v>
      </c>
      <c r="AD16" s="114">
        <f>[12]Agosto!$E$33</f>
        <v>73</v>
      </c>
      <c r="AE16" s="114">
        <f>[12]Agosto!$E$34</f>
        <v>71.227272727272734</v>
      </c>
      <c r="AF16" s="114">
        <f>[12]Agosto!$E$35</f>
        <v>82.8</v>
      </c>
      <c r="AG16" s="122">
        <f t="shared" si="1"/>
        <v>65.53147701195239</v>
      </c>
    </row>
    <row r="17" spans="1:36" x14ac:dyDescent="0.2">
      <c r="A17" s="54" t="s">
        <v>2</v>
      </c>
      <c r="B17" s="114">
        <f>[13]Agosto!$E$5</f>
        <v>43.291666666666664</v>
      </c>
      <c r="C17" s="114">
        <f>[13]Agosto!$E$6</f>
        <v>39.541666666666664</v>
      </c>
      <c r="D17" s="114">
        <f>[13]Agosto!$E$7</f>
        <v>36.125</v>
      </c>
      <c r="E17" s="114">
        <f>[13]Agosto!$E$8</f>
        <v>40.708333333333336</v>
      </c>
      <c r="F17" s="114">
        <f>[13]Agosto!$E$9</f>
        <v>38.958333333333336</v>
      </c>
      <c r="G17" s="114">
        <f>[13]Agosto!$E$10</f>
        <v>34.916666666666664</v>
      </c>
      <c r="H17" s="114">
        <f>[13]Agosto!$E$11</f>
        <v>36.666666666666664</v>
      </c>
      <c r="I17" s="114">
        <f>[13]Agosto!$E$12</f>
        <v>50.708333333333336</v>
      </c>
      <c r="J17" s="114">
        <f>[13]Agosto!$E$13</f>
        <v>49.166666666666664</v>
      </c>
      <c r="K17" s="114">
        <f>[13]Agosto!$E$14</f>
        <v>45.208333333333336</v>
      </c>
      <c r="L17" s="114">
        <f>[13]Agosto!$E$15</f>
        <v>37.333333333333336</v>
      </c>
      <c r="M17" s="114">
        <f>[13]Agosto!$E$16</f>
        <v>48.916666666666664</v>
      </c>
      <c r="N17" s="114">
        <f>[13]Agosto!$E$17</f>
        <v>79</v>
      </c>
      <c r="O17" s="114">
        <f>[13]Agosto!$E$18</f>
        <v>70.875</v>
      </c>
      <c r="P17" s="114">
        <f>[13]Agosto!$E$19</f>
        <v>54.125</v>
      </c>
      <c r="Q17" s="114">
        <f>[13]Agosto!$E$20</f>
        <v>42.125</v>
      </c>
      <c r="R17" s="114">
        <f>[13]Agosto!$E$21</f>
        <v>34.875</v>
      </c>
      <c r="S17" s="114">
        <f>[13]Agosto!$E$22</f>
        <v>37.375</v>
      </c>
      <c r="T17" s="114">
        <f>[13]Agosto!$E$23</f>
        <v>76</v>
      </c>
      <c r="U17" s="114">
        <f>[13]Agosto!$E$24</f>
        <v>75.5</v>
      </c>
      <c r="V17" s="114">
        <f>[13]Agosto!$E$25</f>
        <v>69.416666666666671</v>
      </c>
      <c r="W17" s="114">
        <f>[13]Agosto!$E$26</f>
        <v>54.375</v>
      </c>
      <c r="X17" s="114">
        <f>[13]Agosto!$E$27</f>
        <v>45.5</v>
      </c>
      <c r="Y17" s="114">
        <f>[13]Agosto!$E$28</f>
        <v>45.833333333333336</v>
      </c>
      <c r="Z17" s="114">
        <f>[13]Agosto!$E$29</f>
        <v>49.916666666666664</v>
      </c>
      <c r="AA17" s="114">
        <f>[13]Agosto!$E$30</f>
        <v>81.416666666666671</v>
      </c>
      <c r="AB17" s="114">
        <f>[13]Agosto!$E$31</f>
        <v>83.25</v>
      </c>
      <c r="AC17" s="114">
        <f>[13]Agosto!$E$32</f>
        <v>68.541666666666671</v>
      </c>
      <c r="AD17" s="114">
        <f>[13]Agosto!$E$33</f>
        <v>59.583333333333336</v>
      </c>
      <c r="AE17" s="114">
        <f>[13]Agosto!$E$34</f>
        <v>58.458333333333336</v>
      </c>
      <c r="AF17" s="114">
        <f>[13]Agosto!$E$35</f>
        <v>69.875</v>
      </c>
      <c r="AG17" s="122">
        <f t="shared" si="1"/>
        <v>53.47043010752688</v>
      </c>
      <c r="AH17" s="12" t="s">
        <v>35</v>
      </c>
    </row>
    <row r="18" spans="1:36" hidden="1" x14ac:dyDescent="0.2">
      <c r="A18" s="54" t="s">
        <v>3</v>
      </c>
      <c r="B18" s="114" t="str">
        <f>[14]Agosto!$E$5</f>
        <v>*</v>
      </c>
      <c r="C18" s="114" t="str">
        <f>[14]Agosto!$E$6</f>
        <v>*</v>
      </c>
      <c r="D18" s="114" t="str">
        <f>[14]Agosto!$E$7</f>
        <v>*</v>
      </c>
      <c r="E18" s="114" t="str">
        <f>[14]Agosto!$E$8</f>
        <v>*</v>
      </c>
      <c r="F18" s="114" t="str">
        <f>[14]Agosto!$E$9</f>
        <v>*</v>
      </c>
      <c r="G18" s="114" t="str">
        <f>[14]Agosto!$E$10</f>
        <v>*</v>
      </c>
      <c r="H18" s="114" t="str">
        <f>[14]Agosto!$E$11</f>
        <v>*</v>
      </c>
      <c r="I18" s="114" t="str">
        <f>[14]Agosto!$E$12</f>
        <v>*</v>
      </c>
      <c r="J18" s="114" t="str">
        <f>[14]Agosto!$E$13</f>
        <v>*</v>
      </c>
      <c r="K18" s="114" t="str">
        <f>[14]Agosto!$E$14</f>
        <v>*</v>
      </c>
      <c r="L18" s="114" t="str">
        <f>[14]Agosto!$E$15</f>
        <v>*</v>
      </c>
      <c r="M18" s="114" t="str">
        <f>[14]Agosto!$E$16</f>
        <v>*</v>
      </c>
      <c r="N18" s="114" t="str">
        <f>[14]Agosto!$E$17</f>
        <v>*</v>
      </c>
      <c r="O18" s="114" t="str">
        <f>[14]Agosto!$E$18</f>
        <v>*</v>
      </c>
      <c r="P18" s="114" t="str">
        <f>[14]Agosto!$E$19</f>
        <v>*</v>
      </c>
      <c r="Q18" s="114" t="str">
        <f>[14]Agosto!$E$20</f>
        <v>*</v>
      </c>
      <c r="R18" s="114" t="str">
        <f>[14]Agosto!$E$21</f>
        <v>*</v>
      </c>
      <c r="S18" s="114" t="str">
        <f>[14]Agosto!$E$22</f>
        <v>*</v>
      </c>
      <c r="T18" s="114" t="str">
        <f>[14]Agosto!$E$23</f>
        <v>*</v>
      </c>
      <c r="U18" s="114" t="str">
        <f>[14]Agosto!$E$24</f>
        <v>*</v>
      </c>
      <c r="V18" s="114" t="str">
        <f>[14]Agosto!$E$25</f>
        <v>*</v>
      </c>
      <c r="W18" s="114" t="str">
        <f>[14]Agosto!$E$26</f>
        <v>*</v>
      </c>
      <c r="X18" s="114" t="str">
        <f>[14]Agosto!$E$27</f>
        <v>*</v>
      </c>
      <c r="Y18" s="114" t="str">
        <f>[14]Agosto!$E$28</f>
        <v>*</v>
      </c>
      <c r="Z18" s="114" t="str">
        <f>[14]Agosto!$E$29</f>
        <v>*</v>
      </c>
      <c r="AA18" s="114" t="str">
        <f>[14]Agosto!$E$30</f>
        <v>*</v>
      </c>
      <c r="AB18" s="114" t="str">
        <f>[14]Agosto!$E$31</f>
        <v>*</v>
      </c>
      <c r="AC18" s="114" t="str">
        <f>[14]Agosto!$E$32</f>
        <v>*</v>
      </c>
      <c r="AD18" s="114" t="str">
        <f>[14]Agosto!$E$33</f>
        <v>*</v>
      </c>
      <c r="AE18" s="114" t="str">
        <f>[14]Agosto!$E$34</f>
        <v>*</v>
      </c>
      <c r="AF18" s="114" t="str">
        <f>[14]Agosto!$E$35</f>
        <v>*</v>
      </c>
      <c r="AG18" s="122" t="s">
        <v>210</v>
      </c>
      <c r="AH18" s="12" t="s">
        <v>35</v>
      </c>
    </row>
    <row r="19" spans="1:36" x14ac:dyDescent="0.2">
      <c r="A19" s="54" t="s">
        <v>4</v>
      </c>
      <c r="B19" s="114">
        <f>[15]Agosto!$E$5</f>
        <v>43.25</v>
      </c>
      <c r="C19" s="114">
        <f>[15]Agosto!$E$6</f>
        <v>38.833333333333336</v>
      </c>
      <c r="D19" s="114">
        <f>[15]Agosto!$E$7</f>
        <v>36.875</v>
      </c>
      <c r="E19" s="114">
        <f>[15]Agosto!$E$8</f>
        <v>37.416666666666664</v>
      </c>
      <c r="F19" s="114">
        <f>[15]Agosto!$E$9</f>
        <v>41.208333333333336</v>
      </c>
      <c r="G19" s="114">
        <f>[15]Agosto!$E$10</f>
        <v>33.875</v>
      </c>
      <c r="H19" s="114">
        <f>[15]Agosto!$E$11</f>
        <v>35.166666666666664</v>
      </c>
      <c r="I19" s="114">
        <f>[15]Agosto!$E$12</f>
        <v>39.583333333333336</v>
      </c>
      <c r="J19" s="114">
        <f>[15]Agosto!$E$13</f>
        <v>43.458333333333336</v>
      </c>
      <c r="K19" s="114">
        <f>[15]Agosto!$E$14</f>
        <v>31.041666666666668</v>
      </c>
      <c r="L19" s="114">
        <f>[15]Agosto!$E$15</f>
        <v>32.625</v>
      </c>
      <c r="M19" s="114">
        <f>[15]Agosto!$E$16</f>
        <v>45.833333333333336</v>
      </c>
      <c r="N19" s="114">
        <f>[15]Agosto!$E$17</f>
        <v>74.041666666666671</v>
      </c>
      <c r="O19" s="114">
        <f>[15]Agosto!$E$18</f>
        <v>74.791666666666671</v>
      </c>
      <c r="P19" s="114">
        <f>[15]Agosto!$E$19</f>
        <v>62.583333333333336</v>
      </c>
      <c r="Q19" s="114">
        <f>[15]Agosto!$E$20</f>
        <v>45.958333333333336</v>
      </c>
      <c r="R19" s="114">
        <f>[15]Agosto!$E$21</f>
        <v>43.625</v>
      </c>
      <c r="S19" s="114">
        <f>[15]Agosto!$E$22</f>
        <v>36.291666666666664</v>
      </c>
      <c r="T19" s="114">
        <f>[15]Agosto!$E$23</f>
        <v>68.166666666666671</v>
      </c>
      <c r="U19" s="114">
        <f>[15]Agosto!$E$24</f>
        <v>73.833333333333329</v>
      </c>
      <c r="V19" s="114">
        <f>[15]Agosto!$E$25</f>
        <v>68.166666666666671</v>
      </c>
      <c r="W19" s="114">
        <f>[15]Agosto!$E$26</f>
        <v>54.958333333333336</v>
      </c>
      <c r="X19" s="114">
        <f>[15]Agosto!$E$27</f>
        <v>40.083333333333336</v>
      </c>
      <c r="Y19" s="114">
        <f>[15]Agosto!$E$28</f>
        <v>46.791666666666664</v>
      </c>
      <c r="Z19" s="114">
        <f>[15]Agosto!$E$29</f>
        <v>48.916666666666664</v>
      </c>
      <c r="AA19" s="114">
        <f>[15]Agosto!$E$30</f>
        <v>63.416666666666664</v>
      </c>
      <c r="AB19" s="114">
        <f>[15]Agosto!$E$31</f>
        <v>83.166666666666671</v>
      </c>
      <c r="AC19" s="114">
        <f>[15]Agosto!$E$32</f>
        <v>78.291666666666671</v>
      </c>
      <c r="AD19" s="114">
        <f>[15]Agosto!$E$33</f>
        <v>69.25</v>
      </c>
      <c r="AE19" s="114">
        <f>[15]Agosto!$E$34</f>
        <v>66.333333333333329</v>
      </c>
      <c r="AF19" s="114">
        <f>[15]Agosto!$E$35</f>
        <v>66.583333333333329</v>
      </c>
      <c r="AG19" s="122">
        <f t="shared" si="1"/>
        <v>52.400537634408607</v>
      </c>
      <c r="AH19" t="s">
        <v>35</v>
      </c>
    </row>
    <row r="20" spans="1:36" x14ac:dyDescent="0.2">
      <c r="A20" s="54" t="s">
        <v>5</v>
      </c>
      <c r="B20" s="114">
        <f>[16]Agosto!$E$5</f>
        <v>47.25</v>
      </c>
      <c r="C20" s="114">
        <f>[16]Agosto!$E$6</f>
        <v>44.166666666666664</v>
      </c>
      <c r="D20" s="114">
        <f>[16]Agosto!$E$7</f>
        <v>44.958333333333336</v>
      </c>
      <c r="E20" s="114">
        <f>[16]Agosto!$E$8</f>
        <v>43.333333333333336</v>
      </c>
      <c r="F20" s="114">
        <f>[16]Agosto!$E$9</f>
        <v>45.708333333333336</v>
      </c>
      <c r="G20" s="114">
        <f>[16]Agosto!$E$10</f>
        <v>45.416666666666664</v>
      </c>
      <c r="H20" s="114">
        <f>[16]Agosto!$E$11</f>
        <v>51.458333333333336</v>
      </c>
      <c r="I20" s="114">
        <f>[16]Agosto!$E$12</f>
        <v>55.125</v>
      </c>
      <c r="J20" s="114">
        <f>[16]Agosto!$E$13</f>
        <v>62.5</v>
      </c>
      <c r="K20" s="114">
        <f>[16]Agosto!$E$14</f>
        <v>54.375</v>
      </c>
      <c r="L20" s="114">
        <f>[16]Agosto!$E$15</f>
        <v>53.916666666666664</v>
      </c>
      <c r="M20" s="114">
        <f>[16]Agosto!$E$16</f>
        <v>56.708333333333336</v>
      </c>
      <c r="N20" s="114">
        <f>[16]Agosto!$E$17</f>
        <v>53.958333333333336</v>
      </c>
      <c r="O20" s="114">
        <f>[16]Agosto!$E$18</f>
        <v>63.458333333333336</v>
      </c>
      <c r="P20" s="114">
        <f>[16]Agosto!$E$19</f>
        <v>61.208333333333336</v>
      </c>
      <c r="Q20" s="114">
        <f>[16]Agosto!$E$20</f>
        <v>49.416666666666664</v>
      </c>
      <c r="R20" s="114">
        <f>[16]Agosto!$E$21</f>
        <v>42.708333333333336</v>
      </c>
      <c r="S20" s="114">
        <f>[16]Agosto!$E$22</f>
        <v>50.791666666666664</v>
      </c>
      <c r="T20" s="114">
        <f>[16]Agosto!$E$23</f>
        <v>75.291666666666671</v>
      </c>
      <c r="U20" s="114">
        <f>[16]Agosto!$E$24</f>
        <v>73.166666666666671</v>
      </c>
      <c r="V20" s="114">
        <f>[16]Agosto!$E$25</f>
        <v>62.75</v>
      </c>
      <c r="W20" s="114">
        <f>[16]Agosto!$E$26</f>
        <v>56.708333333333336</v>
      </c>
      <c r="X20" s="114">
        <f>[16]Agosto!$E$27</f>
        <v>48.083333333333336</v>
      </c>
      <c r="Y20" s="114">
        <f>[16]Agosto!$E$28</f>
        <v>40.875</v>
      </c>
      <c r="Z20" s="114">
        <f>[16]Agosto!$E$29</f>
        <v>50.958333333333336</v>
      </c>
      <c r="AA20" s="114">
        <f>[16]Agosto!$E$30</f>
        <v>50.625</v>
      </c>
      <c r="AB20" s="114">
        <f>[16]Agosto!$E$31</f>
        <v>41.583333333333336</v>
      </c>
      <c r="AC20" s="114">
        <f>[16]Agosto!$E$32</f>
        <v>49.583333333333336</v>
      </c>
      <c r="AD20" s="114">
        <f>[16]Agosto!$E$33</f>
        <v>53.916666666666664</v>
      </c>
      <c r="AE20" s="114">
        <f>[16]Agosto!$E$34</f>
        <v>60</v>
      </c>
      <c r="AF20" s="114">
        <f>[16]Agosto!$E$35</f>
        <v>53.791666666666664</v>
      </c>
      <c r="AG20" s="122">
        <f t="shared" si="1"/>
        <v>53.0255376344086</v>
      </c>
    </row>
    <row r="21" spans="1:36" x14ac:dyDescent="0.2">
      <c r="A21" s="54" t="s">
        <v>33</v>
      </c>
      <c r="B21" s="114">
        <f>[17]Agosto!$E$5</f>
        <v>45.416666666666664</v>
      </c>
      <c r="C21" s="114">
        <f>[17]Agosto!$E$6</f>
        <v>42.666666666666664</v>
      </c>
      <c r="D21" s="114">
        <f>[17]Agosto!$E$7</f>
        <v>41.333333333333336</v>
      </c>
      <c r="E21" s="114">
        <f>[17]Agosto!$E$8</f>
        <v>43.666666666666664</v>
      </c>
      <c r="F21" s="114">
        <f>[17]Agosto!$E$9</f>
        <v>43.75</v>
      </c>
      <c r="G21" s="114">
        <f>[17]Agosto!$E$10</f>
        <v>39</v>
      </c>
      <c r="H21" s="114">
        <f>[17]Agosto!$E$11</f>
        <v>37.083333333333336</v>
      </c>
      <c r="I21" s="114">
        <f>[17]Agosto!$E$12</f>
        <v>43.458333333333336</v>
      </c>
      <c r="J21" s="114">
        <f>[17]Agosto!$E$13</f>
        <v>38.25</v>
      </c>
      <c r="K21" s="114">
        <f>[17]Agosto!$E$14</f>
        <v>37.541666666666664</v>
      </c>
      <c r="L21" s="114">
        <f>[17]Agosto!$E$15</f>
        <v>35.75</v>
      </c>
      <c r="M21" s="114">
        <f>[17]Agosto!$E$16</f>
        <v>47.958333333333336</v>
      </c>
      <c r="N21" s="114">
        <f>[17]Agosto!$E$17</f>
        <v>62.208333333333336</v>
      </c>
      <c r="O21" s="114">
        <f>[17]Agosto!$E$18</f>
        <v>62.25</v>
      </c>
      <c r="P21" s="114">
        <f>[17]Agosto!$E$19</f>
        <v>58.666666666666664</v>
      </c>
      <c r="Q21" s="114">
        <f>[17]Agosto!$E$20</f>
        <v>48.541666666666664</v>
      </c>
      <c r="R21" s="114">
        <f>[17]Agosto!$E$21</f>
        <v>43.375</v>
      </c>
      <c r="S21" s="114">
        <f>[17]Agosto!$E$22</f>
        <v>39.208333333333336</v>
      </c>
      <c r="T21" s="114">
        <f>[17]Agosto!$E$23</f>
        <v>69.458333333333329</v>
      </c>
      <c r="U21" s="114">
        <f>[17]Agosto!$E$24</f>
        <v>69.666666666666671</v>
      </c>
      <c r="V21" s="114">
        <f>[17]Agosto!$E$25</f>
        <v>70.833333333333329</v>
      </c>
      <c r="W21" s="114">
        <f>[17]Agosto!$E$26</f>
        <v>56.375</v>
      </c>
      <c r="X21" s="114">
        <f>[17]Agosto!$E$27</f>
        <v>42.666666666666664</v>
      </c>
      <c r="Y21" s="114">
        <f>[17]Agosto!$E$28</f>
        <v>51.666666666666664</v>
      </c>
      <c r="Z21" s="114">
        <f>[17]Agosto!$E$29</f>
        <v>53.875</v>
      </c>
      <c r="AA21" s="114">
        <f>[17]Agosto!$E$30</f>
        <v>62.416666666666664</v>
      </c>
      <c r="AB21" s="114">
        <f>[17]Agosto!$E$31</f>
        <v>80.208333333333329</v>
      </c>
      <c r="AC21" s="114">
        <f>[17]Agosto!$E$32</f>
        <v>76.416666666666671</v>
      </c>
      <c r="AD21" s="114">
        <f>[17]Agosto!$E$33</f>
        <v>64.458333333333329</v>
      </c>
      <c r="AE21" s="114">
        <f>[17]Agosto!$E$34</f>
        <v>64.583333333333329</v>
      </c>
      <c r="AF21" s="114">
        <f>[17]Agosto!$E$35</f>
        <v>66.291666666666671</v>
      </c>
      <c r="AG21" s="122">
        <f t="shared" si="1"/>
        <v>52.872311827956992</v>
      </c>
      <c r="AH21" t="s">
        <v>35</v>
      </c>
      <c r="AI21" t="s">
        <v>35</v>
      </c>
    </row>
    <row r="22" spans="1:36" x14ac:dyDescent="0.2">
      <c r="A22" s="54" t="s">
        <v>6</v>
      </c>
      <c r="B22" s="114">
        <f>[18]Agosto!$E$5</f>
        <v>60.833333333333336</v>
      </c>
      <c r="C22" s="114">
        <f>[18]Agosto!$E$6</f>
        <v>61.083333333333336</v>
      </c>
      <c r="D22" s="114">
        <f>[18]Agosto!$E$7</f>
        <v>61.625</v>
      </c>
      <c r="E22" s="114">
        <f>[18]Agosto!$E$8</f>
        <v>59.125</v>
      </c>
      <c r="F22" s="114">
        <f>[18]Agosto!$E$9</f>
        <v>61</v>
      </c>
      <c r="G22" s="114">
        <f>[18]Agosto!$E$10</f>
        <v>60.458333333333336</v>
      </c>
      <c r="H22" s="114">
        <f>[18]Agosto!$E$11</f>
        <v>60.208333333333336</v>
      </c>
      <c r="I22" s="114">
        <f>[18]Agosto!$E$12</f>
        <v>64.130434782608702</v>
      </c>
      <c r="J22" s="114">
        <f>[18]Agosto!$E$13</f>
        <v>59.434782608695649</v>
      </c>
      <c r="K22" s="114">
        <f>[18]Agosto!$E$14</f>
        <v>61</v>
      </c>
      <c r="L22" s="114">
        <f>[18]Agosto!$E$15</f>
        <v>59.173913043478258</v>
      </c>
      <c r="M22" s="114">
        <f>[18]Agosto!$E$16</f>
        <v>60.869565217391305</v>
      </c>
      <c r="N22" s="114">
        <f>[18]Agosto!$E$17</f>
        <v>72.208333333333329</v>
      </c>
      <c r="O22" s="114">
        <f>[18]Agosto!$E$18</f>
        <v>69.791666666666671</v>
      </c>
      <c r="P22" s="114">
        <f>[18]Agosto!$E$19</f>
        <v>63.875</v>
      </c>
      <c r="Q22" s="114">
        <f>[18]Agosto!$E$20</f>
        <v>55.708333333333336</v>
      </c>
      <c r="R22" s="114">
        <f>[18]Agosto!$E$21</f>
        <v>55.041666666666664</v>
      </c>
      <c r="S22" s="114">
        <f>[18]Agosto!$E$22</f>
        <v>58.166666666666664</v>
      </c>
      <c r="T22" s="114">
        <f>[18]Agosto!$E$23</f>
        <v>76</v>
      </c>
      <c r="U22" s="114">
        <f>[18]Agosto!$E$24</f>
        <v>77.333333333333329</v>
      </c>
      <c r="V22" s="114">
        <f>[18]Agosto!$E$25</f>
        <v>74.958333333333329</v>
      </c>
      <c r="W22" s="114">
        <f>[18]Agosto!$E$26</f>
        <v>67.166666666666671</v>
      </c>
      <c r="X22" s="114">
        <f>[18]Agosto!$E$27</f>
        <v>63.434782608695649</v>
      </c>
      <c r="Y22" s="114">
        <f>[18]Agosto!$E$28</f>
        <v>69.166666666666671</v>
      </c>
      <c r="Z22" s="114">
        <f>[18]Agosto!$E$29</f>
        <v>68.375</v>
      </c>
      <c r="AA22" s="114">
        <f>[18]Agosto!$E$30</f>
        <v>72.333333333333329</v>
      </c>
      <c r="AB22" s="114">
        <f>[18]Agosto!$E$31</f>
        <v>74.75</v>
      </c>
      <c r="AC22" s="114">
        <f>[18]Agosto!$E$32</f>
        <v>66.5</v>
      </c>
      <c r="AD22" s="114">
        <f>[18]Agosto!$E$33</f>
        <v>62.875</v>
      </c>
      <c r="AE22" s="114">
        <f>[18]Agosto!$E$34</f>
        <v>62.458333333333336</v>
      </c>
      <c r="AF22" s="114">
        <f>[18]Agosto!$E$35</f>
        <v>65.541666666666671</v>
      </c>
      <c r="AG22" s="122">
        <f t="shared" si="1"/>
        <v>64.665381019167839</v>
      </c>
      <c r="AJ22" t="s">
        <v>35</v>
      </c>
    </row>
    <row r="23" spans="1:36" x14ac:dyDescent="0.2">
      <c r="A23" s="54" t="s">
        <v>7</v>
      </c>
      <c r="B23" s="114">
        <f>[19]Agosto!$E$5</f>
        <v>52.291666666666664</v>
      </c>
      <c r="C23" s="114">
        <f>[19]Agosto!$E$6</f>
        <v>46.083333333333336</v>
      </c>
      <c r="D23" s="114">
        <f>[19]Agosto!$E$7</f>
        <v>45</v>
      </c>
      <c r="E23" s="114">
        <f>[19]Agosto!$E$8</f>
        <v>43.833333333333336</v>
      </c>
      <c r="F23" s="114">
        <f>[19]Agosto!$E$9</f>
        <v>42.416666666666664</v>
      </c>
      <c r="G23" s="114">
        <f>[19]Agosto!$E$10</f>
        <v>43.583333333333336</v>
      </c>
      <c r="H23" s="114">
        <f>[19]Agosto!$E$11</f>
        <v>43.625</v>
      </c>
      <c r="I23" s="114">
        <f>[19]Agosto!$E$12</f>
        <v>69.25</v>
      </c>
      <c r="J23" s="114">
        <f>[19]Agosto!$E$13</f>
        <v>65.791666666666671</v>
      </c>
      <c r="K23" s="114">
        <f>[19]Agosto!$E$14</f>
        <v>53.041666666666664</v>
      </c>
      <c r="L23" s="114">
        <f>[19]Agosto!$E$15</f>
        <v>45.916666666666664</v>
      </c>
      <c r="M23" s="114">
        <f>[19]Agosto!$E$16</f>
        <v>67.625</v>
      </c>
      <c r="N23" s="114">
        <f>[19]Agosto!$E$17</f>
        <v>83.916666666666671</v>
      </c>
      <c r="O23" s="114">
        <f>[19]Agosto!$E$18</f>
        <v>73.041666666666671</v>
      </c>
      <c r="P23" s="114">
        <f>[19]Agosto!$E$19</f>
        <v>65.291666666666671</v>
      </c>
      <c r="Q23" s="114">
        <f>[19]Agosto!$E$20</f>
        <v>57.916666666666664</v>
      </c>
      <c r="R23" s="114">
        <f>[19]Agosto!$E$21</f>
        <v>46.208333333333336</v>
      </c>
      <c r="S23" s="114">
        <f>[19]Agosto!$E$22</f>
        <v>49.666666666666664</v>
      </c>
      <c r="T23" s="114">
        <f>[19]Agosto!$E$23</f>
        <v>89.208333333333329</v>
      </c>
      <c r="U23" s="114">
        <f>[19]Agosto!$E$24</f>
        <v>87.541666666666671</v>
      </c>
      <c r="V23" s="114">
        <f>[19]Agosto!$E$25</f>
        <v>73.208333333333329</v>
      </c>
      <c r="W23" s="114">
        <f>[19]Agosto!$E$26</f>
        <v>64.291666666666671</v>
      </c>
      <c r="X23" s="114">
        <f>[19]Agosto!$E$27</f>
        <v>54.458333333333336</v>
      </c>
      <c r="Y23" s="114">
        <f>[19]Agosto!$E$28</f>
        <v>55.375</v>
      </c>
      <c r="Z23" s="114">
        <f>[19]Agosto!$E$29</f>
        <v>67.916666666666671</v>
      </c>
      <c r="AA23" s="114">
        <f>[19]Agosto!$E$30</f>
        <v>74.458333333333329</v>
      </c>
      <c r="AB23" s="114">
        <f>[19]Agosto!$E$31</f>
        <v>70.75</v>
      </c>
      <c r="AC23" s="114">
        <f>[19]Agosto!$E$32</f>
        <v>65.75</v>
      </c>
      <c r="AD23" s="114">
        <f>[19]Agosto!$E$33</f>
        <v>61.541666666666664</v>
      </c>
      <c r="AE23" s="114">
        <f>[19]Agosto!$E$34</f>
        <v>66</v>
      </c>
      <c r="AF23" s="114">
        <f>[19]Agosto!$E$35</f>
        <v>82.916666666666671</v>
      </c>
      <c r="AG23" s="122">
        <f t="shared" si="1"/>
        <v>61.545698924731184</v>
      </c>
    </row>
    <row r="24" spans="1:36" x14ac:dyDescent="0.2">
      <c r="A24" s="54" t="s">
        <v>153</v>
      </c>
      <c r="B24" s="114">
        <f>[20]Agosto!$E$5</f>
        <v>60.125</v>
      </c>
      <c r="C24" s="114">
        <f>[20]Agosto!$E$6</f>
        <v>52.85</v>
      </c>
      <c r="D24" s="114">
        <f>[20]Agosto!$E$7</f>
        <v>52.416666666666664</v>
      </c>
      <c r="E24" s="114">
        <f>[20]Agosto!$E$8</f>
        <v>48.791666666666664</v>
      </c>
      <c r="F24" s="114">
        <f>[20]Agosto!$E$9</f>
        <v>49.083333333333336</v>
      </c>
      <c r="G24" s="114">
        <f>[20]Agosto!$E$10</f>
        <v>46.875</v>
      </c>
      <c r="H24" s="114">
        <f>[20]Agosto!$E$11</f>
        <v>49.125</v>
      </c>
      <c r="I24" s="114">
        <f>[20]Agosto!$E$12</f>
        <v>70.272727272727266</v>
      </c>
      <c r="J24" s="114">
        <f>[20]Agosto!$E$13</f>
        <v>72.78947368421052</v>
      </c>
      <c r="K24" s="114">
        <f>[20]Agosto!$E$14</f>
        <v>58.375</v>
      </c>
      <c r="L24" s="114">
        <f>[20]Agosto!$E$15</f>
        <v>49.666666666666664</v>
      </c>
      <c r="M24" s="114">
        <f>[20]Agosto!$E$16</f>
        <v>67.583333333333329</v>
      </c>
      <c r="N24" s="114">
        <f>[20]Agosto!$E$17</f>
        <v>83.125</v>
      </c>
      <c r="O24" s="114">
        <f>[20]Agosto!$E$18</f>
        <v>77.541666666666671</v>
      </c>
      <c r="P24" s="114">
        <f>[20]Agosto!$E$19</f>
        <v>69.583333333333329</v>
      </c>
      <c r="Q24" s="114">
        <f>[20]Agosto!$E$20</f>
        <v>59.625</v>
      </c>
      <c r="R24" s="114">
        <f>[20]Agosto!$E$21</f>
        <v>50.583333333333336</v>
      </c>
      <c r="S24" s="114">
        <f>[20]Agosto!$E$22</f>
        <v>51.708333333333336</v>
      </c>
      <c r="T24" s="114">
        <f>[20]Agosto!$E$23</f>
        <v>86.75</v>
      </c>
      <c r="U24" s="114">
        <f>[20]Agosto!$E$24</f>
        <v>86.041666666666671</v>
      </c>
      <c r="V24" s="114">
        <f>[20]Agosto!$E$25</f>
        <v>78.458333333333329</v>
      </c>
      <c r="W24" s="114">
        <f>[20]Agosto!$E$26</f>
        <v>69.458333333333329</v>
      </c>
      <c r="X24" s="114">
        <f>[20]Agosto!$E$27</f>
        <v>58.833333333333336</v>
      </c>
      <c r="Y24" s="114">
        <f>[20]Agosto!$E$28</f>
        <v>58.833333333333336</v>
      </c>
      <c r="Z24" s="114">
        <f>[20]Agosto!$E$29</f>
        <v>80.375</v>
      </c>
      <c r="AA24" s="114">
        <f>[20]Agosto!$E$30</f>
        <v>80.583333333333329</v>
      </c>
      <c r="AB24" s="114">
        <f>[20]Agosto!$E$31</f>
        <v>77.5</v>
      </c>
      <c r="AC24" s="114">
        <f>[20]Agosto!$E$32</f>
        <v>66.791666666666671</v>
      </c>
      <c r="AD24" s="114">
        <f>[20]Agosto!$E$33</f>
        <v>63.25</v>
      </c>
      <c r="AE24" s="114">
        <f>[20]Agosto!$E$34</f>
        <v>72.05</v>
      </c>
      <c r="AF24" s="114">
        <f>[20]Agosto!$E$35</f>
        <v>87.272727272727266</v>
      </c>
      <c r="AG24" s="122">
        <f t="shared" si="1"/>
        <v>65.6876858568709</v>
      </c>
      <c r="AH24" t="s">
        <v>35</v>
      </c>
      <c r="AJ24" t="s">
        <v>35</v>
      </c>
    </row>
    <row r="25" spans="1:36" x14ac:dyDescent="0.2">
      <c r="A25" s="54" t="s">
        <v>154</v>
      </c>
      <c r="B25" s="114">
        <f>[21]Agosto!$E$5</f>
        <v>72.333333333333329</v>
      </c>
      <c r="C25" s="114">
        <f>[21]Agosto!$E$6</f>
        <v>64.375</v>
      </c>
      <c r="D25" s="114">
        <f>[21]Agosto!$E$7</f>
        <v>64.75</v>
      </c>
      <c r="E25" s="114">
        <f>[21]Agosto!$E$8</f>
        <v>68.666666666666671</v>
      </c>
      <c r="F25" s="114">
        <f>[21]Agosto!$E$9</f>
        <v>67.5</v>
      </c>
      <c r="G25" s="114">
        <f>[21]Agosto!$E$10</f>
        <v>59.875</v>
      </c>
      <c r="H25" s="114">
        <f>[21]Agosto!$E$11</f>
        <v>64.458333333333329</v>
      </c>
      <c r="I25" s="114">
        <f>[21]Agosto!$E$12</f>
        <v>79.541666666666671</v>
      </c>
      <c r="J25" s="114">
        <f>[21]Agosto!$E$13</f>
        <v>81.041666666666671</v>
      </c>
      <c r="K25" s="114">
        <f>[21]Agosto!$E$14</f>
        <v>74.333333333333329</v>
      </c>
      <c r="L25" s="114">
        <f>[21]Agosto!$E$15</f>
        <v>64.375</v>
      </c>
      <c r="M25" s="114">
        <f>[21]Agosto!$E$16</f>
        <v>82.125</v>
      </c>
      <c r="N25" s="114">
        <f>[21]Agosto!$E$17</f>
        <v>80.291666666666671</v>
      </c>
      <c r="O25" s="114">
        <f>[21]Agosto!$E$18</f>
        <v>75.458333333333329</v>
      </c>
      <c r="P25" s="114">
        <f>[21]Agosto!$E$19</f>
        <v>76.458333333333329</v>
      </c>
      <c r="Q25" s="114">
        <f>[21]Agosto!$E$20</f>
        <v>68.041666666666671</v>
      </c>
      <c r="R25" s="114" t="s">
        <v>210</v>
      </c>
      <c r="S25" s="114">
        <f>[21]Agosto!$E$22</f>
        <v>64.416666666666671</v>
      </c>
      <c r="T25" s="114">
        <f>[21]Agosto!$E$23</f>
        <v>82.166666666666671</v>
      </c>
      <c r="U25" s="114">
        <f>[21]Agosto!$E$24</f>
        <v>82</v>
      </c>
      <c r="V25" s="114">
        <f>[21]Agosto!$E$25</f>
        <v>74.208333333333329</v>
      </c>
      <c r="W25" s="114">
        <f>[21]Agosto!$E$26</f>
        <v>70.166666666666671</v>
      </c>
      <c r="X25" s="114">
        <f>[21]Agosto!$E$27</f>
        <v>61.083333333333336</v>
      </c>
      <c r="Y25" s="114">
        <f>[21]Agosto!$E$28</f>
        <v>62.333333333333336</v>
      </c>
      <c r="Z25" s="114">
        <f>[21]Agosto!$E$29</f>
        <v>82.25</v>
      </c>
      <c r="AA25" s="114">
        <f>[21]Agosto!$E$30</f>
        <v>75.25</v>
      </c>
      <c r="AB25" s="114">
        <f>[21]Agosto!$E$31</f>
        <v>61.541666666666664</v>
      </c>
      <c r="AC25" s="114">
        <f>[21]Agosto!$E$32</f>
        <v>68.375</v>
      </c>
      <c r="AD25" s="114">
        <f>[21]Agosto!$E$33</f>
        <v>65.916666666666671</v>
      </c>
      <c r="AE25" s="114">
        <f>[21]Agosto!$E$34</f>
        <v>72.208333333333329</v>
      </c>
      <c r="AF25" s="114">
        <f>[21]Agosto!$E$35</f>
        <v>72.875</v>
      </c>
      <c r="AG25" s="122">
        <f t="shared" si="1"/>
        <v>71.280555555555566</v>
      </c>
      <c r="AJ25" t="s">
        <v>35</v>
      </c>
    </row>
    <row r="26" spans="1:36" x14ac:dyDescent="0.2">
      <c r="A26" s="54" t="s">
        <v>155</v>
      </c>
      <c r="B26" s="114">
        <f>[22]Agosto!$E$5</f>
        <v>57.416666666666664</v>
      </c>
      <c r="C26" s="114">
        <f>[22]Agosto!$E$6</f>
        <v>52.083333333333336</v>
      </c>
      <c r="D26" s="114">
        <f>[22]Agosto!$E$7</f>
        <v>48.125</v>
      </c>
      <c r="E26" s="114">
        <f>[22]Agosto!$E$8</f>
        <v>47.875</v>
      </c>
      <c r="F26" s="114">
        <f>[22]Agosto!$E$9</f>
        <v>49.708333333333336</v>
      </c>
      <c r="G26" s="114">
        <f>[22]Agosto!$E$10</f>
        <v>48.208333333333336</v>
      </c>
      <c r="H26" s="114">
        <f>[22]Agosto!$E$11</f>
        <v>49.25</v>
      </c>
      <c r="I26" s="114">
        <f>[22]Agosto!$E$12</f>
        <v>68.291666666666671</v>
      </c>
      <c r="J26" s="114">
        <f>[22]Agosto!$E$13</f>
        <v>67.458333333333329</v>
      </c>
      <c r="K26" s="114">
        <f>[22]Agosto!$E$14</f>
        <v>57</v>
      </c>
      <c r="L26" s="114">
        <f>[22]Agosto!$E$15</f>
        <v>49.541666666666664</v>
      </c>
      <c r="M26" s="114">
        <f>[22]Agosto!$E$16</f>
        <v>67.5</v>
      </c>
      <c r="N26" s="114">
        <f>[22]Agosto!$E$17</f>
        <v>82.875</v>
      </c>
      <c r="O26" s="114">
        <f>[22]Agosto!$E$18</f>
        <v>73.166666666666671</v>
      </c>
      <c r="P26" s="114">
        <f>[22]Agosto!$E$19</f>
        <v>70.291666666666671</v>
      </c>
      <c r="Q26" s="114">
        <f>[22]Agosto!$E$20</f>
        <v>61.916666666666664</v>
      </c>
      <c r="R26" s="114">
        <f>[22]Agosto!$E$21</f>
        <v>50.375</v>
      </c>
      <c r="S26" s="114">
        <f>[22]Agosto!$E$22</f>
        <v>51.041666666666664</v>
      </c>
      <c r="T26" s="114">
        <f>[22]Agosto!$E$23</f>
        <v>88.791666666666671</v>
      </c>
      <c r="U26" s="114">
        <f>[22]Agosto!$E$24</f>
        <v>89.5</v>
      </c>
      <c r="V26" s="114">
        <f>[22]Agosto!$E$25</f>
        <v>77.583333333333329</v>
      </c>
      <c r="W26" s="114">
        <f>[22]Agosto!$E$26</f>
        <v>67.833333333333329</v>
      </c>
      <c r="X26" s="114">
        <f>[22]Agosto!$E$27</f>
        <v>56.75</v>
      </c>
      <c r="Y26" s="114">
        <f>[22]Agosto!$E$28</f>
        <v>58.166666666666664</v>
      </c>
      <c r="Z26" s="114">
        <f>[22]Agosto!$E$29</f>
        <v>68.166666666666671</v>
      </c>
      <c r="AA26" s="114">
        <f>[22]Agosto!$E$30</f>
        <v>75.166666666666671</v>
      </c>
      <c r="AB26" s="114">
        <f>[22]Agosto!$E$31</f>
        <v>70.625</v>
      </c>
      <c r="AC26" s="114">
        <f>[22]Agosto!$E$32</f>
        <v>68.708333333333329</v>
      </c>
      <c r="AD26" s="114">
        <f>[22]Agosto!$E$33</f>
        <v>61.916666666666664</v>
      </c>
      <c r="AE26" s="114">
        <f>[22]Agosto!$E$34</f>
        <v>66.333333333333329</v>
      </c>
      <c r="AF26" s="114">
        <f>[22]Agosto!$E$35</f>
        <v>85.416666666666671</v>
      </c>
      <c r="AG26" s="122">
        <f t="shared" si="1"/>
        <v>64.099462365591407</v>
      </c>
      <c r="AI26" t="s">
        <v>35</v>
      </c>
      <c r="AJ26" t="s">
        <v>35</v>
      </c>
    </row>
    <row r="27" spans="1:36" x14ac:dyDescent="0.2">
      <c r="A27" s="54" t="s">
        <v>8</v>
      </c>
      <c r="B27" s="114">
        <f>[23]Agosto!$E$5</f>
        <v>69.708333333333329</v>
      </c>
      <c r="C27" s="114">
        <f>[23]Agosto!$E$6</f>
        <v>61.708333333333336</v>
      </c>
      <c r="D27" s="114">
        <f>[23]Agosto!$E$7</f>
        <v>55.208333333333336</v>
      </c>
      <c r="E27" s="114">
        <f>[23]Agosto!$E$8</f>
        <v>58.541666666666664</v>
      </c>
      <c r="F27" s="114">
        <f>[23]Agosto!$E$9</f>
        <v>58</v>
      </c>
      <c r="G27" s="114">
        <f>[23]Agosto!$E$10</f>
        <v>54.875</v>
      </c>
      <c r="H27" s="114">
        <f>[23]Agosto!$E$11</f>
        <v>59.041666666666664</v>
      </c>
      <c r="I27" s="114">
        <f>[23]Agosto!$E$12</f>
        <v>83.545454545454547</v>
      </c>
      <c r="J27" s="114">
        <f>[23]Agosto!$E$13</f>
        <v>80.291666666666671</v>
      </c>
      <c r="K27" s="114">
        <f>[23]Agosto!$E$14</f>
        <v>74.208333333333329</v>
      </c>
      <c r="L27" s="114">
        <f>[23]Agosto!$E$15</f>
        <v>58.125</v>
      </c>
      <c r="M27" s="114">
        <f>[23]Agosto!$E$16</f>
        <v>85.75</v>
      </c>
      <c r="N27" s="114">
        <f>[23]Agosto!$E$17</f>
        <v>78.333333333333329</v>
      </c>
      <c r="O27" s="114">
        <f>[23]Agosto!$E$18</f>
        <v>78.083333333333329</v>
      </c>
      <c r="P27" s="114">
        <f>[23]Agosto!$E$19</f>
        <v>74.150000000000006</v>
      </c>
      <c r="Q27" s="114">
        <f>[23]Agosto!$E$20</f>
        <v>70.833333333333329</v>
      </c>
      <c r="R27" s="114">
        <f>[23]Agosto!$E$21</f>
        <v>62.041666666666664</v>
      </c>
      <c r="S27" s="114">
        <f>[23]Agosto!$E$22</f>
        <v>59.81818181818182</v>
      </c>
      <c r="T27" s="114">
        <f>[23]Agosto!$E$23</f>
        <v>76.230769230769226</v>
      </c>
      <c r="U27" s="114">
        <f>[23]Agosto!$E$24</f>
        <v>75.9375</v>
      </c>
      <c r="V27" s="114">
        <f>[23]Agosto!$E$25</f>
        <v>71.791666666666671</v>
      </c>
      <c r="W27" s="114">
        <f>[23]Agosto!$E$26</f>
        <v>65.583333333333329</v>
      </c>
      <c r="X27" s="114">
        <f>[23]Agosto!$E$27</f>
        <v>50.666666666666664</v>
      </c>
      <c r="Y27" s="114">
        <f>[23]Agosto!$E$28</f>
        <v>53.583333333333336</v>
      </c>
      <c r="Z27" s="114">
        <f>[23]Agosto!$E$29</f>
        <v>81.277777777777771</v>
      </c>
      <c r="AA27" s="114">
        <f>[23]Agosto!$E$30</f>
        <v>78.208333333333329</v>
      </c>
      <c r="AB27" s="114">
        <f>[23]Agosto!$E$31</f>
        <v>71.166666666666671</v>
      </c>
      <c r="AC27" s="114">
        <f>[23]Agosto!$E$32</f>
        <v>68.833333333333329</v>
      </c>
      <c r="AD27" s="114">
        <f>[23]Agosto!$E$33</f>
        <v>68.125</v>
      </c>
      <c r="AE27" s="114">
        <f>[23]Agosto!$E$34</f>
        <v>73.041666666666671</v>
      </c>
      <c r="AF27" s="114">
        <f>[23]Agosto!$E$35</f>
        <v>78.478260869565219</v>
      </c>
      <c r="AG27" s="122">
        <f t="shared" si="1"/>
        <v>68.877030459411245</v>
      </c>
    </row>
    <row r="28" spans="1:36" x14ac:dyDescent="0.2">
      <c r="A28" s="54" t="s">
        <v>9</v>
      </c>
      <c r="B28" s="114">
        <f>[24]Agosto!$E$5</f>
        <v>55.333333333333336</v>
      </c>
      <c r="C28" s="114">
        <f>[24]Agosto!$E$6</f>
        <v>47.041666666666664</v>
      </c>
      <c r="D28" s="114">
        <f>[24]Agosto!$E$7</f>
        <v>38.541666666666664</v>
      </c>
      <c r="E28" s="114">
        <f>[24]Agosto!$E$8</f>
        <v>42.083333333333336</v>
      </c>
      <c r="F28" s="114">
        <f>[24]Agosto!$E$9</f>
        <v>42.75</v>
      </c>
      <c r="G28" s="114">
        <f>[24]Agosto!$E$10</f>
        <v>40.291666666666664</v>
      </c>
      <c r="H28" s="114">
        <f>[24]Agosto!$E$11</f>
        <v>41.583333333333336</v>
      </c>
      <c r="I28" s="114">
        <f>[24]Agosto!$E$12</f>
        <v>64.208333333333329</v>
      </c>
      <c r="J28" s="114">
        <f>[24]Agosto!$E$13</f>
        <v>67.583333333333329</v>
      </c>
      <c r="K28" s="114">
        <f>[24]Agosto!$E$14</f>
        <v>57.875</v>
      </c>
      <c r="L28" s="114">
        <f>[24]Agosto!$E$15</f>
        <v>39.375</v>
      </c>
      <c r="M28" s="114">
        <f>[24]Agosto!$E$16</f>
        <v>67.5</v>
      </c>
      <c r="N28" s="114">
        <f>[24]Agosto!$E$17</f>
        <v>82.125</v>
      </c>
      <c r="O28" s="114">
        <f>[24]Agosto!$E$18</f>
        <v>71.458333333333329</v>
      </c>
      <c r="P28" s="114">
        <f>[24]Agosto!$E$19</f>
        <v>65.375</v>
      </c>
      <c r="Q28" s="114">
        <f>[24]Agosto!$E$20</f>
        <v>57.875</v>
      </c>
      <c r="R28" s="114">
        <f>[24]Agosto!$E$21</f>
        <v>49.5</v>
      </c>
      <c r="S28" s="114">
        <f>[24]Agosto!$E$22</f>
        <v>45.375</v>
      </c>
      <c r="T28" s="114">
        <f>[24]Agosto!$E$23</f>
        <v>84.347826086956516</v>
      </c>
      <c r="U28" s="114">
        <f>[24]Agosto!$E$24</f>
        <v>78.25</v>
      </c>
      <c r="V28" s="114">
        <f>[24]Agosto!$E$25</f>
        <v>71.916666666666671</v>
      </c>
      <c r="W28" s="114">
        <f>[24]Agosto!$E$26</f>
        <v>58.583333333333336</v>
      </c>
      <c r="X28" s="114">
        <f>[24]Agosto!$E$27</f>
        <v>48.458333333333336</v>
      </c>
      <c r="Y28" s="114">
        <f>[24]Agosto!$E$28</f>
        <v>46.875</v>
      </c>
      <c r="Z28" s="114">
        <f>[24]Agosto!$E$29</f>
        <v>64.5</v>
      </c>
      <c r="AA28" s="114">
        <f>[24]Agosto!$E$30</f>
        <v>84.041666666666671</v>
      </c>
      <c r="AB28" s="114">
        <f>[24]Agosto!$E$31</f>
        <v>71.666666666666671</v>
      </c>
      <c r="AC28" s="114">
        <f>[24]Agosto!$E$32</f>
        <v>65.375</v>
      </c>
      <c r="AD28" s="114">
        <f>[24]Agosto!$E$33</f>
        <v>63.041666666666664</v>
      </c>
      <c r="AE28" s="114">
        <f>[24]Agosto!$E$34</f>
        <v>64.75</v>
      </c>
      <c r="AF28" s="114">
        <f>[24]Agosto!$E$35</f>
        <v>78.541666666666671</v>
      </c>
      <c r="AG28" s="122">
        <f t="shared" si="1"/>
        <v>59.87815568022441</v>
      </c>
      <c r="AI28" t="s">
        <v>35</v>
      </c>
    </row>
    <row r="29" spans="1:36" hidden="1" x14ac:dyDescent="0.2">
      <c r="A29" s="54" t="s">
        <v>32</v>
      </c>
      <c r="B29" s="114" t="str">
        <f>[25]Agosto!$E$5</f>
        <v>*</v>
      </c>
      <c r="C29" s="114" t="str">
        <f>[25]Agosto!$E$6</f>
        <v>*</v>
      </c>
      <c r="D29" s="114" t="str">
        <f>[25]Agosto!$E$7</f>
        <v>*</v>
      </c>
      <c r="E29" s="114" t="str">
        <f>[25]Agosto!$E$8</f>
        <v>*</v>
      </c>
      <c r="F29" s="114" t="str">
        <f>[25]Agosto!$E$9</f>
        <v>*</v>
      </c>
      <c r="G29" s="114" t="str">
        <f>[25]Agosto!$E$10</f>
        <v>*</v>
      </c>
      <c r="H29" s="114" t="str">
        <f>[25]Agosto!$E$11</f>
        <v>*</v>
      </c>
      <c r="I29" s="114" t="str">
        <f>[25]Agosto!$E$12</f>
        <v>*</v>
      </c>
      <c r="J29" s="114" t="str">
        <f>[25]Agosto!$E$13</f>
        <v>*</v>
      </c>
      <c r="K29" s="114" t="str">
        <f>[25]Agosto!$E$14</f>
        <v>*</v>
      </c>
      <c r="L29" s="114" t="str">
        <f>[25]Agosto!$E$15</f>
        <v>*</v>
      </c>
      <c r="M29" s="114" t="str">
        <f>[25]Agosto!$E$16</f>
        <v>*</v>
      </c>
      <c r="N29" s="114" t="str">
        <f>[25]Agosto!$E$17</f>
        <v>*</v>
      </c>
      <c r="O29" s="114" t="str">
        <f>[25]Agosto!$E$18</f>
        <v>*</v>
      </c>
      <c r="P29" s="114" t="str">
        <f>[25]Agosto!$E$19</f>
        <v>*</v>
      </c>
      <c r="Q29" s="114" t="str">
        <f>[25]Agosto!$E$20</f>
        <v>*</v>
      </c>
      <c r="R29" s="114" t="str">
        <f>[25]Agosto!$E$21</f>
        <v>*</v>
      </c>
      <c r="S29" s="114" t="str">
        <f>[25]Agosto!$E$22</f>
        <v>*</v>
      </c>
      <c r="T29" s="114" t="str">
        <f>[25]Agosto!$E$23</f>
        <v>*</v>
      </c>
      <c r="U29" s="114" t="str">
        <f>[25]Agosto!$E$24</f>
        <v>*</v>
      </c>
      <c r="V29" s="114" t="str">
        <f>[25]Agosto!$E$25</f>
        <v>*</v>
      </c>
      <c r="W29" s="114" t="str">
        <f>[25]Agosto!$E$26</f>
        <v>*</v>
      </c>
      <c r="X29" s="114" t="str">
        <f>[25]Agosto!$E$27</f>
        <v>*</v>
      </c>
      <c r="Y29" s="114" t="str">
        <f>[25]Agosto!$E$28</f>
        <v>*</v>
      </c>
      <c r="Z29" s="114" t="str">
        <f>[25]Agosto!$E$29</f>
        <v>*</v>
      </c>
      <c r="AA29" s="114" t="str">
        <f>[25]Agosto!$E$30</f>
        <v>*</v>
      </c>
      <c r="AB29" s="114" t="str">
        <f>[25]Agosto!$E$31</f>
        <v>*</v>
      </c>
      <c r="AC29" s="114" t="str">
        <f>[25]Agosto!$E$32</f>
        <v>*</v>
      </c>
      <c r="AD29" s="114" t="str">
        <f>[25]Agosto!$E$33</f>
        <v>*</v>
      </c>
      <c r="AE29" s="114" t="str">
        <f>[25]Agosto!$E$34</f>
        <v>*</v>
      </c>
      <c r="AF29" s="114" t="str">
        <f>[25]Agosto!$E$35</f>
        <v>*</v>
      </c>
      <c r="AG29" s="122" t="s">
        <v>210</v>
      </c>
      <c r="AJ29" t="s">
        <v>35</v>
      </c>
    </row>
    <row r="30" spans="1:36" x14ac:dyDescent="0.2">
      <c r="A30" s="54" t="s">
        <v>10</v>
      </c>
      <c r="B30" s="114">
        <f>[26]Agosto!$E$5</f>
        <v>65.041666666666671</v>
      </c>
      <c r="C30" s="114">
        <f>[26]Agosto!$E$6</f>
        <v>55.333333333333336</v>
      </c>
      <c r="D30" s="114">
        <f>[26]Agosto!$E$7</f>
        <v>55.958333333333336</v>
      </c>
      <c r="E30" s="114">
        <f>[26]Agosto!$E$8</f>
        <v>54.708333333333336</v>
      </c>
      <c r="F30" s="114">
        <f>[26]Agosto!$E$9</f>
        <v>53.875</v>
      </c>
      <c r="G30" s="114">
        <f>[26]Agosto!$E$10</f>
        <v>47.083333333333336</v>
      </c>
      <c r="H30" s="114">
        <f>[26]Agosto!$E$11</f>
        <v>54.291666666666664</v>
      </c>
      <c r="I30" s="114">
        <f>[26]Agosto!$E$12</f>
        <v>81.458333333333329</v>
      </c>
      <c r="J30" s="114">
        <f>[26]Agosto!$E$13</f>
        <v>73.125</v>
      </c>
      <c r="K30" s="114">
        <f>[26]Agosto!$E$14</f>
        <v>61.708333333333336</v>
      </c>
      <c r="L30" s="114">
        <f>[26]Agosto!$E$15</f>
        <v>45.458333333333336</v>
      </c>
      <c r="M30" s="114">
        <f>[26]Agosto!$E$16</f>
        <v>73.916666666666671</v>
      </c>
      <c r="N30" s="114">
        <f>[26]Agosto!$E$17</f>
        <v>82.625</v>
      </c>
      <c r="O30" s="114">
        <f>[26]Agosto!$E$18</f>
        <v>74.333333333333329</v>
      </c>
      <c r="P30" s="114">
        <f>[26]Agosto!$E$19</f>
        <v>71.291666666666671</v>
      </c>
      <c r="Q30" s="114">
        <f>[26]Agosto!$E$20</f>
        <v>65.458333333333329</v>
      </c>
      <c r="R30" s="114">
        <f>[26]Agosto!$E$21</f>
        <v>57.375</v>
      </c>
      <c r="S30" s="114">
        <f>[26]Agosto!$E$22</f>
        <v>52.958333333333336</v>
      </c>
      <c r="T30" s="114">
        <f>[26]Agosto!$E$23</f>
        <v>85.583333333333329</v>
      </c>
      <c r="U30" s="114">
        <f>[26]Agosto!$E$24</f>
        <v>78.833333333333329</v>
      </c>
      <c r="V30" s="114">
        <f>[26]Agosto!$E$25</f>
        <v>74.541666666666671</v>
      </c>
      <c r="W30" s="114">
        <f>[26]Agosto!$E$26</f>
        <v>63.666666666666664</v>
      </c>
      <c r="X30" s="114">
        <f>[26]Agosto!$E$27</f>
        <v>51.458333333333336</v>
      </c>
      <c r="Y30" s="114">
        <f>[26]Agosto!$E$28</f>
        <v>51.791666666666664</v>
      </c>
      <c r="Z30" s="114">
        <f>[26]Agosto!$E$29</f>
        <v>77.125</v>
      </c>
      <c r="AA30" s="114">
        <f>[26]Agosto!$E$30</f>
        <v>72.75</v>
      </c>
      <c r="AB30" s="114">
        <f>[26]Agosto!$E$31</f>
        <v>65.791666666666671</v>
      </c>
      <c r="AC30" s="114">
        <f>[26]Agosto!$E$32</f>
        <v>67.416666666666671</v>
      </c>
      <c r="AD30" s="114">
        <f>[26]Agosto!$E$33</f>
        <v>62.583333333333336</v>
      </c>
      <c r="AE30" s="114">
        <f>[26]Agosto!$E$34</f>
        <v>70.291666666666671</v>
      </c>
      <c r="AF30" s="114">
        <f>[26]Agosto!$E$35</f>
        <v>77.666666666666671</v>
      </c>
      <c r="AG30" s="122">
        <f t="shared" si="1"/>
        <v>65.338709677419359</v>
      </c>
      <c r="AI30" t="s">
        <v>35</v>
      </c>
      <c r="AJ30" t="s">
        <v>35</v>
      </c>
    </row>
    <row r="31" spans="1:36" x14ac:dyDescent="0.2">
      <c r="A31" s="54" t="s">
        <v>156</v>
      </c>
      <c r="B31" s="114">
        <f>[27]Agosto!$E$5</f>
        <v>65.5</v>
      </c>
      <c r="C31" s="114">
        <f>[27]Agosto!$E$6</f>
        <v>56</v>
      </c>
      <c r="D31" s="114">
        <f>[27]Agosto!$E$7</f>
        <v>54.666666666666664</v>
      </c>
      <c r="E31" s="114">
        <f>[27]Agosto!$E$8</f>
        <v>55.291666666666664</v>
      </c>
      <c r="F31" s="114">
        <f>[27]Agosto!$E$9</f>
        <v>53.75</v>
      </c>
      <c r="G31" s="114">
        <f>[27]Agosto!$E$10</f>
        <v>52.625</v>
      </c>
      <c r="H31" s="114">
        <f>[27]Agosto!$E$11</f>
        <v>54.958333333333336</v>
      </c>
      <c r="I31" s="114">
        <f>[27]Agosto!$E$12</f>
        <v>77.666666666666671</v>
      </c>
      <c r="J31" s="114">
        <f>[27]Agosto!$E$13</f>
        <v>71.208333333333329</v>
      </c>
      <c r="K31" s="114">
        <f>[27]Agosto!$E$14</f>
        <v>61.458333333333336</v>
      </c>
      <c r="L31" s="114">
        <f>[27]Agosto!$E$15</f>
        <v>54.083333333333336</v>
      </c>
      <c r="M31" s="114">
        <f>[27]Agosto!$E$16</f>
        <v>72.041666666666671</v>
      </c>
      <c r="N31" s="114">
        <f>[27]Agosto!$E$17</f>
        <v>80.708333333333329</v>
      </c>
      <c r="O31" s="114">
        <f>[27]Agosto!$E$18</f>
        <v>70.541666666666671</v>
      </c>
      <c r="P31" s="114">
        <f>[27]Agosto!$E$19</f>
        <v>70.458333333333329</v>
      </c>
      <c r="Q31" s="114">
        <f>[27]Agosto!$E$20</f>
        <v>64.041666666666671</v>
      </c>
      <c r="R31" s="114">
        <f>[27]Agosto!$E$21</f>
        <v>56.958333333333336</v>
      </c>
      <c r="S31" s="114">
        <f>[27]Agosto!$E$22</f>
        <v>61.125</v>
      </c>
      <c r="T31" s="114">
        <f>[27]Agosto!$E$23</f>
        <v>85.75</v>
      </c>
      <c r="U31" s="114">
        <f>[27]Agosto!$E$24</f>
        <v>83.708333333333329</v>
      </c>
      <c r="V31" s="114">
        <f>[27]Agosto!$E$25</f>
        <v>74.416666666666671</v>
      </c>
      <c r="W31" s="114">
        <f>[27]Agosto!$E$26</f>
        <v>67.375</v>
      </c>
      <c r="X31" s="114">
        <f>[27]Agosto!$E$27</f>
        <v>59.545454545454547</v>
      </c>
      <c r="Y31" s="114">
        <f>[27]Agosto!$E$28</f>
        <v>60.291666666666664</v>
      </c>
      <c r="Z31" s="114">
        <f>[27]Agosto!$E$29</f>
        <v>76.791666666666671</v>
      </c>
      <c r="AA31" s="114">
        <f>[27]Agosto!$E$30</f>
        <v>71.833333333333329</v>
      </c>
      <c r="AB31" s="114">
        <f>[27]Agosto!$E$31</f>
        <v>64.916666666666671</v>
      </c>
      <c r="AC31" s="114">
        <f>[27]Agosto!$E$32</f>
        <v>70.125</v>
      </c>
      <c r="AD31" s="114">
        <f>[27]Agosto!$E$33</f>
        <v>62.208333333333336</v>
      </c>
      <c r="AE31" s="114">
        <f>[27]Agosto!$E$34</f>
        <v>69.083333333333329</v>
      </c>
      <c r="AF31" s="114">
        <f>[27]Agosto!$E$35</f>
        <v>85.041666666666671</v>
      </c>
      <c r="AG31" s="122">
        <f t="shared" si="1"/>
        <v>66.586143695014655</v>
      </c>
      <c r="AI31" t="s">
        <v>35</v>
      </c>
    </row>
    <row r="32" spans="1:36" x14ac:dyDescent="0.2">
      <c r="A32" s="54" t="s">
        <v>11</v>
      </c>
      <c r="B32" s="114">
        <f>[28]Agosto!$E$5</f>
        <v>64.291666666666671</v>
      </c>
      <c r="C32" s="114">
        <f>[28]Agosto!$E$6</f>
        <v>61.75</v>
      </c>
      <c r="D32" s="114">
        <f>[28]Agosto!$E$7</f>
        <v>61.416666666666664</v>
      </c>
      <c r="E32" s="114">
        <f>[28]Agosto!$E$8</f>
        <v>58.833333333333336</v>
      </c>
      <c r="F32" s="114">
        <f>[28]Agosto!$E$9</f>
        <v>58.541666666666664</v>
      </c>
      <c r="G32" s="114">
        <f>[28]Agosto!$E$10</f>
        <v>58.833333333333336</v>
      </c>
      <c r="H32" s="114">
        <f>[28]Agosto!$E$11</f>
        <v>57.875</v>
      </c>
      <c r="I32" s="114">
        <f>[28]Agosto!$E$12</f>
        <v>70.541666666666671</v>
      </c>
      <c r="J32" s="114">
        <f>[28]Agosto!$E$13</f>
        <v>68.708333333333329</v>
      </c>
      <c r="K32" s="114">
        <f>[28]Agosto!$E$14</f>
        <v>65.041666666666671</v>
      </c>
      <c r="L32" s="114">
        <f>[28]Agosto!$E$15</f>
        <v>58.125</v>
      </c>
      <c r="M32" s="114">
        <f>[28]Agosto!$E$16</f>
        <v>66.875</v>
      </c>
      <c r="N32" s="114">
        <f>[28]Agosto!$E$17</f>
        <v>80.125</v>
      </c>
      <c r="O32" s="114">
        <f>[28]Agosto!$E$18</f>
        <v>73.958333333333329</v>
      </c>
      <c r="P32" s="114">
        <f>[28]Agosto!$E$19</f>
        <v>70.208333333333329</v>
      </c>
      <c r="Q32" s="114">
        <f>[28]Agosto!$E$20</f>
        <v>63.833333333333336</v>
      </c>
      <c r="R32" s="114">
        <f>[28]Agosto!$E$21</f>
        <v>54.625</v>
      </c>
      <c r="S32" s="114">
        <f>[28]Agosto!$E$22</f>
        <v>59.833333333333336</v>
      </c>
      <c r="T32" s="114">
        <f>[28]Agosto!$E$23</f>
        <v>88.75</v>
      </c>
      <c r="U32" s="114">
        <f>[28]Agosto!$E$24</f>
        <v>89.166666666666671</v>
      </c>
      <c r="V32" s="114">
        <f>[28]Agosto!$E$25</f>
        <v>77.916666666666671</v>
      </c>
      <c r="W32" s="114">
        <f>[28]Agosto!$E$26</f>
        <v>66.875</v>
      </c>
      <c r="X32" s="114">
        <f>[28]Agosto!$E$27</f>
        <v>59.833333333333336</v>
      </c>
      <c r="Y32" s="114">
        <f>[28]Agosto!$E$28</f>
        <v>62.25</v>
      </c>
      <c r="Z32" s="114">
        <f>[28]Agosto!$E$29</f>
        <v>64.875</v>
      </c>
      <c r="AA32" s="114">
        <f>[28]Agosto!$E$30</f>
        <v>69.5</v>
      </c>
      <c r="AB32" s="114">
        <f>[28]Agosto!$E$31</f>
        <v>72.291666666666671</v>
      </c>
      <c r="AC32" s="114">
        <f>[28]Agosto!$E$32</f>
        <v>68.333333333333329</v>
      </c>
      <c r="AD32" s="114">
        <f>[28]Agosto!$E$33</f>
        <v>63.5</v>
      </c>
      <c r="AE32" s="114">
        <f>[28]Agosto!$E$34</f>
        <v>65.833333333333329</v>
      </c>
      <c r="AF32" s="114">
        <f>[28]Agosto!$E$35</f>
        <v>78.791666666666671</v>
      </c>
      <c r="AG32" s="122">
        <f t="shared" si="1"/>
        <v>67.13978494623656</v>
      </c>
      <c r="AJ32" t="s">
        <v>35</v>
      </c>
    </row>
    <row r="33" spans="1:37" s="5" customFormat="1" x14ac:dyDescent="0.2">
      <c r="A33" s="54" t="s">
        <v>12</v>
      </c>
      <c r="B33" s="114">
        <f>[29]Agosto!$E$5</f>
        <v>64.291666666666671</v>
      </c>
      <c r="C33" s="114">
        <f>[29]Agosto!$E$6</f>
        <v>62.375</v>
      </c>
      <c r="D33" s="114">
        <f>[29]Agosto!$E$7</f>
        <v>61.208333333333336</v>
      </c>
      <c r="E33" s="114">
        <f>[29]Agosto!$E$8</f>
        <v>55.666666666666664</v>
      </c>
      <c r="F33" s="114">
        <f>[29]Agosto!$E$9</f>
        <v>56.458333333333336</v>
      </c>
      <c r="G33" s="114">
        <f>[29]Agosto!$E$10</f>
        <v>58.666666666666664</v>
      </c>
      <c r="H33" s="114">
        <f>[29]Agosto!$E$11</f>
        <v>61.5</v>
      </c>
      <c r="I33" s="114">
        <f>[29]Agosto!$E$12</f>
        <v>63.291666666666664</v>
      </c>
      <c r="J33" s="114">
        <f>[29]Agosto!$E$13</f>
        <v>65.625</v>
      </c>
      <c r="K33" s="114">
        <f>[29]Agosto!$E$14</f>
        <v>63.333333333333336</v>
      </c>
      <c r="L33" s="114">
        <f>[29]Agosto!$E$15</f>
        <v>58.416666666666664</v>
      </c>
      <c r="M33" s="114">
        <f>[29]Agosto!$E$16</f>
        <v>65.833333333333329</v>
      </c>
      <c r="N33" s="114">
        <f>[29]Agosto!$E$17</f>
        <v>77.75</v>
      </c>
      <c r="O33" s="114">
        <f>[29]Agosto!$E$18</f>
        <v>65.416666666666671</v>
      </c>
      <c r="P33" s="114">
        <f>[29]Agosto!$E$19</f>
        <v>64.5</v>
      </c>
      <c r="Q33" s="114">
        <f>[29]Agosto!$E$20</f>
        <v>59.375</v>
      </c>
      <c r="R33" s="114">
        <f>[29]Agosto!$E$21</f>
        <v>56.375</v>
      </c>
      <c r="S33" s="114">
        <f>[29]Agosto!$E$22</f>
        <v>58.833333333333336</v>
      </c>
      <c r="T33" s="114">
        <f>[29]Agosto!$E$23</f>
        <v>88.916666666666671</v>
      </c>
      <c r="U33" s="114">
        <f>[29]Agosto!$E$24</f>
        <v>85.833333333333329</v>
      </c>
      <c r="V33" s="114">
        <f>[29]Agosto!$E$25</f>
        <v>77.25</v>
      </c>
      <c r="W33" s="114">
        <f>[29]Agosto!$E$26</f>
        <v>68.666666666666671</v>
      </c>
      <c r="X33" s="114">
        <f>[29]Agosto!$E$27</f>
        <v>60.541666666666664</v>
      </c>
      <c r="Y33" s="114">
        <f>[29]Agosto!$E$28</f>
        <v>57.791666666666664</v>
      </c>
      <c r="Z33" s="114">
        <f>[29]Agosto!$E$29</f>
        <v>62.916666666666664</v>
      </c>
      <c r="AA33" s="114">
        <f>[29]Agosto!$E$30</f>
        <v>63.166666666666664</v>
      </c>
      <c r="AB33" s="114">
        <f>[29]Agosto!$E$31</f>
        <v>54.375</v>
      </c>
      <c r="AC33" s="114">
        <f>[29]Agosto!$E$32</f>
        <v>60.416666666666664</v>
      </c>
      <c r="AD33" s="114">
        <f>[29]Agosto!$E$33</f>
        <v>63.625</v>
      </c>
      <c r="AE33" s="114">
        <f>[29]Agosto!$E$34</f>
        <v>58</v>
      </c>
      <c r="AF33" s="114" t="str">
        <f>[29]Agosto!$E$35</f>
        <v>*</v>
      </c>
      <c r="AG33" s="122">
        <f t="shared" si="1"/>
        <v>64.0138888888889</v>
      </c>
    </row>
    <row r="34" spans="1:37" x14ac:dyDescent="0.2">
      <c r="A34" s="54" t="s">
        <v>13</v>
      </c>
      <c r="B34" s="114">
        <f>[30]Agosto!$E$5</f>
        <v>64.458333333333329</v>
      </c>
      <c r="C34" s="114">
        <f>[30]Agosto!$E$6</f>
        <v>62.75</v>
      </c>
      <c r="D34" s="114">
        <f>[30]Agosto!$E$7</f>
        <v>61.75</v>
      </c>
      <c r="E34" s="114">
        <f>[30]Agosto!$E$8</f>
        <v>60.083333333333336</v>
      </c>
      <c r="F34" s="114">
        <f>[30]Agosto!$E$9</f>
        <v>63.333333333333336</v>
      </c>
      <c r="G34" s="114">
        <f>[30]Agosto!$E$10</f>
        <v>63.541666666666664</v>
      </c>
      <c r="H34" s="114">
        <f>[30]Agosto!$E$11</f>
        <v>64.166666666666671</v>
      </c>
      <c r="I34" s="114">
        <f>[30]Agosto!$E$12</f>
        <v>67.458333333333329</v>
      </c>
      <c r="J34" s="114">
        <f>[30]Agosto!$E$13</f>
        <v>73.583333333333329</v>
      </c>
      <c r="K34" s="114">
        <f>[30]Agosto!$E$14</f>
        <v>65.041666666666671</v>
      </c>
      <c r="L34" s="114">
        <f>[30]Agosto!$E$15</f>
        <v>64.5</v>
      </c>
      <c r="M34" s="114">
        <f>[30]Agosto!$E$16</f>
        <v>68.291666666666671</v>
      </c>
      <c r="N34" s="114">
        <f>[30]Agosto!$E$17</f>
        <v>73.75</v>
      </c>
      <c r="O34" s="114">
        <f>[30]Agosto!$E$18</f>
        <v>67.75</v>
      </c>
      <c r="P34" s="114">
        <f>[30]Agosto!$E$19</f>
        <v>70.291666666666671</v>
      </c>
      <c r="Q34" s="114">
        <f>[30]Agosto!$E$20</f>
        <v>56.083333333333336</v>
      </c>
      <c r="R34" s="114">
        <f>[30]Agosto!$E$21</f>
        <v>54.083333333333336</v>
      </c>
      <c r="S34" s="114">
        <f>[30]Agosto!$E$22</f>
        <v>59.791666666666664</v>
      </c>
      <c r="T34" s="114">
        <f>[30]Agosto!$E$23</f>
        <v>79.833333333333329</v>
      </c>
      <c r="U34" s="114">
        <f>[30]Agosto!$E$24</f>
        <v>76.25</v>
      </c>
      <c r="V34" s="114">
        <f>[30]Agosto!$E$25</f>
        <v>67.75</v>
      </c>
      <c r="W34" s="114">
        <f>[30]Agosto!$E$26</f>
        <v>67.416666666666671</v>
      </c>
      <c r="X34" s="114">
        <f>[30]Agosto!$E$27</f>
        <v>63.333333333333336</v>
      </c>
      <c r="Y34" s="114">
        <f>[30]Agosto!$E$28</f>
        <v>59.916666666666664</v>
      </c>
      <c r="Z34" s="114">
        <f>[30]Agosto!$E$29</f>
        <v>62</v>
      </c>
      <c r="AA34" s="114">
        <f>[30]Agosto!$E$30</f>
        <v>71.541666666666671</v>
      </c>
      <c r="AB34" s="114">
        <f>[30]Agosto!$E$31</f>
        <v>66.291666666666671</v>
      </c>
      <c r="AC34" s="114">
        <f>[30]Agosto!$E$32</f>
        <v>65.625</v>
      </c>
      <c r="AD34" s="114">
        <f>[30]Agosto!$E$33</f>
        <v>68.416666666666671</v>
      </c>
      <c r="AE34" s="114">
        <f>[30]Agosto!$E$34</f>
        <v>67.833333333333329</v>
      </c>
      <c r="AF34" s="114">
        <f>[30]Agosto!$E$35</f>
        <v>64.291666666666671</v>
      </c>
      <c r="AG34" s="122">
        <f t="shared" si="1"/>
        <v>65.84543010752688</v>
      </c>
      <c r="AI34" t="s">
        <v>35</v>
      </c>
    </row>
    <row r="35" spans="1:37" x14ac:dyDescent="0.2">
      <c r="A35" s="54" t="s">
        <v>157</v>
      </c>
      <c r="B35" s="114">
        <f>[31]Agosto!$E$5</f>
        <v>55.875</v>
      </c>
      <c r="C35" s="114">
        <f>[31]Agosto!$E$6</f>
        <v>49.458333333333336</v>
      </c>
      <c r="D35" s="114">
        <f>[31]Agosto!$E$7</f>
        <v>49.875</v>
      </c>
      <c r="E35" s="114">
        <f>[31]Agosto!$E$8</f>
        <v>48.958333333333336</v>
      </c>
      <c r="F35" s="114">
        <f>[31]Agosto!$E$9</f>
        <v>51.041666666666664</v>
      </c>
      <c r="G35" s="114">
        <f>[31]Agosto!$E$10</f>
        <v>47.166666666666664</v>
      </c>
      <c r="H35" s="114">
        <f>[31]Agosto!$E$11</f>
        <v>44.666666666666664</v>
      </c>
      <c r="I35" s="114">
        <f>[31]Agosto!$E$12</f>
        <v>61.458333333333336</v>
      </c>
      <c r="J35" s="114">
        <f>[31]Agosto!$E$13</f>
        <v>66.041666666666671</v>
      </c>
      <c r="K35" s="114">
        <f>[31]Agosto!$E$14</f>
        <v>54.041666666666664</v>
      </c>
      <c r="L35" s="114">
        <f>[31]Agosto!$E$15</f>
        <v>42.041666666666664</v>
      </c>
      <c r="M35" s="114">
        <f>[31]Agosto!$E$16</f>
        <v>64.125</v>
      </c>
      <c r="N35" s="114">
        <f>[31]Agosto!$E$17</f>
        <v>87.5</v>
      </c>
      <c r="O35" s="114">
        <f>[31]Agosto!$E$18</f>
        <v>86.208333333333329</v>
      </c>
      <c r="P35" s="114">
        <f>[31]Agosto!$E$19</f>
        <v>71.583333333333329</v>
      </c>
      <c r="Q35" s="114">
        <f>[31]Agosto!$E$20</f>
        <v>60.125</v>
      </c>
      <c r="R35" s="114">
        <f>[31]Agosto!$E$21</f>
        <v>50.208333333333336</v>
      </c>
      <c r="S35" s="114">
        <f>[31]Agosto!$E$22</f>
        <v>47.916666666666664</v>
      </c>
      <c r="T35" s="114">
        <f>[31]Agosto!$E$23</f>
        <v>90.958333333333329</v>
      </c>
      <c r="U35" s="114">
        <f>[31]Agosto!$E$24</f>
        <v>87.375</v>
      </c>
      <c r="V35" s="114">
        <f>[31]Agosto!$E$25</f>
        <v>73.833333333333329</v>
      </c>
      <c r="W35" s="114">
        <f>[31]Agosto!$E$26</f>
        <v>64.458333333333329</v>
      </c>
      <c r="X35" s="114">
        <f>[31]Agosto!$E$27</f>
        <v>52.458333333333336</v>
      </c>
      <c r="Y35" s="114">
        <f>[31]Agosto!$E$28</f>
        <v>52.541666666666664</v>
      </c>
      <c r="Z35" s="114">
        <f>[31]Agosto!$E$29</f>
        <v>56.916666666666664</v>
      </c>
      <c r="AA35" s="114">
        <f>[31]Agosto!$E$30</f>
        <v>81.5</v>
      </c>
      <c r="AB35" s="114">
        <f>[31]Agosto!$E$31</f>
        <v>81.75</v>
      </c>
      <c r="AC35" s="114">
        <f>[31]Agosto!$E$32</f>
        <v>70.5</v>
      </c>
      <c r="AD35" s="114">
        <f>[31]Agosto!$E$33</f>
        <v>64</v>
      </c>
      <c r="AE35" s="114">
        <f>[31]Agosto!$E$34</f>
        <v>72.833333333333329</v>
      </c>
      <c r="AF35" s="114">
        <f>[31]Agosto!$E$35</f>
        <v>85.791666666666671</v>
      </c>
      <c r="AG35" s="122">
        <f t="shared" si="1"/>
        <v>63.651881720430104</v>
      </c>
      <c r="AJ35" t="s">
        <v>35</v>
      </c>
    </row>
    <row r="36" spans="1:37" x14ac:dyDescent="0.2">
      <c r="A36" s="54" t="s">
        <v>128</v>
      </c>
      <c r="B36" s="114">
        <f>[32]Agosto!$E$5</f>
        <v>59.041666666666664</v>
      </c>
      <c r="C36" s="114">
        <f>[32]Agosto!$E$6</f>
        <v>48.333333333333336</v>
      </c>
      <c r="D36" s="114">
        <f>[32]Agosto!$E$7</f>
        <v>45.583333333333336</v>
      </c>
      <c r="E36" s="114">
        <f>[32]Agosto!$E$8</f>
        <v>48.041666666666664</v>
      </c>
      <c r="F36" s="114">
        <f>[32]Agosto!$E$9</f>
        <v>50.125</v>
      </c>
      <c r="G36" s="114">
        <f>[32]Agosto!$E$10</f>
        <v>42.375</v>
      </c>
      <c r="H36" s="114">
        <f>[32]Agosto!$E$11</f>
        <v>43.791666666666664</v>
      </c>
      <c r="I36" s="114">
        <f>[32]Agosto!$E$12</f>
        <v>63.25</v>
      </c>
      <c r="J36" s="114">
        <f>[32]Agosto!$E$13</f>
        <v>69.25</v>
      </c>
      <c r="K36" s="114">
        <f>[32]Agosto!$E$14</f>
        <v>56.083333333333336</v>
      </c>
      <c r="L36" s="114">
        <f>[32]Agosto!$E$15</f>
        <v>42</v>
      </c>
      <c r="M36" s="114">
        <f>[32]Agosto!$E$16</f>
        <v>62.666666666666664</v>
      </c>
      <c r="N36" s="114">
        <f>[32]Agosto!$E$17</f>
        <v>83.291666666666671</v>
      </c>
      <c r="O36" s="114">
        <f>[32]Agosto!$E$18</f>
        <v>77.833333333333329</v>
      </c>
      <c r="P36" s="114">
        <f>[32]Agosto!$E$19</f>
        <v>66.125</v>
      </c>
      <c r="Q36" s="114">
        <f>[32]Agosto!$E$20</f>
        <v>62.25</v>
      </c>
      <c r="R36" s="114">
        <f>[32]Agosto!$E$21</f>
        <v>48.916666666666664</v>
      </c>
      <c r="S36" s="114">
        <f>[32]Agosto!$E$22</f>
        <v>44.208333333333336</v>
      </c>
      <c r="T36" s="114">
        <f>[32]Agosto!$E$23</f>
        <v>89.333333333333329</v>
      </c>
      <c r="U36" s="114">
        <f>[32]Agosto!$E$24</f>
        <v>81.625</v>
      </c>
      <c r="V36" s="114">
        <f>[32]Agosto!$E$25</f>
        <v>74.041666666666671</v>
      </c>
      <c r="W36" s="114">
        <f>[32]Agosto!$E$26</f>
        <v>56.208333333333336</v>
      </c>
      <c r="X36" s="114">
        <f>[32]Agosto!$E$27</f>
        <v>50.75</v>
      </c>
      <c r="Y36" s="114">
        <f>[32]Agosto!$E$28</f>
        <v>50.833333333333336</v>
      </c>
      <c r="Z36" s="114">
        <f>[32]Agosto!$E$29</f>
        <v>59.125</v>
      </c>
      <c r="AA36" s="114">
        <f>[32]Agosto!$E$30</f>
        <v>93.583333333333329</v>
      </c>
      <c r="AB36" s="114">
        <f>[32]Agosto!$E$31</f>
        <v>75.541666666666671</v>
      </c>
      <c r="AC36" s="114">
        <f>[32]Agosto!$E$32</f>
        <v>69.75</v>
      </c>
      <c r="AD36" s="114">
        <f>[32]Agosto!$E$33</f>
        <v>64.666666666666671</v>
      </c>
      <c r="AE36" s="114">
        <f>[32]Agosto!$E$34</f>
        <v>67.833333333333329</v>
      </c>
      <c r="AF36" s="114">
        <f>[32]Agosto!$E$35</f>
        <v>77.333333333333329</v>
      </c>
      <c r="AG36" s="122">
        <f t="shared" si="1"/>
        <v>62.057795698924728</v>
      </c>
      <c r="AJ36" t="s">
        <v>35</v>
      </c>
    </row>
    <row r="37" spans="1:37" x14ac:dyDescent="0.2">
      <c r="A37" s="54" t="s">
        <v>14</v>
      </c>
      <c r="B37" s="114">
        <f>[33]Agosto!$E$5</f>
        <v>53.041666666666664</v>
      </c>
      <c r="C37" s="114">
        <f>[33]Agosto!$E$6</f>
        <v>52</v>
      </c>
      <c r="D37" s="114">
        <f>[33]Agosto!$E$7</f>
        <v>52.125</v>
      </c>
      <c r="E37" s="114">
        <f>[33]Agosto!$E$8</f>
        <v>51.708333333333336</v>
      </c>
      <c r="F37" s="114">
        <f>[33]Agosto!$E$9</f>
        <v>50.583333333333336</v>
      </c>
      <c r="G37" s="114">
        <f>[33]Agosto!$E$10</f>
        <v>47.416666666666664</v>
      </c>
      <c r="H37" s="114">
        <f>[33]Agosto!$E$11</f>
        <v>39.875</v>
      </c>
      <c r="I37" s="114">
        <f>[33]Agosto!$E$12</f>
        <v>46.75</v>
      </c>
      <c r="J37" s="114">
        <f>[33]Agosto!$E$13</f>
        <v>48.125</v>
      </c>
      <c r="K37" s="114">
        <f>[33]Agosto!$E$14</f>
        <v>35.166666666666664</v>
      </c>
      <c r="L37" s="114">
        <f>[33]Agosto!$E$15</f>
        <v>35.333333333333336</v>
      </c>
      <c r="M37" s="114">
        <f>[33]Agosto!$E$16</f>
        <v>44.25</v>
      </c>
      <c r="N37" s="114">
        <f>[33]Agosto!$E$17</f>
        <v>59.666666666666664</v>
      </c>
      <c r="O37" s="114">
        <f>[33]Agosto!$E$18</f>
        <v>60.956521739130437</v>
      </c>
      <c r="P37" s="114">
        <f>[33]Agosto!$E$19</f>
        <v>60.625</v>
      </c>
      <c r="Q37" s="114">
        <f>[33]Agosto!$E$20</f>
        <v>51.916666666666664</v>
      </c>
      <c r="R37" s="114">
        <f>[33]Agosto!$E$21</f>
        <v>44.541666666666664</v>
      </c>
      <c r="S37" s="114">
        <f>[33]Agosto!$E$22</f>
        <v>41.833333333333336</v>
      </c>
      <c r="T37" s="114">
        <f>[33]Agosto!$E$23</f>
        <v>67.291666666666671</v>
      </c>
      <c r="U37" s="114">
        <f>[33]Agosto!$E$24</f>
        <v>75</v>
      </c>
      <c r="V37" s="114">
        <f>[33]Agosto!$E$25</f>
        <v>63.916666666666664</v>
      </c>
      <c r="W37" s="114">
        <f>[33]Agosto!$E$26</f>
        <v>52.041666666666664</v>
      </c>
      <c r="X37" s="114">
        <f>[33]Agosto!$E$27</f>
        <v>38.208333333333336</v>
      </c>
      <c r="Y37" s="114">
        <f>[33]Agosto!$E$28</f>
        <v>47.708333333333336</v>
      </c>
      <c r="Z37" s="114">
        <f>[33]Agosto!$E$29</f>
        <v>50.583333333333336</v>
      </c>
      <c r="AA37" s="114">
        <f>[33]Agosto!$E$30</f>
        <v>61.916666666666664</v>
      </c>
      <c r="AB37" s="114">
        <f>[33]Agosto!$E$31</f>
        <v>77.125</v>
      </c>
      <c r="AC37" s="114">
        <f>[33]Agosto!$E$32</f>
        <v>70.583333333333329</v>
      </c>
      <c r="AD37" s="114">
        <f>[33]Agosto!$E$33</f>
        <v>73</v>
      </c>
      <c r="AE37" s="114">
        <f>[33]Agosto!$E$34</f>
        <v>77.583333333333329</v>
      </c>
      <c r="AF37" s="114">
        <f>[33]Agosto!$E$35</f>
        <v>80.625</v>
      </c>
      <c r="AG37" s="122">
        <f t="shared" si="1"/>
        <v>55.209618980832154</v>
      </c>
      <c r="AH37" t="s">
        <v>35</v>
      </c>
      <c r="AJ37" t="s">
        <v>35</v>
      </c>
    </row>
    <row r="38" spans="1:37" x14ac:dyDescent="0.2">
      <c r="A38" s="54" t="s">
        <v>158</v>
      </c>
      <c r="B38" s="114" t="str">
        <f>[34]Agosto!$E$5</f>
        <v>*</v>
      </c>
      <c r="C38" s="114" t="str">
        <f>[34]Agosto!$E$6</f>
        <v>*</v>
      </c>
      <c r="D38" s="114" t="str">
        <f>[34]Agosto!$E$7</f>
        <v>*</v>
      </c>
      <c r="E38" s="114" t="str">
        <f>[34]Agosto!$E$8</f>
        <v>*</v>
      </c>
      <c r="F38" s="114" t="str">
        <f>[34]Agosto!$E$9</f>
        <v>*</v>
      </c>
      <c r="G38" s="114" t="str">
        <f>[34]Agosto!$E$10</f>
        <v>*</v>
      </c>
      <c r="H38" s="114" t="str">
        <f>[34]Agosto!$E$11</f>
        <v>*</v>
      </c>
      <c r="I38" s="114" t="str">
        <f>[34]Agosto!$E$12</f>
        <v>*</v>
      </c>
      <c r="J38" s="114" t="str">
        <f>[34]Agosto!$E$13</f>
        <v>*</v>
      </c>
      <c r="K38" s="114" t="str">
        <f>[34]Agosto!$E$14</f>
        <v>*</v>
      </c>
      <c r="L38" s="114">
        <f>[34]Agosto!$E$15</f>
        <v>66.761904761904759</v>
      </c>
      <c r="M38" s="114">
        <f>[34]Agosto!$E$16</f>
        <v>66.454545454545453</v>
      </c>
      <c r="N38" s="114">
        <f>[34]Agosto!$E$17</f>
        <v>71.208333333333329</v>
      </c>
      <c r="O38" s="114">
        <f>[34]Agosto!$E$18</f>
        <v>70.083333333333329</v>
      </c>
      <c r="P38" s="114">
        <f>[34]Agosto!$E$19</f>
        <v>66.409090909090907</v>
      </c>
      <c r="Q38" s="114">
        <f>[34]Agosto!$E$20</f>
        <v>57.956521739130437</v>
      </c>
      <c r="R38" s="114">
        <f>[34]Agosto!$E$21</f>
        <v>63.521739130434781</v>
      </c>
      <c r="S38" s="114">
        <f>[34]Agosto!$E$22</f>
        <v>63.782608695652172</v>
      </c>
      <c r="T38" s="114">
        <f>[34]Agosto!$E$23</f>
        <v>78.333333333333329</v>
      </c>
      <c r="U38" s="114">
        <f>[34]Agosto!$E$24</f>
        <v>78.63636363636364</v>
      </c>
      <c r="V38" s="114">
        <f>[34]Agosto!$E$25</f>
        <v>70.304347826086953</v>
      </c>
      <c r="W38" s="114">
        <f>[34]Agosto!$E$26</f>
        <v>69.695652173913047</v>
      </c>
      <c r="X38" s="114">
        <f>[34]Agosto!$E$27</f>
        <v>66.291666666666671</v>
      </c>
      <c r="Y38" s="114">
        <f>[34]Agosto!$E$28</f>
        <v>79.782608695652172</v>
      </c>
      <c r="Z38" s="114">
        <f>[34]Agosto!$E$29</f>
        <v>71.173913043478265</v>
      </c>
      <c r="AA38" s="114">
        <f>[34]Agosto!$E$30</f>
        <v>76.333333333333329</v>
      </c>
      <c r="AB38" s="114">
        <f>[34]Agosto!$E$31</f>
        <v>73.166666666666671</v>
      </c>
      <c r="AC38" s="114">
        <f>[34]Agosto!$E$32</f>
        <v>68.583333333333329</v>
      </c>
      <c r="AD38" s="114">
        <f>[34]Agosto!$E$33</f>
        <v>70.75</v>
      </c>
      <c r="AE38" s="114">
        <f>[34]Agosto!$E$34</f>
        <v>67.227272727272734</v>
      </c>
      <c r="AF38" s="114">
        <f>[34]Agosto!$E$35</f>
        <v>69.782608695652172</v>
      </c>
      <c r="AG38" s="122">
        <f t="shared" si="1"/>
        <v>69.820913213770353</v>
      </c>
      <c r="AH38" t="s">
        <v>35</v>
      </c>
      <c r="AI38" t="s">
        <v>35</v>
      </c>
    </row>
    <row r="39" spans="1:37" x14ac:dyDescent="0.2">
      <c r="A39" s="54" t="s">
        <v>15</v>
      </c>
      <c r="B39" s="114">
        <f>[35]Agosto!$E$5</f>
        <v>54.083333333333336</v>
      </c>
      <c r="C39" s="114">
        <f>[35]Agosto!$E$6</f>
        <v>53.458333333333336</v>
      </c>
      <c r="D39" s="114">
        <f>[35]Agosto!$E$7</f>
        <v>46.375</v>
      </c>
      <c r="E39" s="114">
        <f>[35]Agosto!$E$8</f>
        <v>41.791666666666664</v>
      </c>
      <c r="F39" s="114">
        <f>[35]Agosto!$E$9</f>
        <v>47.458333333333336</v>
      </c>
      <c r="G39" s="114">
        <f>[35]Agosto!$E$10</f>
        <v>47.625</v>
      </c>
      <c r="H39" s="114">
        <f>[35]Agosto!$E$11</f>
        <v>39.5</v>
      </c>
      <c r="I39" s="114">
        <f>[35]Agosto!$E$12</f>
        <v>75.291666666666671</v>
      </c>
      <c r="J39" s="114">
        <f>[35]Agosto!$E$13</f>
        <v>73.625</v>
      </c>
      <c r="K39" s="114">
        <f>[35]Agosto!$E$14</f>
        <v>61.5</v>
      </c>
      <c r="L39" s="114">
        <f>[35]Agosto!$E$15</f>
        <v>41.291666666666664</v>
      </c>
      <c r="M39" s="114">
        <f>[35]Agosto!$E$16</f>
        <v>65.916666666666671</v>
      </c>
      <c r="N39" s="114">
        <f>[35]Agosto!$E$17</f>
        <v>82.541666666666671</v>
      </c>
      <c r="O39" s="114">
        <f>[35]Agosto!$E$18</f>
        <v>68.458333333333329</v>
      </c>
      <c r="P39" s="114">
        <f>[35]Agosto!$E$19</f>
        <v>69.958333333333329</v>
      </c>
      <c r="Q39" s="114">
        <f>[35]Agosto!$E$20</f>
        <v>65.375</v>
      </c>
      <c r="R39" s="114">
        <f>[35]Agosto!$E$21</f>
        <v>52.041666666666664</v>
      </c>
      <c r="S39" s="114">
        <f>[35]Agosto!$E$22</f>
        <v>49.916666666666664</v>
      </c>
      <c r="T39" s="114">
        <f>[35]Agosto!$E$23</f>
        <v>85.833333333333329</v>
      </c>
      <c r="U39" s="114">
        <f>[35]Agosto!$E$24</f>
        <v>81.666666666666671</v>
      </c>
      <c r="V39" s="114">
        <f>[35]Agosto!$E$25</f>
        <v>71.916666666666671</v>
      </c>
      <c r="W39" s="114">
        <f>[35]Agosto!$E$26</f>
        <v>59.583333333333336</v>
      </c>
      <c r="X39" s="114">
        <f>[35]Agosto!$E$27</f>
        <v>42.416666666666664</v>
      </c>
      <c r="Y39" s="114">
        <f>[35]Agosto!$E$28</f>
        <v>47.291666666666664</v>
      </c>
      <c r="Z39" s="114">
        <f>[35]Agosto!$E$29</f>
        <v>79.333333333333329</v>
      </c>
      <c r="AA39" s="114">
        <f>[35]Agosto!$E$30</f>
        <v>71.375</v>
      </c>
      <c r="AB39" s="114">
        <f>[35]Agosto!$E$31</f>
        <v>61.166666666666664</v>
      </c>
      <c r="AC39" s="114">
        <f>[35]Agosto!$E$32</f>
        <v>71.166666666666671</v>
      </c>
      <c r="AD39" s="114">
        <f>[35]Agosto!$E$33</f>
        <v>64.25</v>
      </c>
      <c r="AE39" s="114">
        <f>[35]Agosto!$E$34</f>
        <v>71.25</v>
      </c>
      <c r="AF39" s="114">
        <f>[35]Agosto!$E$35</f>
        <v>79.5</v>
      </c>
      <c r="AG39" s="122">
        <f t="shared" si="1"/>
        <v>62.030913978494631</v>
      </c>
      <c r="AH39" t="s">
        <v>35</v>
      </c>
      <c r="AJ39" t="s">
        <v>35</v>
      </c>
    </row>
    <row r="40" spans="1:37" x14ac:dyDescent="0.2">
      <c r="A40" s="54" t="s">
        <v>16</v>
      </c>
      <c r="B40" s="114">
        <f>[36]Agosto!$E$5</f>
        <v>50.666666666666664</v>
      </c>
      <c r="C40" s="114">
        <f>[36]Agosto!$E$6</f>
        <v>44</v>
      </c>
      <c r="D40" s="114">
        <f>[36]Agosto!$E$7</f>
        <v>44.333333333333336</v>
      </c>
      <c r="E40" s="114">
        <f>[36]Agosto!$E$8</f>
        <v>45.541666666666664</v>
      </c>
      <c r="F40" s="114">
        <f>[36]Agosto!$E$9</f>
        <v>45.875</v>
      </c>
      <c r="G40" s="114">
        <f>[36]Agosto!$E$10</f>
        <v>41.333333333333336</v>
      </c>
      <c r="H40" s="114">
        <f>[36]Agosto!$E$11</f>
        <v>43.625</v>
      </c>
      <c r="I40" s="114">
        <f>[36]Agosto!$E$12</f>
        <v>66.5</v>
      </c>
      <c r="J40" s="114">
        <f>[36]Agosto!$E$13</f>
        <v>70.833333333333329</v>
      </c>
      <c r="K40" s="114">
        <f>[36]Agosto!$E$14</f>
        <v>59.583333333333336</v>
      </c>
      <c r="L40" s="114">
        <f>[36]Agosto!$E$15</f>
        <v>41.916666666666664</v>
      </c>
      <c r="M40" s="114">
        <f>[36]Agosto!$E$16</f>
        <v>63.25</v>
      </c>
      <c r="N40" s="114">
        <f>[36]Agosto!$E$17</f>
        <v>43.25</v>
      </c>
      <c r="O40" s="114">
        <f>[36]Agosto!$E$18</f>
        <v>50.708333333333336</v>
      </c>
      <c r="P40" s="114">
        <f>[36]Agosto!$E$19</f>
        <v>56.875</v>
      </c>
      <c r="Q40" s="114">
        <f>[36]Agosto!$E$20</f>
        <v>45.208333333333336</v>
      </c>
      <c r="R40" s="114">
        <f>[36]Agosto!$E$21</f>
        <v>38.5</v>
      </c>
      <c r="S40" s="114">
        <f>[36]Agosto!$E$22</f>
        <v>45.25</v>
      </c>
      <c r="T40" s="114">
        <f>[36]Agosto!$E$23</f>
        <v>74.625</v>
      </c>
      <c r="U40" s="114">
        <f>[36]Agosto!$E$24</f>
        <v>73.25</v>
      </c>
      <c r="V40" s="114">
        <f>[36]Agosto!$E$25</f>
        <v>59.166666666666664</v>
      </c>
      <c r="W40" s="114">
        <f>[36]Agosto!$E$26</f>
        <v>48.041666666666664</v>
      </c>
      <c r="X40" s="114">
        <f>[36]Agosto!$E$27</f>
        <v>38.833333333333336</v>
      </c>
      <c r="Y40" s="114">
        <f>[36]Agosto!$E$28</f>
        <v>42.25</v>
      </c>
      <c r="Z40" s="114">
        <f>[36]Agosto!$E$29</f>
        <v>64.666666666666671</v>
      </c>
      <c r="AA40" s="114">
        <f>[36]Agosto!$E$30</f>
        <v>46.5</v>
      </c>
      <c r="AB40" s="114">
        <f>[36]Agosto!$E$31</f>
        <v>35.083333333333336</v>
      </c>
      <c r="AC40" s="114">
        <f>[36]Agosto!$E$32</f>
        <v>48.375</v>
      </c>
      <c r="AD40" s="114">
        <f>[36]Agosto!$E$33</f>
        <v>60.208333333333336</v>
      </c>
      <c r="AE40" s="114">
        <f>[36]Agosto!$E$34</f>
        <v>59.25</v>
      </c>
      <c r="AF40" s="114">
        <f>[36]Agosto!$E$35</f>
        <v>52.583333333333336</v>
      </c>
      <c r="AG40" s="122">
        <f t="shared" si="1"/>
        <v>51.615591397849457</v>
      </c>
      <c r="AI40" t="s">
        <v>35</v>
      </c>
      <c r="AJ40" t="s">
        <v>35</v>
      </c>
    </row>
    <row r="41" spans="1:37" x14ac:dyDescent="0.2">
      <c r="A41" s="54" t="s">
        <v>159</v>
      </c>
      <c r="B41" s="114">
        <f>[37]Agosto!$E$5</f>
        <v>61.083333333333336</v>
      </c>
      <c r="C41" s="114">
        <f>[37]Agosto!$E$6</f>
        <v>59.125</v>
      </c>
      <c r="D41" s="114">
        <f>[37]Agosto!$E$7</f>
        <v>58.541666666666664</v>
      </c>
      <c r="E41" s="114">
        <f>[37]Agosto!$E$8</f>
        <v>57.333333333333336</v>
      </c>
      <c r="F41" s="114">
        <f>[37]Agosto!$E$9</f>
        <v>57.583333333333336</v>
      </c>
      <c r="G41" s="114">
        <f>[37]Agosto!$E$10</f>
        <v>57</v>
      </c>
      <c r="H41" s="114">
        <f>[37]Agosto!$E$11</f>
        <v>48</v>
      </c>
      <c r="I41" s="114">
        <f>[37]Agosto!$E$12</f>
        <v>60.541666666666664</v>
      </c>
      <c r="J41" s="114">
        <f>[37]Agosto!$E$13</f>
        <v>61.833333333333336</v>
      </c>
      <c r="K41" s="114">
        <f>[37]Agosto!$E$14</f>
        <v>57.583333333333336</v>
      </c>
      <c r="L41" s="114">
        <f>[37]Agosto!$E$15</f>
        <v>47.25</v>
      </c>
      <c r="M41" s="114">
        <f>[37]Agosto!$E$16</f>
        <v>58</v>
      </c>
      <c r="N41" s="114">
        <f>[37]Agosto!$E$17</f>
        <v>81.541666666666671</v>
      </c>
      <c r="O41" s="114">
        <f>[37]Agosto!$E$18</f>
        <v>75.416666666666671</v>
      </c>
      <c r="P41" s="114">
        <f>[37]Agosto!$E$19</f>
        <v>71.583333333333329</v>
      </c>
      <c r="Q41" s="114">
        <f>[37]Agosto!$E$20</f>
        <v>56.25</v>
      </c>
      <c r="R41" s="114">
        <f>[37]Agosto!$E$21</f>
        <v>44.25</v>
      </c>
      <c r="S41" s="114">
        <f>[37]Agosto!$E$22</f>
        <v>49.166666666666664</v>
      </c>
      <c r="T41" s="114">
        <f>[37]Agosto!$E$23</f>
        <v>75.958333333333329</v>
      </c>
      <c r="U41" s="114">
        <f>[37]Agosto!$E$24</f>
        <v>79.25</v>
      </c>
      <c r="V41" s="114">
        <f>[37]Agosto!$E$25</f>
        <v>77.666666666666671</v>
      </c>
      <c r="W41" s="114">
        <f>[37]Agosto!$E$26</f>
        <v>68.25</v>
      </c>
      <c r="X41" s="114">
        <f>[37]Agosto!$E$27</f>
        <v>57.333333333333336</v>
      </c>
      <c r="Y41" s="114">
        <f>[37]Agosto!$E$28</f>
        <v>56.458333333333336</v>
      </c>
      <c r="Z41" s="114">
        <f>[37]Agosto!$E$29</f>
        <v>55.666666666666664</v>
      </c>
      <c r="AA41" s="114">
        <f>[37]Agosto!$E$30</f>
        <v>86.208333333333329</v>
      </c>
      <c r="AB41" s="114">
        <f>[37]Agosto!$E$31</f>
        <v>91.583333333333329</v>
      </c>
      <c r="AC41" s="114">
        <f>[37]Agosto!$E$32</f>
        <v>78.25</v>
      </c>
      <c r="AD41" s="114">
        <f>[37]Agosto!$E$33</f>
        <v>70.916666666666671</v>
      </c>
      <c r="AE41" s="114">
        <f>[37]Agosto!$E$34</f>
        <v>74.125</v>
      </c>
      <c r="AF41" s="114">
        <f>[37]Agosto!$E$35</f>
        <v>87.166666666666671</v>
      </c>
      <c r="AG41" s="122">
        <f t="shared" si="1"/>
        <v>65.19086021505376</v>
      </c>
      <c r="AH41" t="s">
        <v>35</v>
      </c>
      <c r="AI41" t="s">
        <v>35</v>
      </c>
    </row>
    <row r="42" spans="1:37" x14ac:dyDescent="0.2">
      <c r="A42" s="54" t="s">
        <v>17</v>
      </c>
      <c r="B42" s="114">
        <f>[38]Agosto!$E$5</f>
        <v>63.25</v>
      </c>
      <c r="C42" s="114">
        <f>[38]Agosto!$E$6</f>
        <v>60.333333333333336</v>
      </c>
      <c r="D42" s="114">
        <f>[38]Agosto!$E$7</f>
        <v>61.333333333333336</v>
      </c>
      <c r="E42" s="114">
        <f>[38]Agosto!$E$8</f>
        <v>61.25</v>
      </c>
      <c r="F42" s="114">
        <f>[38]Agosto!$E$9</f>
        <v>62.416666666666664</v>
      </c>
      <c r="G42" s="114">
        <f>[38]Agosto!$E$10</f>
        <v>52.583333333333336</v>
      </c>
      <c r="H42" s="114">
        <f>[38]Agosto!$E$11</f>
        <v>54.5</v>
      </c>
      <c r="I42" s="114">
        <f>[38]Agosto!$E$12</f>
        <v>67.833333333333329</v>
      </c>
      <c r="J42" s="114">
        <f>[38]Agosto!$E$13</f>
        <v>68.083333333333329</v>
      </c>
      <c r="K42" s="114">
        <f>[38]Agosto!$E$14</f>
        <v>62</v>
      </c>
      <c r="L42" s="114">
        <f>[38]Agosto!$E$15</f>
        <v>49.833333333333336</v>
      </c>
      <c r="M42" s="114">
        <f>[38]Agosto!$E$16</f>
        <v>69.375</v>
      </c>
      <c r="N42" s="114">
        <f>[38]Agosto!$E$17</f>
        <v>86.833333333333329</v>
      </c>
      <c r="O42" s="114">
        <f>[38]Agosto!$E$18</f>
        <v>78.708333333333329</v>
      </c>
      <c r="P42" s="114">
        <f>[38]Agosto!$E$19</f>
        <v>75.208333333333329</v>
      </c>
      <c r="Q42" s="114">
        <f>[38]Agosto!$E$20</f>
        <v>61.708333333333336</v>
      </c>
      <c r="R42" s="114">
        <f>[38]Agosto!$E$21</f>
        <v>48.666666666666664</v>
      </c>
      <c r="S42" s="114">
        <f>[38]Agosto!$E$22</f>
        <v>52.5</v>
      </c>
      <c r="T42" s="114">
        <f>[38]Agosto!$E$23</f>
        <v>88.708333333333329</v>
      </c>
      <c r="U42" s="114">
        <f>[38]Agosto!$E$24</f>
        <v>87.875</v>
      </c>
      <c r="V42" s="114">
        <f>[38]Agosto!$E$25</f>
        <v>76.375</v>
      </c>
      <c r="W42" s="114">
        <f>[38]Agosto!$E$26</f>
        <v>65.583333333333329</v>
      </c>
      <c r="X42" s="114">
        <f>[38]Agosto!$E$27</f>
        <v>57.875</v>
      </c>
      <c r="Y42" s="114">
        <f>[38]Agosto!$E$28</f>
        <v>59.791666666666664</v>
      </c>
      <c r="Z42" s="114">
        <f>[38]Agosto!$E$29</f>
        <v>62.583333333333336</v>
      </c>
      <c r="AA42" s="114">
        <f>[38]Agosto!$E$30</f>
        <v>79.833333333333329</v>
      </c>
      <c r="AB42" s="114">
        <f>[38]Agosto!$E$31</f>
        <v>79.208333333333329</v>
      </c>
      <c r="AC42" s="114">
        <f>[38]Agosto!$E$32</f>
        <v>70.291666666666671</v>
      </c>
      <c r="AD42" s="114">
        <f>[38]Agosto!$E$33</f>
        <v>64.875</v>
      </c>
      <c r="AE42" s="114">
        <f>[38]Agosto!$E$34</f>
        <v>73.041666666666671</v>
      </c>
      <c r="AF42" s="114">
        <f>[38]Agosto!$E$35</f>
        <v>86.958333333333329</v>
      </c>
      <c r="AG42" s="122">
        <f t="shared" si="1"/>
        <v>67.400537634408607</v>
      </c>
      <c r="AI42" t="s">
        <v>35</v>
      </c>
      <c r="AJ42" t="s">
        <v>35</v>
      </c>
    </row>
    <row r="43" spans="1:37" x14ac:dyDescent="0.2">
      <c r="A43" s="54" t="s">
        <v>141</v>
      </c>
      <c r="B43" s="114">
        <f>[39]Agosto!$E$5</f>
        <v>63.708333333333336</v>
      </c>
      <c r="C43" s="114">
        <f>[39]Agosto!$E$6</f>
        <v>63.375</v>
      </c>
      <c r="D43" s="114">
        <f>[39]Agosto!$E$7</f>
        <v>58.041666666666664</v>
      </c>
      <c r="E43" s="114">
        <f>[39]Agosto!$E$8</f>
        <v>63.416666666666664</v>
      </c>
      <c r="F43" s="114">
        <f>[39]Agosto!$E$9</f>
        <v>59.375</v>
      </c>
      <c r="G43" s="114">
        <f>[39]Agosto!$E$10</f>
        <v>52.958333333333336</v>
      </c>
      <c r="H43" s="114">
        <f>[39]Agosto!$E$11</f>
        <v>50.666666666666664</v>
      </c>
      <c r="I43" s="114">
        <f>[39]Agosto!$E$12</f>
        <v>64</v>
      </c>
      <c r="J43" s="114">
        <f>[39]Agosto!$E$13</f>
        <v>73.958333333333329</v>
      </c>
      <c r="K43" s="114">
        <f>[39]Agosto!$E$14</f>
        <v>59.708333333333336</v>
      </c>
      <c r="L43" s="114">
        <f>[39]Agosto!$E$15</f>
        <v>46.833333333333336</v>
      </c>
      <c r="M43" s="114">
        <f>[39]Agosto!$E$16</f>
        <v>64.083333333333329</v>
      </c>
      <c r="N43" s="114">
        <f>[39]Agosto!$E$17</f>
        <v>83.291666666666671</v>
      </c>
      <c r="O43" s="114">
        <f>[39]Agosto!$E$18</f>
        <v>80.5</v>
      </c>
      <c r="P43" s="114">
        <f>[39]Agosto!$E$19</f>
        <v>73.75</v>
      </c>
      <c r="Q43" s="114">
        <f>[39]Agosto!$E$20</f>
        <v>61.625</v>
      </c>
      <c r="R43" s="114">
        <f>[39]Agosto!$E$21</f>
        <v>49.333333333333336</v>
      </c>
      <c r="S43" s="114">
        <f>[39]Agosto!$E$22</f>
        <v>46.875</v>
      </c>
      <c r="T43" s="114">
        <f>[39]Agosto!$E$23</f>
        <v>84.833333333333329</v>
      </c>
      <c r="U43" s="114">
        <f>[39]Agosto!$E$24</f>
        <v>82.458333333333329</v>
      </c>
      <c r="V43" s="114">
        <f>[39]Agosto!$E$25</f>
        <v>77.458333333333329</v>
      </c>
      <c r="W43" s="114">
        <f>[39]Agosto!$E$26</f>
        <v>61.291666666666664</v>
      </c>
      <c r="X43" s="114">
        <f>[39]Agosto!$E$27</f>
        <v>62.041666666666664</v>
      </c>
      <c r="Y43" s="114">
        <f>[39]Agosto!$E$28</f>
        <v>65.541666666666671</v>
      </c>
      <c r="Z43" s="114">
        <f>[39]Agosto!$E$29</f>
        <v>54.5</v>
      </c>
      <c r="AA43" s="114">
        <f>[39]Agosto!$E$30</f>
        <v>95.833333333333329</v>
      </c>
      <c r="AB43" s="114">
        <f>[39]Agosto!$E$31</f>
        <v>94.708333333333329</v>
      </c>
      <c r="AC43" s="114">
        <f>[39]Agosto!$E$32</f>
        <v>77.291666666666671</v>
      </c>
      <c r="AD43" s="114">
        <f>[39]Agosto!$E$33</f>
        <v>68.583333333333329</v>
      </c>
      <c r="AE43" s="114">
        <f>[39]Agosto!$E$34</f>
        <v>77.583333333333329</v>
      </c>
      <c r="AF43" s="114">
        <f>[39]Agosto!$E$35</f>
        <v>87.318181818181813</v>
      </c>
      <c r="AG43" s="122">
        <f t="shared" si="1"/>
        <v>67.901392961876823</v>
      </c>
      <c r="AJ43" t="s">
        <v>35</v>
      </c>
    </row>
    <row r="44" spans="1:37" x14ac:dyDescent="0.2">
      <c r="A44" s="54" t="s">
        <v>18</v>
      </c>
      <c r="B44" s="114">
        <f>[40]Agosto!$E$5</f>
        <v>48.083333333333336</v>
      </c>
      <c r="C44" s="114">
        <f>[40]Agosto!$E$6</f>
        <v>45.625</v>
      </c>
      <c r="D44" s="114">
        <f>[40]Agosto!$E$7</f>
        <v>42.666666666666664</v>
      </c>
      <c r="E44" s="114">
        <f>[40]Agosto!$E$8</f>
        <v>42.208333333333336</v>
      </c>
      <c r="F44" s="114">
        <f>[40]Agosto!$E$9</f>
        <v>43.625</v>
      </c>
      <c r="G44" s="114">
        <f>[40]Agosto!$E$10</f>
        <v>44.041666666666664</v>
      </c>
      <c r="H44" s="114">
        <f>[40]Agosto!$E$11</f>
        <v>42.958333333333336</v>
      </c>
      <c r="I44" s="114">
        <f>[40]Agosto!$E$12</f>
        <v>59.458333333333336</v>
      </c>
      <c r="J44" s="114">
        <f>[40]Agosto!$E$13</f>
        <v>56.208333333333336</v>
      </c>
      <c r="K44" s="114">
        <f>[40]Agosto!$E$14</f>
        <v>49.291666666666664</v>
      </c>
      <c r="L44" s="114">
        <f>[40]Agosto!$E$15</f>
        <v>42</v>
      </c>
      <c r="M44" s="114">
        <f>[40]Agosto!$E$16</f>
        <v>55.875</v>
      </c>
      <c r="N44" s="114">
        <f>[40]Agosto!$E$17</f>
        <v>79.208333333333329</v>
      </c>
      <c r="O44" s="114">
        <f>[40]Agosto!$E$18</f>
        <v>74.583333333333329</v>
      </c>
      <c r="P44" s="114">
        <f>[40]Agosto!$E$19</f>
        <v>65.375</v>
      </c>
      <c r="Q44" s="114">
        <f>[40]Agosto!$E$20</f>
        <v>51.291666666666664</v>
      </c>
      <c r="R44" s="114">
        <f>[40]Agosto!$E$21</f>
        <v>42.25</v>
      </c>
      <c r="S44" s="114">
        <f>[40]Agosto!$E$22</f>
        <v>43.875</v>
      </c>
      <c r="T44" s="114">
        <f>[40]Agosto!$E$23</f>
        <v>82.916666666666671</v>
      </c>
      <c r="U44" s="114">
        <f>[40]Agosto!$E$24</f>
        <v>75.041666666666671</v>
      </c>
      <c r="V44" s="114">
        <f>[40]Agosto!$E$25</f>
        <v>76.708333333333329</v>
      </c>
      <c r="W44" s="114">
        <f>[40]Agosto!$E$26</f>
        <v>61.416666666666664</v>
      </c>
      <c r="X44" s="114">
        <f>[40]Agosto!$E$27</f>
        <v>50.791666666666664</v>
      </c>
      <c r="Y44" s="114">
        <f>[40]Agosto!$E$28</f>
        <v>57.083333333333336</v>
      </c>
      <c r="Z44" s="114">
        <f>[40]Agosto!$E$29</f>
        <v>59.375</v>
      </c>
      <c r="AA44" s="114">
        <f>[40]Agosto!$E$30</f>
        <v>81.875</v>
      </c>
      <c r="AB44" s="114">
        <f>[40]Agosto!$E$31</f>
        <v>86.916666666666671</v>
      </c>
      <c r="AC44" s="114">
        <f>[40]Agosto!$E$32</f>
        <v>76</v>
      </c>
      <c r="AD44" s="114">
        <f>[40]Agosto!$E$33</f>
        <v>68.125</v>
      </c>
      <c r="AE44" s="114">
        <f>[40]Agosto!$E$34</f>
        <v>66.833333333333329</v>
      </c>
      <c r="AF44" s="114">
        <f>[40]Agosto!$E$35</f>
        <v>69.208333333333329</v>
      </c>
      <c r="AG44" s="122">
        <f t="shared" si="1"/>
        <v>59.384408602150536</v>
      </c>
      <c r="AH44" s="12" t="s">
        <v>35</v>
      </c>
      <c r="AJ44" t="s">
        <v>35</v>
      </c>
    </row>
    <row r="45" spans="1:37" hidden="1" x14ac:dyDescent="0.2">
      <c r="A45" s="54" t="s">
        <v>146</v>
      </c>
      <c r="B45" s="114" t="str">
        <f>[41]Agosto!$E$5</f>
        <v>*</v>
      </c>
      <c r="C45" s="114" t="str">
        <f>[41]Agosto!$E$6</f>
        <v>*</v>
      </c>
      <c r="D45" s="114" t="str">
        <f>[41]Agosto!$E$7</f>
        <v>*</v>
      </c>
      <c r="E45" s="114" t="str">
        <f>[41]Agosto!$E$8</f>
        <v>*</v>
      </c>
      <c r="F45" s="114" t="str">
        <f>[41]Agosto!$E$9</f>
        <v>*</v>
      </c>
      <c r="G45" s="114" t="str">
        <f>[41]Agosto!$E$10</f>
        <v>*</v>
      </c>
      <c r="H45" s="114" t="str">
        <f>[41]Agosto!$E$11</f>
        <v>*</v>
      </c>
      <c r="I45" s="114" t="str">
        <f>[41]Agosto!$E$12</f>
        <v>*</v>
      </c>
      <c r="J45" s="114" t="str">
        <f>[41]Agosto!$E$13</f>
        <v>*</v>
      </c>
      <c r="K45" s="114" t="str">
        <f>[41]Agosto!$E$14</f>
        <v>*</v>
      </c>
      <c r="L45" s="114" t="str">
        <f>[41]Agosto!$E$15</f>
        <v>*</v>
      </c>
      <c r="M45" s="114" t="str">
        <f>[41]Agosto!$E$16</f>
        <v>*</v>
      </c>
      <c r="N45" s="114" t="str">
        <f>[41]Agosto!$E$17</f>
        <v>*</v>
      </c>
      <c r="O45" s="114" t="str">
        <f>[41]Agosto!$E$18</f>
        <v>*</v>
      </c>
      <c r="P45" s="114" t="str">
        <f>[41]Agosto!$E$19</f>
        <v>*</v>
      </c>
      <c r="Q45" s="114" t="str">
        <f>[41]Agosto!$E$20</f>
        <v>*</v>
      </c>
      <c r="R45" s="114" t="str">
        <f>[41]Agosto!$E$21</f>
        <v>*</v>
      </c>
      <c r="S45" s="114" t="str">
        <f>[41]Agosto!$E$22</f>
        <v>*</v>
      </c>
      <c r="T45" s="114" t="str">
        <f>[41]Agosto!$E$23</f>
        <v>*</v>
      </c>
      <c r="U45" s="114" t="str">
        <f>[41]Agosto!$E$24</f>
        <v>*</v>
      </c>
      <c r="V45" s="114" t="str">
        <f>[41]Agosto!$E$25</f>
        <v>*</v>
      </c>
      <c r="W45" s="114" t="str">
        <f>[41]Agosto!$E$26</f>
        <v>*</v>
      </c>
      <c r="X45" s="114" t="str">
        <f>[41]Agosto!$E$27</f>
        <v>*</v>
      </c>
      <c r="Y45" s="114" t="str">
        <f>[41]Agosto!$E$28</f>
        <v>*</v>
      </c>
      <c r="Z45" s="114" t="str">
        <f>[41]Agosto!$E$29</f>
        <v>*</v>
      </c>
      <c r="AA45" s="114" t="str">
        <f>[41]Agosto!$E$30</f>
        <v>*</v>
      </c>
      <c r="AB45" s="114" t="str">
        <f>[41]Agosto!$E$31</f>
        <v>*</v>
      </c>
      <c r="AC45" s="114" t="str">
        <f>[41]Agosto!$E$32</f>
        <v>*</v>
      </c>
      <c r="AD45" s="114" t="str">
        <f>[41]Agosto!$E$33</f>
        <v>*</v>
      </c>
      <c r="AE45" s="114" t="str">
        <f>[41]Agosto!$E$34</f>
        <v>*</v>
      </c>
      <c r="AF45" s="114" t="str">
        <f>[41]Agosto!$E$35</f>
        <v>*</v>
      </c>
      <c r="AG45" s="122" t="s">
        <v>210</v>
      </c>
      <c r="AI45" t="s">
        <v>35</v>
      </c>
      <c r="AJ45" t="s">
        <v>35</v>
      </c>
    </row>
    <row r="46" spans="1:37" x14ac:dyDescent="0.2">
      <c r="A46" s="54" t="s">
        <v>19</v>
      </c>
      <c r="B46" s="114">
        <f>[42]Agosto!$E$5</f>
        <v>70.791666666666671</v>
      </c>
      <c r="C46" s="114">
        <f>[42]Agosto!$E$6</f>
        <v>63.458333333333336</v>
      </c>
      <c r="D46" s="114">
        <f>[42]Agosto!$E$7</f>
        <v>56.833333333333336</v>
      </c>
      <c r="E46" s="114">
        <f>[42]Agosto!$E$8</f>
        <v>56.916666666666664</v>
      </c>
      <c r="F46" s="114">
        <f>[42]Agosto!$E$9</f>
        <v>58.666666666666664</v>
      </c>
      <c r="G46" s="114">
        <f>[42]Agosto!$E$10</f>
        <v>55</v>
      </c>
      <c r="H46" s="114">
        <f>[42]Agosto!$E$11</f>
        <v>64.541666666666671</v>
      </c>
      <c r="I46" s="114">
        <f>[42]Agosto!$E$12</f>
        <v>88.333333333333329</v>
      </c>
      <c r="J46" s="114">
        <f>[42]Agosto!$E$13</f>
        <v>86.791666666666671</v>
      </c>
      <c r="K46" s="114">
        <f>[42]Agosto!$E$14</f>
        <v>76.666666666666671</v>
      </c>
      <c r="L46" s="114">
        <f>[42]Agosto!$E$15</f>
        <v>60.916666666666664</v>
      </c>
      <c r="M46" s="114">
        <f>[42]Agosto!$E$16</f>
        <v>90.958333333333329</v>
      </c>
      <c r="N46" s="114">
        <f>[42]Agosto!$E$17</f>
        <v>72.458333333333329</v>
      </c>
      <c r="O46" s="114">
        <f>[42]Agosto!$E$18</f>
        <v>69.75</v>
      </c>
      <c r="P46" s="114">
        <f>[42]Agosto!$E$19</f>
        <v>75.75</v>
      </c>
      <c r="Q46" s="114">
        <f>[42]Agosto!$E$20</f>
        <v>69.291666666666671</v>
      </c>
      <c r="R46" s="114">
        <f>[42]Agosto!$E$21</f>
        <v>64.083333333333329</v>
      </c>
      <c r="S46" s="114">
        <f>[42]Agosto!$E$22</f>
        <v>69.25</v>
      </c>
      <c r="T46" s="114">
        <f>[42]Agosto!$E$23</f>
        <v>88</v>
      </c>
      <c r="U46" s="114">
        <f>[42]Agosto!$E$24</f>
        <v>85.041666666666671</v>
      </c>
      <c r="V46" s="114">
        <f>[42]Agosto!$E$25</f>
        <v>75</v>
      </c>
      <c r="W46" s="114">
        <f>[42]Agosto!$E$26</f>
        <v>68.916666666666671</v>
      </c>
      <c r="X46" s="114">
        <f>[42]Agosto!$E$27</f>
        <v>55.916666666666664</v>
      </c>
      <c r="Y46" s="114">
        <f>[42]Agosto!$E$28</f>
        <v>58.875</v>
      </c>
      <c r="Z46" s="114">
        <f>[42]Agosto!$E$29</f>
        <v>90.625</v>
      </c>
      <c r="AA46" s="114">
        <f>[42]Agosto!$E$30</f>
        <v>62.875</v>
      </c>
      <c r="AB46" s="114">
        <f>[42]Agosto!$E$31</f>
        <v>62.25</v>
      </c>
      <c r="AC46" s="114">
        <f>[42]Agosto!$E$32</f>
        <v>64.625</v>
      </c>
      <c r="AD46" s="114">
        <f>[42]Agosto!$E$33</f>
        <v>68.458333333333329</v>
      </c>
      <c r="AE46" s="114">
        <f>[42]Agosto!$E$34</f>
        <v>70.583333333333329</v>
      </c>
      <c r="AF46" s="114">
        <f>[42]Agosto!$E$35</f>
        <v>72.791666666666671</v>
      </c>
      <c r="AG46" s="122">
        <f t="shared" si="1"/>
        <v>70.142473118279582</v>
      </c>
      <c r="AI46" t="s">
        <v>35</v>
      </c>
      <c r="AJ46" t="s">
        <v>35</v>
      </c>
      <c r="AK46" t="s">
        <v>35</v>
      </c>
    </row>
    <row r="47" spans="1:37" x14ac:dyDescent="0.2">
      <c r="A47" s="54" t="s">
        <v>23</v>
      </c>
      <c r="B47" s="114">
        <f>[43]Agosto!$E$5</f>
        <v>43.375</v>
      </c>
      <c r="C47" s="114">
        <f>[43]Agosto!$E$6</f>
        <v>40.625</v>
      </c>
      <c r="D47" s="114">
        <f>[43]Agosto!$E$7</f>
        <v>41</v>
      </c>
      <c r="E47" s="114">
        <f>[43]Agosto!$E$8</f>
        <v>41.041666666666664</v>
      </c>
      <c r="F47" s="114">
        <f>[43]Agosto!$E$9</f>
        <v>42.458333333333336</v>
      </c>
      <c r="G47" s="114">
        <f>[43]Agosto!$E$10</f>
        <v>36.666666666666664</v>
      </c>
      <c r="H47" s="114">
        <f>[43]Agosto!$E$11</f>
        <v>40.083333333333336</v>
      </c>
      <c r="I47" s="114">
        <f>[43]Agosto!$E$12</f>
        <v>53.958333333333336</v>
      </c>
      <c r="J47" s="114">
        <f>[43]Agosto!$E$13</f>
        <v>53.666666666666664</v>
      </c>
      <c r="K47" s="114">
        <f>[43]Agosto!$E$14</f>
        <v>46.25</v>
      </c>
      <c r="L47" s="114">
        <f>[43]Agosto!$E$15</f>
        <v>39.125</v>
      </c>
      <c r="M47" s="114">
        <f>[43]Agosto!$E$16</f>
        <v>54</v>
      </c>
      <c r="N47" s="114">
        <f>[43]Agosto!$E$17</f>
        <v>82.791666666666671</v>
      </c>
      <c r="O47" s="114">
        <f>[43]Agosto!$E$18</f>
        <v>74.333333333333329</v>
      </c>
      <c r="P47" s="114">
        <f>[43]Agosto!$E$19</f>
        <v>59.833333333333336</v>
      </c>
      <c r="Q47" s="114">
        <f>[43]Agosto!$E$20</f>
        <v>50.416666666666664</v>
      </c>
      <c r="R47" s="114">
        <f>[43]Agosto!$E$21</f>
        <v>33.708333333333336</v>
      </c>
      <c r="S47" s="114">
        <f>[43]Agosto!$E$22</f>
        <v>40.083333333333336</v>
      </c>
      <c r="T47" s="114">
        <f>[43]Agosto!$E$23</f>
        <v>87.166666666666671</v>
      </c>
      <c r="U47" s="114">
        <f>[43]Agosto!$E$24</f>
        <v>80.208333333333329</v>
      </c>
      <c r="V47" s="114">
        <f>[43]Agosto!$E$25</f>
        <v>69.958333333333329</v>
      </c>
      <c r="W47" s="114">
        <f>[43]Agosto!$E$26</f>
        <v>56.541666666666664</v>
      </c>
      <c r="X47" s="114">
        <f>[43]Agosto!$E$27</f>
        <v>46.583333333333336</v>
      </c>
      <c r="Y47" s="114">
        <f>[43]Agosto!$E$28</f>
        <v>51.333333333333336</v>
      </c>
      <c r="Z47" s="114">
        <f>[43]Agosto!$E$29</f>
        <v>51.416666666666664</v>
      </c>
      <c r="AA47" s="114">
        <f>[43]Agosto!$E$30</f>
        <v>71.208333333333329</v>
      </c>
      <c r="AB47" s="114">
        <f>[43]Agosto!$E$31</f>
        <v>79.25</v>
      </c>
      <c r="AC47" s="114">
        <f>[43]Agosto!$E$32</f>
        <v>65.375</v>
      </c>
      <c r="AD47" s="114">
        <f>[43]Agosto!$E$33</f>
        <v>60.125</v>
      </c>
      <c r="AE47" s="114">
        <f>[43]Agosto!$E$34</f>
        <v>62.541666666666664</v>
      </c>
      <c r="AF47" s="114">
        <f>[43]Agosto!$E$35</f>
        <v>74.166666666666671</v>
      </c>
      <c r="AG47" s="122">
        <f t="shared" si="1"/>
        <v>55.783602150537639</v>
      </c>
      <c r="AJ47" t="s">
        <v>35</v>
      </c>
    </row>
    <row r="48" spans="1:37" x14ac:dyDescent="0.2">
      <c r="A48" s="54" t="s">
        <v>34</v>
      </c>
      <c r="B48" s="114">
        <f>[44]Agosto!$E$5</f>
        <v>37.416666666666664</v>
      </c>
      <c r="C48" s="114">
        <f>[44]Agosto!$E$6</f>
        <v>36.333333333333336</v>
      </c>
      <c r="D48" s="114">
        <f>[44]Agosto!$E$7</f>
        <v>37.041666666666664</v>
      </c>
      <c r="E48" s="114">
        <f>[44]Agosto!$E$8</f>
        <v>36.041666666666664</v>
      </c>
      <c r="F48" s="114">
        <f>[44]Agosto!$E$9</f>
        <v>36.041666666666664</v>
      </c>
      <c r="G48" s="114">
        <f>[44]Agosto!$E$10</f>
        <v>34.791666666666664</v>
      </c>
      <c r="H48" s="114">
        <f>[44]Agosto!$E$11</f>
        <v>34.375</v>
      </c>
      <c r="I48" s="114">
        <f>[44]Agosto!$E$12</f>
        <v>47.166666666666664</v>
      </c>
      <c r="J48" s="114">
        <f>[44]Agosto!$E$13</f>
        <v>47.875</v>
      </c>
      <c r="K48" s="114">
        <f>[44]Agosto!$E$14</f>
        <v>40.416666666666664</v>
      </c>
      <c r="L48" s="114">
        <f>[44]Agosto!$E$15</f>
        <v>35.583333333333336</v>
      </c>
      <c r="M48" s="114">
        <f>[44]Agosto!$E$16</f>
        <v>42.166666666666664</v>
      </c>
      <c r="N48" s="114">
        <f>[44]Agosto!$E$17</f>
        <v>63.166666666666664</v>
      </c>
      <c r="O48" s="114">
        <f>[44]Agosto!$E$18</f>
        <v>72.5</v>
      </c>
      <c r="P48" s="114">
        <f>[44]Agosto!$E$19</f>
        <v>52.833333333333336</v>
      </c>
      <c r="Q48" s="114">
        <f>[44]Agosto!$E$20</f>
        <v>38.125</v>
      </c>
      <c r="R48" s="114">
        <f>[44]Agosto!$E$21</f>
        <v>35.583333333333336</v>
      </c>
      <c r="S48" s="114">
        <f>[44]Agosto!$E$22</f>
        <v>36.541666666666664</v>
      </c>
      <c r="T48" s="114">
        <f>[44]Agosto!$E$23</f>
        <v>66.791666666666671</v>
      </c>
      <c r="U48" s="114">
        <f>[44]Agosto!$E$24</f>
        <v>61.708333333333336</v>
      </c>
      <c r="V48" s="114">
        <f>[44]Agosto!$E$25</f>
        <v>57.791666666666664</v>
      </c>
      <c r="W48" s="114">
        <f>[44]Agosto!$E$26</f>
        <v>46.291666666666664</v>
      </c>
      <c r="X48" s="114">
        <f>[44]Agosto!$E$27</f>
        <v>38.458333333333336</v>
      </c>
      <c r="Y48" s="114">
        <f>[44]Agosto!$E$28</f>
        <v>50.416666666666664</v>
      </c>
      <c r="Z48" s="114">
        <f>[44]Agosto!$E$29</f>
        <v>51</v>
      </c>
      <c r="AA48" s="114">
        <f>[44]Agosto!$E$30</f>
        <v>62.666666666666664</v>
      </c>
      <c r="AB48" s="114">
        <f>[44]Agosto!$E$31</f>
        <v>74.047619047619051</v>
      </c>
      <c r="AC48" s="114">
        <f>[44]Agosto!$E$32</f>
        <v>69.409090909090907</v>
      </c>
      <c r="AD48" s="114">
        <f>[44]Agosto!$E$33</f>
        <v>53.75</v>
      </c>
      <c r="AE48" s="114">
        <f>[44]Agosto!$E$34</f>
        <v>52.208333333333336</v>
      </c>
      <c r="AF48" s="114">
        <f>[44]Agosto!$E$35</f>
        <v>58.583333333333336</v>
      </c>
      <c r="AG48" s="122">
        <f t="shared" si="1"/>
        <v>48.616883116883116</v>
      </c>
      <c r="AI48" t="s">
        <v>35</v>
      </c>
      <c r="AJ48" t="s">
        <v>35</v>
      </c>
    </row>
    <row r="49" spans="1:36" x14ac:dyDescent="0.2">
      <c r="A49" s="54" t="s">
        <v>20</v>
      </c>
      <c r="B49" s="114">
        <f>[45]Agosto!$E$5</f>
        <v>51</v>
      </c>
      <c r="C49" s="114">
        <f>[45]Agosto!$E$6</f>
        <v>52.416666666666664</v>
      </c>
      <c r="D49" s="114">
        <f>[45]Agosto!$E$7</f>
        <v>47.208333333333336</v>
      </c>
      <c r="E49" s="114">
        <f>[45]Agosto!$E$8</f>
        <v>47.541666666666664</v>
      </c>
      <c r="F49" s="114">
        <f>[45]Agosto!$E$9</f>
        <v>46.583333333333336</v>
      </c>
      <c r="G49" s="114">
        <f>[45]Agosto!$E$10</f>
        <v>47.625</v>
      </c>
      <c r="H49" s="114">
        <f>[45]Agosto!$E$11</f>
        <v>46.208333333333336</v>
      </c>
      <c r="I49" s="114">
        <f>[45]Agosto!$E$12</f>
        <v>48.583333333333336</v>
      </c>
      <c r="J49" s="114">
        <f>[45]Agosto!$E$13</f>
        <v>53.541666666666664</v>
      </c>
      <c r="K49" s="114">
        <f>[45]Agosto!$E$14</f>
        <v>49</v>
      </c>
      <c r="L49" s="114">
        <f>[45]Agosto!$E$15</f>
        <v>37.833333333333336</v>
      </c>
      <c r="M49" s="114">
        <f>[45]Agosto!$E$16</f>
        <v>46.041666666666664</v>
      </c>
      <c r="N49" s="114">
        <f>[45]Agosto!$E$17</f>
        <v>57.541666666666664</v>
      </c>
      <c r="O49" s="114">
        <f>[45]Agosto!$E$18</f>
        <v>63.708333333333336</v>
      </c>
      <c r="P49" s="114">
        <f>[45]Agosto!$E$19</f>
        <v>60.125</v>
      </c>
      <c r="Q49" s="114">
        <f>[45]Agosto!$E$20</f>
        <v>49.25</v>
      </c>
      <c r="R49" s="114">
        <f>[45]Agosto!$E$21</f>
        <v>45.666666666666664</v>
      </c>
      <c r="S49" s="114">
        <f>[45]Agosto!$E$22</f>
        <v>46.416666666666664</v>
      </c>
      <c r="T49" s="114">
        <f>[45]Agosto!$E$23</f>
        <v>69.166666666666671</v>
      </c>
      <c r="U49" s="114">
        <f>[45]Agosto!$E$24</f>
        <v>68.25</v>
      </c>
      <c r="V49" s="114">
        <f>[45]Agosto!$E$25</f>
        <v>67.625</v>
      </c>
      <c r="W49" s="114">
        <f>[45]Agosto!$E$26</f>
        <v>56.291666666666664</v>
      </c>
      <c r="X49" s="114">
        <f>[45]Agosto!$E$27</f>
        <v>43.041666666666664</v>
      </c>
      <c r="Y49" s="114">
        <f>[45]Agosto!$E$28</f>
        <v>40.875</v>
      </c>
      <c r="Z49" s="114">
        <f>[45]Agosto!$E$29</f>
        <v>38.25</v>
      </c>
      <c r="AA49" s="114">
        <f>[45]Agosto!$E$30</f>
        <v>73.5</v>
      </c>
      <c r="AB49" s="114">
        <f>[45]Agosto!$E$31</f>
        <v>72.625</v>
      </c>
      <c r="AC49" s="114">
        <f>[45]Agosto!$E$32</f>
        <v>63.666666666666664</v>
      </c>
      <c r="AD49" s="114">
        <f>[45]Agosto!$E$33</f>
        <v>63.083333333333336</v>
      </c>
      <c r="AE49" s="114">
        <f>[45]Agosto!$E$34</f>
        <v>70.958333333333329</v>
      </c>
      <c r="AF49" s="114">
        <f>[45]Agosto!$E$35</f>
        <v>82</v>
      </c>
      <c r="AG49" s="122">
        <f t="shared" si="1"/>
        <v>55.020161290322577</v>
      </c>
      <c r="AH49" t="s">
        <v>35</v>
      </c>
      <c r="AI49" t="s">
        <v>35</v>
      </c>
      <c r="AJ49" t="s">
        <v>35</v>
      </c>
    </row>
    <row r="50" spans="1:36" s="5" customFormat="1" ht="17.100000000000001" customHeight="1" x14ac:dyDescent="0.2">
      <c r="A50" s="55" t="s">
        <v>211</v>
      </c>
      <c r="B50" s="13">
        <f t="shared" ref="B50:AE50" si="2">AVERAGE(B5:B49)</f>
        <v>57.629273504273499</v>
      </c>
      <c r="C50" s="13">
        <f t="shared" si="2"/>
        <v>53.100715347454461</v>
      </c>
      <c r="D50" s="13">
        <f t="shared" si="2"/>
        <v>51.425306577480491</v>
      </c>
      <c r="E50" s="13">
        <f t="shared" si="2"/>
        <v>51.09011519881085</v>
      </c>
      <c r="F50" s="13">
        <f t="shared" si="2"/>
        <v>51.739548494983282</v>
      </c>
      <c r="G50" s="13">
        <f t="shared" si="2"/>
        <v>49.058760683760688</v>
      </c>
      <c r="H50" s="13">
        <f t="shared" si="2"/>
        <v>49.547147900408774</v>
      </c>
      <c r="I50" s="13">
        <f t="shared" si="2"/>
        <v>64.764708117969008</v>
      </c>
      <c r="J50" s="13">
        <f t="shared" si="2"/>
        <v>65.411830192436597</v>
      </c>
      <c r="K50" s="13">
        <f t="shared" si="2"/>
        <v>57.060010641532372</v>
      </c>
      <c r="L50" s="13">
        <f t="shared" si="2"/>
        <v>47.569409937888189</v>
      </c>
      <c r="M50" s="13">
        <f t="shared" si="2"/>
        <v>63.484144433465097</v>
      </c>
      <c r="N50" s="13">
        <f t="shared" si="2"/>
        <v>76.41234842621256</v>
      </c>
      <c r="O50" s="13">
        <f t="shared" si="2"/>
        <v>72.004121376811611</v>
      </c>
      <c r="P50" s="13">
        <f t="shared" si="2"/>
        <v>67.245227272727291</v>
      </c>
      <c r="Q50" s="13">
        <f t="shared" si="2"/>
        <v>57.428079710144914</v>
      </c>
      <c r="R50" s="13">
        <f t="shared" si="2"/>
        <v>49.588721664808617</v>
      </c>
      <c r="S50" s="13">
        <f t="shared" si="2"/>
        <v>51.015209156785247</v>
      </c>
      <c r="T50" s="13">
        <f t="shared" si="2"/>
        <v>81.851197941551206</v>
      </c>
      <c r="U50" s="13">
        <f t="shared" si="2"/>
        <v>79.117433712121198</v>
      </c>
      <c r="V50" s="13">
        <f t="shared" si="2"/>
        <v>71.85306324110671</v>
      </c>
      <c r="W50" s="13">
        <f t="shared" si="2"/>
        <v>61.5770962732919</v>
      </c>
      <c r="X50" s="13">
        <f t="shared" si="2"/>
        <v>52.244258775644639</v>
      </c>
      <c r="Y50" s="13">
        <f t="shared" si="2"/>
        <v>54.452076182303585</v>
      </c>
      <c r="Z50" s="13">
        <f t="shared" si="2"/>
        <v>64.418583937198065</v>
      </c>
      <c r="AA50" s="13">
        <f t="shared" si="2"/>
        <v>74.028333333333336</v>
      </c>
      <c r="AB50" s="13">
        <f t="shared" si="2"/>
        <v>72.214732142857173</v>
      </c>
      <c r="AC50" s="13">
        <f t="shared" si="2"/>
        <v>68.599894715791436</v>
      </c>
      <c r="AD50" s="13">
        <f t="shared" si="2"/>
        <v>65.040217391304367</v>
      </c>
      <c r="AE50" s="13">
        <f t="shared" si="2"/>
        <v>67.814250541125546</v>
      </c>
      <c r="AF50" s="13">
        <f t="shared" ref="AF50" si="3">AVERAGE(AF5:AF49)</f>
        <v>76.567994324516079</v>
      </c>
      <c r="AG50" s="78">
        <f>AVERAGE(AG5:AG49)</f>
        <v>62.234412814465848</v>
      </c>
      <c r="AH50" s="5" t="s">
        <v>35</v>
      </c>
    </row>
    <row r="51" spans="1:36" x14ac:dyDescent="0.2">
      <c r="A51" s="117" t="s">
        <v>216</v>
      </c>
      <c r="B51" s="45"/>
      <c r="C51" s="45"/>
      <c r="D51" s="45"/>
      <c r="E51" s="45"/>
      <c r="F51" s="45"/>
      <c r="G51" s="45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51"/>
      <c r="AE51" s="56" t="s">
        <v>35</v>
      </c>
      <c r="AF51" s="56"/>
      <c r="AG51" s="76"/>
    </row>
    <row r="52" spans="1:36" x14ac:dyDescent="0.2">
      <c r="A52" s="117" t="s">
        <v>217</v>
      </c>
      <c r="B52" s="46"/>
      <c r="C52" s="46"/>
      <c r="D52" s="46"/>
      <c r="E52" s="46"/>
      <c r="F52" s="46"/>
      <c r="G52" s="46"/>
      <c r="H52" s="46"/>
      <c r="I52" s="46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30"/>
      <c r="U52" s="130"/>
      <c r="V52" s="130"/>
      <c r="W52" s="130"/>
      <c r="X52" s="130"/>
      <c r="Y52" s="102"/>
      <c r="Z52" s="102"/>
      <c r="AA52" s="102"/>
      <c r="AB52" s="102"/>
      <c r="AC52" s="102"/>
      <c r="AD52" s="102"/>
      <c r="AE52" s="102"/>
      <c r="AF52" s="102"/>
      <c r="AG52" s="76"/>
      <c r="AJ52" t="s">
        <v>35</v>
      </c>
    </row>
    <row r="53" spans="1:36" x14ac:dyDescent="0.2">
      <c r="A53" s="47"/>
      <c r="B53" s="102"/>
      <c r="C53" s="102"/>
      <c r="D53" s="102"/>
      <c r="E53" s="102"/>
      <c r="F53" s="102"/>
      <c r="G53" s="102"/>
      <c r="H53" s="102"/>
      <c r="I53" s="102"/>
      <c r="J53" s="103"/>
      <c r="K53" s="103"/>
      <c r="L53" s="103"/>
      <c r="M53" s="103"/>
      <c r="N53" s="103"/>
      <c r="O53" s="103"/>
      <c r="P53" s="103"/>
      <c r="Q53" s="102"/>
      <c r="R53" s="102"/>
      <c r="S53" s="102"/>
      <c r="T53" s="131"/>
      <c r="U53" s="131"/>
      <c r="V53" s="131"/>
      <c r="W53" s="131"/>
      <c r="X53" s="131"/>
      <c r="Y53" s="102"/>
      <c r="Z53" s="102"/>
      <c r="AA53" s="102"/>
      <c r="AB53" s="102"/>
      <c r="AC53" s="102"/>
      <c r="AD53" s="51"/>
      <c r="AE53" s="51"/>
      <c r="AF53" s="51"/>
      <c r="AG53" s="76"/>
    </row>
    <row r="54" spans="1:36" x14ac:dyDescent="0.2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51"/>
      <c r="AE54" s="51"/>
      <c r="AF54" s="51"/>
      <c r="AG54" s="76"/>
    </row>
    <row r="55" spans="1:36" x14ac:dyDescent="0.2">
      <c r="A55" s="47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51"/>
      <c r="AF55" s="51"/>
      <c r="AG55" s="76"/>
    </row>
    <row r="56" spans="1:36" x14ac:dyDescent="0.2">
      <c r="A56" s="47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52"/>
      <c r="AF56" s="52"/>
      <c r="AG56" s="76"/>
    </row>
    <row r="57" spans="1:36" ht="13.5" thickBot="1" x14ac:dyDescent="0.25">
      <c r="A57" s="57"/>
      <c r="B57" s="58"/>
      <c r="C57" s="58"/>
      <c r="D57" s="58"/>
      <c r="E57" s="58"/>
      <c r="F57" s="58"/>
      <c r="G57" s="58" t="s">
        <v>35</v>
      </c>
      <c r="H57" s="58"/>
      <c r="I57" s="58"/>
      <c r="J57" s="58"/>
      <c r="K57" s="58"/>
      <c r="L57" s="58" t="s">
        <v>35</v>
      </c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77"/>
      <c r="AH57" t="s">
        <v>35</v>
      </c>
    </row>
    <row r="59" spans="1:36" x14ac:dyDescent="0.2">
      <c r="AH59" t="s">
        <v>35</v>
      </c>
    </row>
    <row r="60" spans="1:36" x14ac:dyDescent="0.2">
      <c r="K60" s="2" t="s">
        <v>35</v>
      </c>
      <c r="AE60" s="2" t="s">
        <v>35</v>
      </c>
    </row>
    <row r="62" spans="1:36" x14ac:dyDescent="0.2">
      <c r="M62" s="2" t="s">
        <v>35</v>
      </c>
      <c r="T62" s="2" t="s">
        <v>35</v>
      </c>
    </row>
    <row r="63" spans="1:36" x14ac:dyDescent="0.2">
      <c r="AB63" s="2" t="s">
        <v>35</v>
      </c>
      <c r="AC63" s="2" t="s">
        <v>35</v>
      </c>
      <c r="AG63" s="7" t="s">
        <v>35</v>
      </c>
    </row>
    <row r="64" spans="1:36" x14ac:dyDescent="0.2">
      <c r="P64" s="2" t="s">
        <v>35</v>
      </c>
      <c r="R64" s="2" t="s">
        <v>35</v>
      </c>
      <c r="AJ64" t="s">
        <v>35</v>
      </c>
    </row>
    <row r="69" spans="11:20" x14ac:dyDescent="0.2">
      <c r="T69" s="2" t="s">
        <v>35</v>
      </c>
    </row>
    <row r="72" spans="11:20" x14ac:dyDescent="0.2">
      <c r="K72" s="2" t="s">
        <v>35</v>
      </c>
    </row>
  </sheetData>
  <mergeCells count="37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G3:AG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showGridLines="0" zoomScale="90" zoomScaleNormal="90" workbookViewId="0">
      <selection activeCell="AI48" sqref="AI48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36" t="s">
        <v>224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8"/>
    </row>
    <row r="2" spans="1:36" s="4" customFormat="1" ht="20.100000000000001" customHeight="1" x14ac:dyDescent="0.2">
      <c r="A2" s="139" t="s">
        <v>21</v>
      </c>
      <c r="B2" s="134" t="s">
        <v>219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</row>
    <row r="3" spans="1:36" s="5" customFormat="1" ht="20.100000000000001" customHeight="1" x14ac:dyDescent="0.2">
      <c r="A3" s="139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109" t="s">
        <v>27</v>
      </c>
      <c r="AH3" s="119" t="s">
        <v>26</v>
      </c>
    </row>
    <row r="4" spans="1:36" s="5" customFormat="1" ht="20.100000000000001" customHeight="1" x14ac:dyDescent="0.2">
      <c r="A4" s="139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09" t="s">
        <v>25</v>
      </c>
      <c r="AH4" s="119" t="s">
        <v>25</v>
      </c>
    </row>
    <row r="5" spans="1:36" s="5" customFormat="1" x14ac:dyDescent="0.2">
      <c r="A5" s="54" t="s">
        <v>30</v>
      </c>
      <c r="B5" s="111">
        <f>[1]Agosto!$F$5</f>
        <v>100</v>
      </c>
      <c r="C5" s="111">
        <f>[1]Agosto!$F$6</f>
        <v>100</v>
      </c>
      <c r="D5" s="111">
        <f>[1]Agosto!$F$7</f>
        <v>99</v>
      </c>
      <c r="E5" s="111">
        <f>[1]Agosto!$F$8</f>
        <v>99</v>
      </c>
      <c r="F5" s="111">
        <f>[1]Agosto!$F$9</f>
        <v>100</v>
      </c>
      <c r="G5" s="111">
        <f>[1]Agosto!$F$10</f>
        <v>98</v>
      </c>
      <c r="H5" s="111">
        <f>[1]Agosto!$F$11</f>
        <v>96</v>
      </c>
      <c r="I5" s="111">
        <f>[1]Agosto!$F$12</f>
        <v>97</v>
      </c>
      <c r="J5" s="111">
        <f>[1]Agosto!$F$13</f>
        <v>96</v>
      </c>
      <c r="K5" s="111">
        <f>[1]Agosto!$F$14</f>
        <v>100</v>
      </c>
      <c r="L5" s="111">
        <f>[1]Agosto!$F$15</f>
        <v>90</v>
      </c>
      <c r="M5" s="111">
        <f>[1]Agosto!$F$16</f>
        <v>96</v>
      </c>
      <c r="N5" s="111">
        <f>[1]Agosto!$F$17</f>
        <v>99</v>
      </c>
      <c r="O5" s="111">
        <f>[1]Agosto!$F$18</f>
        <v>96</v>
      </c>
      <c r="P5" s="111">
        <f>[1]Agosto!$F$19</f>
        <v>100</v>
      </c>
      <c r="Q5" s="111">
        <f>[1]Agosto!$F$20</f>
        <v>100</v>
      </c>
      <c r="R5" s="111">
        <f>[1]Agosto!$F$21</f>
        <v>91</v>
      </c>
      <c r="S5" s="111">
        <f>[1]Agosto!$F$22</f>
        <v>97</v>
      </c>
      <c r="T5" s="111">
        <f>[1]Agosto!$F$23</f>
        <v>99</v>
      </c>
      <c r="U5" s="111">
        <f>[1]Agosto!$F$24</f>
        <v>100</v>
      </c>
      <c r="V5" s="111">
        <f>[1]Agosto!$F$25</f>
        <v>100</v>
      </c>
      <c r="W5" s="111">
        <f>[1]Agosto!$F$26</f>
        <v>100</v>
      </c>
      <c r="X5" s="111">
        <f>[1]Agosto!$F$27</f>
        <v>98</v>
      </c>
      <c r="Y5" s="111">
        <f>[1]Agosto!$F$28</f>
        <v>94</v>
      </c>
      <c r="Z5" s="111">
        <f>[1]Agosto!$F$29</f>
        <v>96</v>
      </c>
      <c r="AA5" s="111">
        <f>[1]Agosto!$F$30</f>
        <v>100</v>
      </c>
      <c r="AB5" s="111">
        <f>[1]Agosto!$F$31</f>
        <v>97</v>
      </c>
      <c r="AC5" s="111">
        <f>[1]Agosto!$F$32</f>
        <v>100</v>
      </c>
      <c r="AD5" s="111">
        <f>[1]Agosto!$F$33</f>
        <v>92</v>
      </c>
      <c r="AE5" s="111">
        <f>[1]Agosto!$F$34</f>
        <v>100</v>
      </c>
      <c r="AF5" s="111">
        <f>[1]Agosto!$F$35</f>
        <v>100</v>
      </c>
      <c r="AG5" s="112">
        <f>MAX(B5:AF5)</f>
        <v>100</v>
      </c>
      <c r="AH5" s="120">
        <f t="shared" ref="AH5" si="1">AVERAGE(B5:AF5)</f>
        <v>97.741935483870961</v>
      </c>
    </row>
    <row r="6" spans="1:36" x14ac:dyDescent="0.2">
      <c r="A6" s="54" t="s">
        <v>0</v>
      </c>
      <c r="B6" s="114">
        <f>[2]Agosto!$F$5</f>
        <v>100</v>
      </c>
      <c r="C6" s="114">
        <f>[2]Agosto!$F$6</f>
        <v>97</v>
      </c>
      <c r="D6" s="114">
        <f>[2]Agosto!$F$7</f>
        <v>92</v>
      </c>
      <c r="E6" s="114">
        <f>[2]Agosto!$F$8</f>
        <v>91</v>
      </c>
      <c r="F6" s="114">
        <f>[2]Agosto!$F$9</f>
        <v>91</v>
      </c>
      <c r="G6" s="114">
        <f>[2]Agosto!$F$10</f>
        <v>91</v>
      </c>
      <c r="H6" s="114">
        <f>[2]Agosto!$F$11</f>
        <v>92</v>
      </c>
      <c r="I6" s="114">
        <f>[2]Agosto!$F$12</f>
        <v>100</v>
      </c>
      <c r="J6" s="114">
        <f>[2]Agosto!$F$13</f>
        <v>94</v>
      </c>
      <c r="K6" s="114">
        <f>[2]Agosto!$F$14</f>
        <v>93</v>
      </c>
      <c r="L6" s="114">
        <f>[2]Agosto!$F$15</f>
        <v>65</v>
      </c>
      <c r="M6" s="114">
        <f>[2]Agosto!$F$16</f>
        <v>100</v>
      </c>
      <c r="N6" s="114">
        <f>[2]Agosto!$F$17</f>
        <v>99</v>
      </c>
      <c r="O6" s="114">
        <f>[2]Agosto!$F$18</f>
        <v>91</v>
      </c>
      <c r="P6" s="114">
        <f>[2]Agosto!$F$19</f>
        <v>100</v>
      </c>
      <c r="Q6" s="114">
        <f>[2]Agosto!$F$20</f>
        <v>100</v>
      </c>
      <c r="R6" s="114">
        <f>[2]Agosto!$F$21</f>
        <v>100</v>
      </c>
      <c r="S6" s="114">
        <f>[2]Agosto!$F$22</f>
        <v>93</v>
      </c>
      <c r="T6" s="114">
        <f>[2]Agosto!$F$23</f>
        <v>100</v>
      </c>
      <c r="U6" s="114">
        <f>[2]Agosto!$F$24</f>
        <v>100</v>
      </c>
      <c r="V6" s="114">
        <f>[2]Agosto!$F$25</f>
        <v>90</v>
      </c>
      <c r="W6" s="114">
        <f>[2]Agosto!$F$26</f>
        <v>88</v>
      </c>
      <c r="X6" s="114">
        <f>[2]Agosto!$F$27</f>
        <v>69</v>
      </c>
      <c r="Y6" s="114">
        <f>[2]Agosto!$F$28</f>
        <v>66</v>
      </c>
      <c r="Z6" s="114">
        <f>[2]Agosto!$F$29</f>
        <v>97</v>
      </c>
      <c r="AA6" s="114">
        <f>[2]Agosto!$F$30</f>
        <v>92</v>
      </c>
      <c r="AB6" s="114">
        <f>[2]Agosto!$F$31</f>
        <v>71</v>
      </c>
      <c r="AC6" s="114">
        <f>[2]Agosto!$F$32</f>
        <v>90</v>
      </c>
      <c r="AD6" s="114">
        <f>[2]Agosto!$F$33</f>
        <v>81</v>
      </c>
      <c r="AE6" s="114">
        <f>[2]Agosto!$F$34</f>
        <v>93</v>
      </c>
      <c r="AF6" s="114">
        <f>[2]Agosto!$F$35</f>
        <v>100</v>
      </c>
      <c r="AG6" s="112">
        <f t="shared" ref="AG6:AG49" si="2">MAX(B6:AF6)</f>
        <v>100</v>
      </c>
      <c r="AH6" s="120">
        <f t="shared" ref="AH6:AH49" si="3">AVERAGE(B6:AF6)</f>
        <v>91.161290322580641</v>
      </c>
    </row>
    <row r="7" spans="1:36" x14ac:dyDescent="0.2">
      <c r="A7" s="54" t="s">
        <v>88</v>
      </c>
      <c r="B7" s="114">
        <f>[3]Agosto!$F$5</f>
        <v>83</v>
      </c>
      <c r="C7" s="114">
        <f>[3]Agosto!$F$6</f>
        <v>81</v>
      </c>
      <c r="D7" s="114">
        <f>[3]Agosto!$F$7</f>
        <v>73</v>
      </c>
      <c r="E7" s="114">
        <f>[3]Agosto!$F$8</f>
        <v>73</v>
      </c>
      <c r="F7" s="114">
        <f>[3]Agosto!$F$9</f>
        <v>74</v>
      </c>
      <c r="G7" s="114">
        <f>[3]Agosto!$F$10</f>
        <v>64</v>
      </c>
      <c r="H7" s="114">
        <f>[3]Agosto!$F$11</f>
        <v>73</v>
      </c>
      <c r="I7" s="114">
        <f>[3]Agosto!$F$12</f>
        <v>95</v>
      </c>
      <c r="J7" s="114">
        <f>[3]Agosto!$F$13</f>
        <v>89</v>
      </c>
      <c r="K7" s="114">
        <f>[3]Agosto!$F$14</f>
        <v>91</v>
      </c>
      <c r="L7" s="114">
        <f>[3]Agosto!$F$15</f>
        <v>70</v>
      </c>
      <c r="M7" s="114">
        <f>[3]Agosto!$F$16</f>
        <v>88</v>
      </c>
      <c r="N7" s="114">
        <f>[3]Agosto!$F$17</f>
        <v>99</v>
      </c>
      <c r="O7" s="114">
        <f>[3]Agosto!$F$18</f>
        <v>93</v>
      </c>
      <c r="P7" s="114">
        <f>[3]Agosto!$F$19</f>
        <v>84</v>
      </c>
      <c r="Q7" s="114">
        <f>[3]Agosto!$F$20</f>
        <v>83</v>
      </c>
      <c r="R7" s="114">
        <f>[3]Agosto!$F$21</f>
        <v>79</v>
      </c>
      <c r="S7" s="114">
        <f>[3]Agosto!$F$22</f>
        <v>91</v>
      </c>
      <c r="T7" s="114">
        <f>[3]Agosto!$F$23</f>
        <v>100</v>
      </c>
      <c r="U7" s="114">
        <f>[3]Agosto!$F$24</f>
        <v>100</v>
      </c>
      <c r="V7" s="114">
        <f>[3]Agosto!$F$25</f>
        <v>94</v>
      </c>
      <c r="W7" s="114">
        <f>[3]Agosto!$F$26</f>
        <v>89</v>
      </c>
      <c r="X7" s="114">
        <f>[3]Agosto!$F$27</f>
        <v>81</v>
      </c>
      <c r="Y7" s="114">
        <f>[3]Agosto!$F$28</f>
        <v>79</v>
      </c>
      <c r="Z7" s="114">
        <f>[3]Agosto!$F$29</f>
        <v>88</v>
      </c>
      <c r="AA7" s="114">
        <f>[3]Agosto!$F$30</f>
        <v>97</v>
      </c>
      <c r="AB7" s="114">
        <f>[3]Agosto!$F$31</f>
        <v>93</v>
      </c>
      <c r="AC7" s="114">
        <f>[3]Agosto!$F$32</f>
        <v>90</v>
      </c>
      <c r="AD7" s="114">
        <f>[3]Agosto!$F$33</f>
        <v>80</v>
      </c>
      <c r="AE7" s="114">
        <f>[3]Agosto!$F$34</f>
        <v>91</v>
      </c>
      <c r="AF7" s="114">
        <f>[3]Agosto!$F$35</f>
        <v>94</v>
      </c>
      <c r="AG7" s="112">
        <f t="shared" si="2"/>
        <v>100</v>
      </c>
      <c r="AH7" s="120">
        <f t="shared" si="3"/>
        <v>85.774193548387103</v>
      </c>
    </row>
    <row r="8" spans="1:36" x14ac:dyDescent="0.2">
      <c r="A8" s="54" t="s">
        <v>1</v>
      </c>
      <c r="B8" s="114">
        <f>[4]Agosto!$F$5</f>
        <v>90</v>
      </c>
      <c r="C8" s="114">
        <f>[4]Agosto!$F$6</f>
        <v>84</v>
      </c>
      <c r="D8" s="114">
        <f>[4]Agosto!$F$7</f>
        <v>90</v>
      </c>
      <c r="E8" s="114">
        <f>[4]Agosto!$F$8</f>
        <v>90</v>
      </c>
      <c r="F8" s="114">
        <f>[4]Agosto!$F$9</f>
        <v>87</v>
      </c>
      <c r="G8" s="114">
        <f>[4]Agosto!$F$10</f>
        <v>87</v>
      </c>
      <c r="H8" s="114">
        <f>[4]Agosto!$F$11</f>
        <v>88</v>
      </c>
      <c r="I8" s="114">
        <f>[4]Agosto!$F$12</f>
        <v>83</v>
      </c>
      <c r="J8" s="114">
        <f>[4]Agosto!$F$13</f>
        <v>87</v>
      </c>
      <c r="K8" s="114">
        <f>[4]Agosto!$F$14</f>
        <v>92</v>
      </c>
      <c r="L8" s="114">
        <f>[4]Agosto!$F$15</f>
        <v>89</v>
      </c>
      <c r="M8" s="114">
        <f>[4]Agosto!$F$16</f>
        <v>89</v>
      </c>
      <c r="N8" s="114">
        <f>[4]Agosto!$F$17</f>
        <v>87</v>
      </c>
      <c r="O8" s="114">
        <f>[4]Agosto!$F$18</f>
        <v>79</v>
      </c>
      <c r="P8" s="114">
        <f>[4]Agosto!$F$19</f>
        <v>75</v>
      </c>
      <c r="Q8" s="114">
        <f>[4]Agosto!$F$20</f>
        <v>87</v>
      </c>
      <c r="R8" s="114">
        <f>[4]Agosto!$F$21</f>
        <v>76</v>
      </c>
      <c r="S8" s="114">
        <f>[4]Agosto!$F$22</f>
        <v>86</v>
      </c>
      <c r="T8" s="114">
        <f>[4]Agosto!$F$23</f>
        <v>93</v>
      </c>
      <c r="U8" s="114">
        <f>[4]Agosto!$F$24</f>
        <v>96</v>
      </c>
      <c r="V8" s="114">
        <f>[4]Agosto!$F$25</f>
        <v>92</v>
      </c>
      <c r="W8" s="114">
        <f>[4]Agosto!$F$26</f>
        <v>94</v>
      </c>
      <c r="X8" s="114">
        <f>[4]Agosto!$F$27</f>
        <v>94</v>
      </c>
      <c r="Y8" s="114">
        <f>[4]Agosto!$F$28</f>
        <v>93</v>
      </c>
      <c r="Z8" s="114">
        <f>[4]Agosto!$F$29</f>
        <v>90</v>
      </c>
      <c r="AA8" s="114">
        <f>[4]Agosto!$F$30</f>
        <v>86</v>
      </c>
      <c r="AB8" s="114">
        <f>[4]Agosto!$F$31</f>
        <v>78</v>
      </c>
      <c r="AC8" s="114">
        <f>[4]Agosto!$F$32</f>
        <v>79</v>
      </c>
      <c r="AD8" s="114">
        <f>[4]Agosto!$F$33</f>
        <v>80</v>
      </c>
      <c r="AE8" s="114">
        <f>[4]Agosto!$F$34</f>
        <v>77</v>
      </c>
      <c r="AF8" s="114">
        <f>[4]Agosto!$F$35</f>
        <v>88</v>
      </c>
      <c r="AG8" s="112">
        <f t="shared" si="2"/>
        <v>96</v>
      </c>
      <c r="AH8" s="120">
        <f t="shared" si="3"/>
        <v>86.645161290322577</v>
      </c>
    </row>
    <row r="9" spans="1:36" x14ac:dyDescent="0.2">
      <c r="A9" s="54" t="s">
        <v>151</v>
      </c>
      <c r="B9" s="114">
        <f>[5]Agosto!$F$5</f>
        <v>75</v>
      </c>
      <c r="C9" s="114">
        <f>[5]Agosto!$F$6</f>
        <v>68</v>
      </c>
      <c r="D9" s="114">
        <f>[5]Agosto!$F$7</f>
        <v>61</v>
      </c>
      <c r="E9" s="114">
        <f>[5]Agosto!$F$8</f>
        <v>55</v>
      </c>
      <c r="F9" s="114">
        <f>[5]Agosto!$F$9</f>
        <v>61</v>
      </c>
      <c r="G9" s="114">
        <f>[5]Agosto!$F$10</f>
        <v>66</v>
      </c>
      <c r="H9" s="114">
        <f>[5]Agosto!$F$11</f>
        <v>73</v>
      </c>
      <c r="I9" s="114">
        <f>[5]Agosto!$F$12</f>
        <v>98</v>
      </c>
      <c r="J9" s="114">
        <f>[5]Agosto!$F$13</f>
        <v>97</v>
      </c>
      <c r="K9" s="114">
        <f>[5]Agosto!$F$14</f>
        <v>88</v>
      </c>
      <c r="L9" s="114">
        <f>[5]Agosto!$F$15</f>
        <v>51</v>
      </c>
      <c r="M9" s="114">
        <f>[5]Agosto!$F$16</f>
        <v>97</v>
      </c>
      <c r="N9" s="114">
        <f>[5]Agosto!$F$17</f>
        <v>98</v>
      </c>
      <c r="O9" s="114">
        <f>[5]Agosto!$F$18</f>
        <v>76</v>
      </c>
      <c r="P9" s="114">
        <f>[5]Agosto!$F$19</f>
        <v>95</v>
      </c>
      <c r="Q9" s="114">
        <f>[5]Agosto!$F$20</f>
        <v>93</v>
      </c>
      <c r="R9" s="114">
        <f>[5]Agosto!$F$21</f>
        <v>97</v>
      </c>
      <c r="S9" s="114">
        <f>[5]Agosto!$F$22</f>
        <v>98</v>
      </c>
      <c r="T9" s="114">
        <f>[5]Agosto!$F$23</f>
        <v>99</v>
      </c>
      <c r="U9" s="114">
        <f>[5]Agosto!$F$24</f>
        <v>98</v>
      </c>
      <c r="V9" s="114">
        <f>[5]Agosto!$F$25</f>
        <v>92</v>
      </c>
      <c r="W9" s="114">
        <f>[5]Agosto!$F$26</f>
        <v>74</v>
      </c>
      <c r="X9" s="114">
        <f>[5]Agosto!$F$27</f>
        <v>57</v>
      </c>
      <c r="Y9" s="114">
        <f>[5]Agosto!$F$28</f>
        <v>69</v>
      </c>
      <c r="Z9" s="114">
        <f>[5]Agosto!$F$29</f>
        <v>99</v>
      </c>
      <c r="AA9" s="114">
        <f>[5]Agosto!$F$30</f>
        <v>99</v>
      </c>
      <c r="AB9" s="114">
        <f>[5]Agosto!$F$31</f>
        <v>71</v>
      </c>
      <c r="AC9" s="114">
        <f>[5]Agosto!$F$32</f>
        <v>89</v>
      </c>
      <c r="AD9" s="114">
        <f>[5]Agosto!$F$33</f>
        <v>82</v>
      </c>
      <c r="AE9" s="114">
        <f>[5]Agosto!$F$34</f>
        <v>93</v>
      </c>
      <c r="AF9" s="114">
        <f>[5]Agosto!$F$35</f>
        <v>97</v>
      </c>
      <c r="AG9" s="112">
        <f t="shared" si="2"/>
        <v>99</v>
      </c>
      <c r="AH9" s="120">
        <f t="shared" si="3"/>
        <v>82.774193548387103</v>
      </c>
    </row>
    <row r="10" spans="1:36" x14ac:dyDescent="0.2">
      <c r="A10" s="54" t="s">
        <v>95</v>
      </c>
      <c r="B10" s="114">
        <f>[6]Agosto!$F$5</f>
        <v>96</v>
      </c>
      <c r="C10" s="114">
        <f>[6]Agosto!$F$6</f>
        <v>93</v>
      </c>
      <c r="D10" s="114">
        <f>[6]Agosto!$F$7</f>
        <v>84</v>
      </c>
      <c r="E10" s="114">
        <f>[6]Agosto!$F$8</f>
        <v>88</v>
      </c>
      <c r="F10" s="114">
        <f>[6]Agosto!$F$9</f>
        <v>92</v>
      </c>
      <c r="G10" s="114">
        <f>[6]Agosto!$F$10</f>
        <v>88</v>
      </c>
      <c r="H10" s="114">
        <f>[6]Agosto!$F$11</f>
        <v>59</v>
      </c>
      <c r="I10" s="114">
        <f>[6]Agosto!$F$12</f>
        <v>85</v>
      </c>
      <c r="J10" s="114">
        <f>[6]Agosto!$F$13</f>
        <v>96</v>
      </c>
      <c r="K10" s="114">
        <f>[6]Agosto!$F$14</f>
        <v>88</v>
      </c>
      <c r="L10" s="114">
        <f>[6]Agosto!$F$15</f>
        <v>59</v>
      </c>
      <c r="M10" s="114">
        <f>[6]Agosto!$F$16</f>
        <v>100</v>
      </c>
      <c r="N10" s="114">
        <f>[6]Agosto!$F$17</f>
        <v>99</v>
      </c>
      <c r="O10" s="114">
        <f>[6]Agosto!$F$18</f>
        <v>96</v>
      </c>
      <c r="P10" s="114">
        <f>[6]Agosto!$F$19</f>
        <v>94</v>
      </c>
      <c r="Q10" s="114">
        <f>[6]Agosto!$F$20</f>
        <v>84</v>
      </c>
      <c r="R10" s="114">
        <f>[6]Agosto!$F$21</f>
        <v>84</v>
      </c>
      <c r="S10" s="114">
        <f>[6]Agosto!$F$22</f>
        <v>61</v>
      </c>
      <c r="T10" s="114">
        <f>[6]Agosto!$F$23</f>
        <v>99</v>
      </c>
      <c r="U10" s="114">
        <f>[6]Agosto!$F$24</f>
        <v>99</v>
      </c>
      <c r="V10" s="114">
        <f>[6]Agosto!$F$25</f>
        <v>99</v>
      </c>
      <c r="W10" s="114">
        <f>[6]Agosto!$F$26</f>
        <v>86</v>
      </c>
      <c r="X10" s="114">
        <f>[6]Agosto!$F$27</f>
        <v>74</v>
      </c>
      <c r="Y10" s="114">
        <f>[6]Agosto!$F$28</f>
        <v>82</v>
      </c>
      <c r="Z10" s="114">
        <f>[6]Agosto!$F$29</f>
        <v>83</v>
      </c>
      <c r="AA10" s="114">
        <f>[6]Agosto!$F$30</f>
        <v>100</v>
      </c>
      <c r="AB10" s="114">
        <f>[6]Agosto!$F$31</f>
        <v>100</v>
      </c>
      <c r="AC10" s="114">
        <f>[6]Agosto!$F$32</f>
        <v>100</v>
      </c>
      <c r="AD10" s="114">
        <f>[6]Agosto!$F$33</f>
        <v>98</v>
      </c>
      <c r="AE10" s="114">
        <f>[6]Agosto!$F$34</f>
        <v>98</v>
      </c>
      <c r="AF10" s="114">
        <f>[6]Agosto!$F$35</f>
        <v>100</v>
      </c>
      <c r="AG10" s="112">
        <f t="shared" si="2"/>
        <v>100</v>
      </c>
      <c r="AH10" s="120">
        <f t="shared" si="3"/>
        <v>89.161290322580641</v>
      </c>
    </row>
    <row r="11" spans="1:36" x14ac:dyDescent="0.2">
      <c r="A11" s="54" t="s">
        <v>52</v>
      </c>
      <c r="B11" s="114">
        <f>[7]Agosto!$F$5</f>
        <v>100</v>
      </c>
      <c r="C11" s="114">
        <f>[7]Agosto!$F$6</f>
        <v>80</v>
      </c>
      <c r="D11" s="114">
        <f>[7]Agosto!$F$7</f>
        <v>84</v>
      </c>
      <c r="E11" s="114">
        <f>[7]Agosto!$F$8</f>
        <v>67</v>
      </c>
      <c r="F11" s="114">
        <f>[7]Agosto!$F$9</f>
        <v>71</v>
      </c>
      <c r="G11" s="114">
        <f>[7]Agosto!$F$10</f>
        <v>76</v>
      </c>
      <c r="H11" s="114">
        <f>[7]Agosto!$F$11</f>
        <v>62</v>
      </c>
      <c r="I11" s="114">
        <f>[7]Agosto!$F$12</f>
        <v>72</v>
      </c>
      <c r="J11" s="114">
        <f>[7]Agosto!$F$13</f>
        <v>86</v>
      </c>
      <c r="K11" s="114">
        <f>[7]Agosto!$F$14</f>
        <v>100</v>
      </c>
      <c r="L11" s="114">
        <f>[7]Agosto!$F$15</f>
        <v>55</v>
      </c>
      <c r="M11" s="114">
        <f>[7]Agosto!$F$16</f>
        <v>75</v>
      </c>
      <c r="N11" s="114">
        <f>[7]Agosto!$F$17</f>
        <v>100</v>
      </c>
      <c r="O11" s="114">
        <f>[7]Agosto!$F$18</f>
        <v>88</v>
      </c>
      <c r="P11" s="114">
        <f>[7]Agosto!$F$19</f>
        <v>81</v>
      </c>
      <c r="Q11" s="114">
        <f>[7]Agosto!$F$20</f>
        <v>76</v>
      </c>
      <c r="R11" s="114">
        <f>[7]Agosto!$F$21</f>
        <v>74</v>
      </c>
      <c r="S11" s="114">
        <f>[7]Agosto!$F$22</f>
        <v>66</v>
      </c>
      <c r="T11" s="114">
        <f>[7]Agosto!$F$23</f>
        <v>100</v>
      </c>
      <c r="U11" s="114">
        <f>[7]Agosto!$F$24</f>
        <v>100</v>
      </c>
      <c r="V11" s="114">
        <f>[7]Agosto!$F$25</f>
        <v>100</v>
      </c>
      <c r="W11" s="114">
        <f>[7]Agosto!$F$26</f>
        <v>64</v>
      </c>
      <c r="X11" s="114">
        <f>[7]Agosto!$F$27</f>
        <v>68</v>
      </c>
      <c r="Y11" s="114">
        <f>[7]Agosto!$F$28</f>
        <v>63</v>
      </c>
      <c r="Z11" s="114">
        <f>[7]Agosto!$F$29</f>
        <v>67</v>
      </c>
      <c r="AA11" s="114">
        <f>[7]Agosto!$F$30</f>
        <v>100</v>
      </c>
      <c r="AB11" s="114">
        <f>[7]Agosto!$F$31</f>
        <v>85</v>
      </c>
      <c r="AC11" s="114">
        <f>[7]Agosto!$F$32</f>
        <v>84</v>
      </c>
      <c r="AD11" s="114">
        <f>[7]Agosto!$F$33</f>
        <v>73</v>
      </c>
      <c r="AE11" s="114">
        <f>[7]Agosto!$F$34</f>
        <v>99</v>
      </c>
      <c r="AF11" s="114">
        <f>[7]Agosto!$F$35</f>
        <v>100</v>
      </c>
      <c r="AG11" s="112">
        <f t="shared" si="2"/>
        <v>100</v>
      </c>
      <c r="AH11" s="120">
        <f t="shared" si="3"/>
        <v>81.161290322580641</v>
      </c>
    </row>
    <row r="12" spans="1:36" hidden="1" x14ac:dyDescent="0.2">
      <c r="A12" s="54" t="s">
        <v>31</v>
      </c>
      <c r="B12" s="114" t="str">
        <f>[8]Agosto!$F$5</f>
        <v>*</v>
      </c>
      <c r="C12" s="114" t="str">
        <f>[8]Agosto!$F$6</f>
        <v>*</v>
      </c>
      <c r="D12" s="114" t="str">
        <f>[8]Agosto!$F$7</f>
        <v>*</v>
      </c>
      <c r="E12" s="114" t="str">
        <f>[8]Agosto!$F$8</f>
        <v>*</v>
      </c>
      <c r="F12" s="114" t="str">
        <f>[8]Agosto!$F$9</f>
        <v>*</v>
      </c>
      <c r="G12" s="114" t="str">
        <f>[8]Agosto!$F$10</f>
        <v>*</v>
      </c>
      <c r="H12" s="114" t="str">
        <f>[8]Agosto!$F$11</f>
        <v>*</v>
      </c>
      <c r="I12" s="114" t="str">
        <f>[8]Agosto!$F$12</f>
        <v>*</v>
      </c>
      <c r="J12" s="114" t="str">
        <f>[8]Agosto!$F$13</f>
        <v>*</v>
      </c>
      <c r="K12" s="114" t="str">
        <f>[8]Agosto!$F$14</f>
        <v>*</v>
      </c>
      <c r="L12" s="114" t="str">
        <f>[8]Agosto!$F$15</f>
        <v>*</v>
      </c>
      <c r="M12" s="114" t="str">
        <f>[8]Agosto!$F$16</f>
        <v>*</v>
      </c>
      <c r="N12" s="114" t="str">
        <f>[8]Agosto!$F$17</f>
        <v>*</v>
      </c>
      <c r="O12" s="114" t="str">
        <f>[8]Agosto!$F$18</f>
        <v>*</v>
      </c>
      <c r="P12" s="114" t="str">
        <f>[8]Agosto!$F$19</f>
        <v>*</v>
      </c>
      <c r="Q12" s="114" t="str">
        <f>[8]Agosto!$F$20</f>
        <v>*</v>
      </c>
      <c r="R12" s="114" t="str">
        <f>[8]Agosto!$F$21</f>
        <v>*</v>
      </c>
      <c r="S12" s="114" t="str">
        <f>[8]Agosto!$F$22</f>
        <v>*</v>
      </c>
      <c r="T12" s="114" t="str">
        <f>[8]Agosto!$F$23</f>
        <v>*</v>
      </c>
      <c r="U12" s="114" t="str">
        <f>[8]Agosto!$F$24</f>
        <v>*</v>
      </c>
      <c r="V12" s="114" t="str">
        <f>[8]Agosto!$F$25</f>
        <v>*</v>
      </c>
      <c r="W12" s="114" t="str">
        <f>[8]Agosto!$F$26</f>
        <v>*</v>
      </c>
      <c r="X12" s="114" t="str">
        <f>[8]Agosto!$F$27</f>
        <v>*</v>
      </c>
      <c r="Y12" s="114" t="str">
        <f>[8]Agosto!$F$28</f>
        <v>*</v>
      </c>
      <c r="Z12" s="114" t="str">
        <f>[8]Agosto!$F$29</f>
        <v>*</v>
      </c>
      <c r="AA12" s="114" t="str">
        <f>[8]Agosto!$F$30</f>
        <v>*</v>
      </c>
      <c r="AB12" s="114" t="str">
        <f>[8]Agosto!$F$31</f>
        <v>*</v>
      </c>
      <c r="AC12" s="114" t="str">
        <f>[8]Agosto!$F$32</f>
        <v>*</v>
      </c>
      <c r="AD12" s="114" t="str">
        <f>[8]Agosto!$F$33</f>
        <v>*</v>
      </c>
      <c r="AE12" s="114" t="str">
        <f>[8]Agosto!$F$34</f>
        <v>*</v>
      </c>
      <c r="AF12" s="114" t="str">
        <f>[8]Agosto!$F$35</f>
        <v>*</v>
      </c>
      <c r="AG12" s="112" t="s">
        <v>210</v>
      </c>
      <c r="AH12" s="120" t="s">
        <v>210</v>
      </c>
    </row>
    <row r="13" spans="1:36" x14ac:dyDescent="0.2">
      <c r="A13" s="54" t="s">
        <v>98</v>
      </c>
      <c r="B13" s="114">
        <f>[9]Agosto!$F$5</f>
        <v>94</v>
      </c>
      <c r="C13" s="114">
        <f>[9]Agosto!$F$6</f>
        <v>88</v>
      </c>
      <c r="D13" s="114">
        <f>[9]Agosto!$F$7</f>
        <v>93</v>
      </c>
      <c r="E13" s="114">
        <f>[9]Agosto!$F$8</f>
        <v>88</v>
      </c>
      <c r="F13" s="114">
        <f>[9]Agosto!$F$9</f>
        <v>89</v>
      </c>
      <c r="G13" s="114">
        <f>[9]Agosto!$F$10</f>
        <v>91</v>
      </c>
      <c r="H13" s="114">
        <f>[9]Agosto!$F$11</f>
        <v>87</v>
      </c>
      <c r="I13" s="114">
        <f>[9]Agosto!$F$12</f>
        <v>95</v>
      </c>
      <c r="J13" s="114">
        <f>[9]Agosto!$F$13</f>
        <v>98</v>
      </c>
      <c r="K13" s="114">
        <f>[9]Agosto!$F$14</f>
        <v>96</v>
      </c>
      <c r="L13" s="114">
        <f>[9]Agosto!$F$15</f>
        <v>77</v>
      </c>
      <c r="M13" s="114">
        <f>[9]Agosto!$F$16</f>
        <v>91</v>
      </c>
      <c r="N13" s="114">
        <f>[9]Agosto!$F$17</f>
        <v>98</v>
      </c>
      <c r="O13" s="114">
        <f>[9]Agosto!$F$18</f>
        <v>79</v>
      </c>
      <c r="P13" s="114">
        <f>[9]Agosto!$F$19</f>
        <v>91</v>
      </c>
      <c r="Q13" s="114">
        <f>[9]Agosto!$F$20</f>
        <v>98</v>
      </c>
      <c r="R13" s="114">
        <f>[9]Agosto!$F$21</f>
        <v>83</v>
      </c>
      <c r="S13" s="114">
        <f>[9]Agosto!$F$22</f>
        <v>99</v>
      </c>
      <c r="T13" s="114">
        <f>[9]Agosto!$F$23</f>
        <v>100</v>
      </c>
      <c r="U13" s="114">
        <f>[9]Agosto!$F$24</f>
        <v>100</v>
      </c>
      <c r="V13" s="114">
        <f>[9]Agosto!$F$25</f>
        <v>99</v>
      </c>
      <c r="W13" s="114">
        <f>[9]Agosto!$F$26</f>
        <v>93</v>
      </c>
      <c r="X13" s="114">
        <f>[9]Agosto!$F$27</f>
        <v>88</v>
      </c>
      <c r="Y13" s="114">
        <f>[9]Agosto!$F$28</f>
        <v>86</v>
      </c>
      <c r="Z13" s="114">
        <f>[9]Agosto!$F$29</f>
        <v>95</v>
      </c>
      <c r="AA13" s="114">
        <f>[9]Agosto!$F$30</f>
        <v>88</v>
      </c>
      <c r="AB13" s="114">
        <f>[9]Agosto!$F$31</f>
        <v>64</v>
      </c>
      <c r="AC13" s="114">
        <f>[9]Agosto!$F$32</f>
        <v>94</v>
      </c>
      <c r="AD13" s="114">
        <f>[9]Agosto!$F$33</f>
        <v>92</v>
      </c>
      <c r="AE13" s="114">
        <f>[9]Agosto!$F$34</f>
        <v>91</v>
      </c>
      <c r="AF13" s="114">
        <f>[9]Agosto!$F$35</f>
        <v>97</v>
      </c>
      <c r="AG13" s="112">
        <f t="shared" si="2"/>
        <v>100</v>
      </c>
      <c r="AH13" s="120">
        <f t="shared" si="3"/>
        <v>91.032258064516128</v>
      </c>
    </row>
    <row r="14" spans="1:36" hidden="1" x14ac:dyDescent="0.2">
      <c r="A14" s="54" t="s">
        <v>102</v>
      </c>
      <c r="B14" s="114" t="str">
        <f>[10]Agosto!$F$5</f>
        <v>*</v>
      </c>
      <c r="C14" s="114" t="str">
        <f>[10]Agosto!$F$6</f>
        <v>*</v>
      </c>
      <c r="D14" s="114" t="str">
        <f>[10]Agosto!$F$7</f>
        <v>*</v>
      </c>
      <c r="E14" s="114" t="str">
        <f>[10]Agosto!$F$8</f>
        <v>*</v>
      </c>
      <c r="F14" s="114" t="str">
        <f>[10]Agosto!$F$9</f>
        <v>*</v>
      </c>
      <c r="G14" s="114" t="str">
        <f>[10]Agosto!$F$10</f>
        <v>*</v>
      </c>
      <c r="H14" s="114" t="str">
        <f>[10]Agosto!$F$11</f>
        <v>*</v>
      </c>
      <c r="I14" s="114" t="str">
        <f>[10]Agosto!$F$12</f>
        <v>*</v>
      </c>
      <c r="J14" s="114" t="str">
        <f>[10]Agosto!$F$13</f>
        <v>*</v>
      </c>
      <c r="K14" s="114" t="str">
        <f>[10]Agosto!$F$14</f>
        <v>*</v>
      </c>
      <c r="L14" s="114" t="str">
        <f>[10]Agosto!$F$15</f>
        <v>*</v>
      </c>
      <c r="M14" s="114" t="str">
        <f>[10]Agosto!$F$16</f>
        <v>*</v>
      </c>
      <c r="N14" s="114" t="str">
        <f>[10]Agosto!$F$17</f>
        <v>*</v>
      </c>
      <c r="O14" s="114" t="str">
        <f>[10]Agosto!$F$18</f>
        <v>*</v>
      </c>
      <c r="P14" s="114" t="str">
        <f>[10]Agosto!$F$19</f>
        <v>*</v>
      </c>
      <c r="Q14" s="114" t="str">
        <f>[10]Agosto!$F$20</f>
        <v>*</v>
      </c>
      <c r="R14" s="114" t="str">
        <f>[10]Agosto!$F$21</f>
        <v>*</v>
      </c>
      <c r="S14" s="114" t="str">
        <f>[10]Agosto!$F$22</f>
        <v>*</v>
      </c>
      <c r="T14" s="114" t="str">
        <f>[10]Agosto!$F$23</f>
        <v>*</v>
      </c>
      <c r="U14" s="114" t="str">
        <f>[10]Agosto!$F$24</f>
        <v>*</v>
      </c>
      <c r="V14" s="114" t="str">
        <f>[10]Agosto!$F$25</f>
        <v>*</v>
      </c>
      <c r="W14" s="114" t="str">
        <f>[10]Agosto!$F$26</f>
        <v>*</v>
      </c>
      <c r="X14" s="114" t="str">
        <f>[10]Agosto!$F$27</f>
        <v>*</v>
      </c>
      <c r="Y14" s="114" t="str">
        <f>[10]Agosto!$F$28</f>
        <v>*</v>
      </c>
      <c r="Z14" s="114" t="str">
        <f>[10]Agosto!$F$29</f>
        <v>*</v>
      </c>
      <c r="AA14" s="114" t="str">
        <f>[10]Agosto!$F$30</f>
        <v>*</v>
      </c>
      <c r="AB14" s="114" t="str">
        <f>[10]Agosto!$F$31</f>
        <v>*</v>
      </c>
      <c r="AC14" s="114" t="str">
        <f>[10]Agosto!$F$32</f>
        <v>*</v>
      </c>
      <c r="AD14" s="114" t="str">
        <f>[10]Agosto!$F$33</f>
        <v>*</v>
      </c>
      <c r="AE14" s="114" t="str">
        <f>[10]Agosto!$F$34</f>
        <v>*</v>
      </c>
      <c r="AF14" s="114" t="str">
        <f>[10]Agosto!$F$35</f>
        <v>*</v>
      </c>
      <c r="AG14" s="112" t="s">
        <v>210</v>
      </c>
      <c r="AH14" s="120" t="s">
        <v>210</v>
      </c>
    </row>
    <row r="15" spans="1:36" x14ac:dyDescent="0.2">
      <c r="A15" s="54" t="s">
        <v>105</v>
      </c>
      <c r="B15" s="114">
        <f>[11]Agosto!$F$5</f>
        <v>99</v>
      </c>
      <c r="C15" s="114">
        <f>[11]Agosto!$F$6</f>
        <v>67</v>
      </c>
      <c r="D15" s="114">
        <f>[11]Agosto!$F$7</f>
        <v>88</v>
      </c>
      <c r="E15" s="114">
        <f>[11]Agosto!$F$8</f>
        <v>78</v>
      </c>
      <c r="F15" s="114">
        <f>[11]Agosto!$F$9</f>
        <v>77</v>
      </c>
      <c r="G15" s="114">
        <f>[11]Agosto!$F$10</f>
        <v>60</v>
      </c>
      <c r="H15" s="114">
        <f>[11]Agosto!$F$11</f>
        <v>79</v>
      </c>
      <c r="I15" s="114">
        <f>[11]Agosto!$F$12</f>
        <v>96</v>
      </c>
      <c r="J15" s="114">
        <f>[11]Agosto!$F$13</f>
        <v>94</v>
      </c>
      <c r="K15" s="114">
        <f>[11]Agosto!$F$14</f>
        <v>82</v>
      </c>
      <c r="L15" s="114">
        <f>[11]Agosto!$F$15</f>
        <v>60</v>
      </c>
      <c r="M15" s="114">
        <f>[11]Agosto!$F$16</f>
        <v>100</v>
      </c>
      <c r="N15" s="114">
        <f>[11]Agosto!$F$17</f>
        <v>100</v>
      </c>
      <c r="O15" s="114">
        <f>[11]Agosto!$F$18</f>
        <v>94</v>
      </c>
      <c r="P15" s="114">
        <f>[11]Agosto!$F$19</f>
        <v>88</v>
      </c>
      <c r="Q15" s="114">
        <f>[11]Agosto!$F$20</f>
        <v>92</v>
      </c>
      <c r="R15" s="114">
        <f>[11]Agosto!$F$21</f>
        <v>72</v>
      </c>
      <c r="S15" s="114">
        <f>[11]Agosto!$F$22</f>
        <v>100</v>
      </c>
      <c r="T15" s="114">
        <f>[11]Agosto!$F$23</f>
        <v>100</v>
      </c>
      <c r="U15" s="114">
        <f>[11]Agosto!$F$24</f>
        <v>100</v>
      </c>
      <c r="V15" s="114">
        <f>[11]Agosto!$F$25</f>
        <v>98</v>
      </c>
      <c r="W15" s="114">
        <f>[11]Agosto!$F$26</f>
        <v>95</v>
      </c>
      <c r="X15" s="114">
        <f>[11]Agosto!$F$27</f>
        <v>73</v>
      </c>
      <c r="Y15" s="114">
        <f>[11]Agosto!$F$28</f>
        <v>71</v>
      </c>
      <c r="Z15" s="114">
        <f>[11]Agosto!$F$29</f>
        <v>100</v>
      </c>
      <c r="AA15" s="114">
        <f>[11]Agosto!$F$30</f>
        <v>100</v>
      </c>
      <c r="AB15" s="114">
        <f>[11]Agosto!$F$31</f>
        <v>87</v>
      </c>
      <c r="AC15" s="114">
        <f>[11]Agosto!$F$32</f>
        <v>91</v>
      </c>
      <c r="AD15" s="114">
        <f>[11]Agosto!$F$33</f>
        <v>75</v>
      </c>
      <c r="AE15" s="114">
        <f>[11]Agosto!$F$34</f>
        <v>91</v>
      </c>
      <c r="AF15" s="114">
        <f>[11]Agosto!$F$35</f>
        <v>100</v>
      </c>
      <c r="AG15" s="112">
        <f t="shared" si="2"/>
        <v>100</v>
      </c>
      <c r="AH15" s="120">
        <f t="shared" si="3"/>
        <v>87.322580645161295</v>
      </c>
      <c r="AJ15" t="s">
        <v>35</v>
      </c>
    </row>
    <row r="16" spans="1:36" x14ac:dyDescent="0.2">
      <c r="A16" s="54" t="s">
        <v>152</v>
      </c>
      <c r="B16" s="114">
        <f>[12]Agosto!$F$5</f>
        <v>80</v>
      </c>
      <c r="C16" s="114">
        <f>[12]Agosto!$F$6</f>
        <v>78</v>
      </c>
      <c r="D16" s="114">
        <f>[12]Agosto!$F$7</f>
        <v>100</v>
      </c>
      <c r="E16" s="114">
        <f>[12]Agosto!$F$8</f>
        <v>93</v>
      </c>
      <c r="F16" s="114">
        <f>[12]Agosto!$F$9</f>
        <v>92</v>
      </c>
      <c r="G16" s="114">
        <f>[12]Agosto!$F$10</f>
        <v>94</v>
      </c>
      <c r="H16" s="114">
        <f>[12]Agosto!$F$11</f>
        <v>100</v>
      </c>
      <c r="I16" s="114">
        <f>[12]Agosto!$F$12</f>
        <v>100</v>
      </c>
      <c r="J16" s="114">
        <f>[12]Agosto!$F$13</f>
        <v>100</v>
      </c>
      <c r="K16" s="114">
        <f>[12]Agosto!$F$14</f>
        <v>100</v>
      </c>
      <c r="L16" s="114">
        <f>[12]Agosto!$F$15</f>
        <v>100</v>
      </c>
      <c r="M16" s="114">
        <f>[12]Agosto!$F$16</f>
        <v>100</v>
      </c>
      <c r="N16" s="114">
        <f>[12]Agosto!$F$17</f>
        <v>100</v>
      </c>
      <c r="O16" s="114">
        <f>[12]Agosto!$F$18</f>
        <v>100</v>
      </c>
      <c r="P16" s="114">
        <f>[12]Agosto!$F$19</f>
        <v>100</v>
      </c>
      <c r="Q16" s="114">
        <f>[12]Agosto!$F$20</f>
        <v>75</v>
      </c>
      <c r="R16" s="114">
        <f>[12]Agosto!$F$21</f>
        <v>89</v>
      </c>
      <c r="S16" s="114">
        <f>[12]Agosto!$F$22</f>
        <v>100</v>
      </c>
      <c r="T16" s="114">
        <f>[12]Agosto!$F$23</f>
        <v>100</v>
      </c>
      <c r="U16" s="114">
        <f>[12]Agosto!$F$24</f>
        <v>100</v>
      </c>
      <c r="V16" s="114">
        <f>[12]Agosto!$F$25</f>
        <v>100</v>
      </c>
      <c r="W16" s="114">
        <f>[12]Agosto!$F$26</f>
        <v>100</v>
      </c>
      <c r="X16" s="114">
        <f>[12]Agosto!$F$27</f>
        <v>100</v>
      </c>
      <c r="Y16" s="114">
        <f>[12]Agosto!$F$28</f>
        <v>100</v>
      </c>
      <c r="Z16" s="114">
        <f>[12]Agosto!$F$29</f>
        <v>100</v>
      </c>
      <c r="AA16" s="114">
        <f>[12]Agosto!$F$30</f>
        <v>100</v>
      </c>
      <c r="AB16" s="114">
        <f>[12]Agosto!$F$31</f>
        <v>100</v>
      </c>
      <c r="AC16" s="114">
        <f>[12]Agosto!$F$32</f>
        <v>100</v>
      </c>
      <c r="AD16" s="114">
        <f>[12]Agosto!$F$33</f>
        <v>100</v>
      </c>
      <c r="AE16" s="114">
        <f>[12]Agosto!$F$34</f>
        <v>100</v>
      </c>
      <c r="AF16" s="114">
        <f>[12]Agosto!$F$35</f>
        <v>100</v>
      </c>
      <c r="AG16" s="112">
        <f t="shared" si="2"/>
        <v>100</v>
      </c>
      <c r="AH16" s="120">
        <f t="shared" si="3"/>
        <v>96.806451612903231</v>
      </c>
    </row>
    <row r="17" spans="1:37" x14ac:dyDescent="0.2">
      <c r="A17" s="54" t="s">
        <v>2</v>
      </c>
      <c r="B17" s="114">
        <f>[13]Agosto!$F$5</f>
        <v>58</v>
      </c>
      <c r="C17" s="114">
        <f>[13]Agosto!$F$6</f>
        <v>58</v>
      </c>
      <c r="D17" s="114">
        <f>[13]Agosto!$F$7</f>
        <v>53</v>
      </c>
      <c r="E17" s="114">
        <f>[13]Agosto!$F$8</f>
        <v>60</v>
      </c>
      <c r="F17" s="114">
        <f>[13]Agosto!$F$9</f>
        <v>60</v>
      </c>
      <c r="G17" s="114">
        <f>[13]Agosto!$F$10</f>
        <v>50</v>
      </c>
      <c r="H17" s="114">
        <f>[13]Agosto!$F$11</f>
        <v>51</v>
      </c>
      <c r="I17" s="114">
        <f>[13]Agosto!$F$12</f>
        <v>73</v>
      </c>
      <c r="J17" s="114">
        <f>[13]Agosto!$F$13</f>
        <v>70</v>
      </c>
      <c r="K17" s="114">
        <f>[13]Agosto!$F$14</f>
        <v>72</v>
      </c>
      <c r="L17" s="114">
        <f>[13]Agosto!$F$15</f>
        <v>49</v>
      </c>
      <c r="M17" s="114">
        <f>[13]Agosto!$F$16</f>
        <v>73</v>
      </c>
      <c r="N17" s="114">
        <f>[13]Agosto!$F$17</f>
        <v>90</v>
      </c>
      <c r="O17" s="114">
        <f>[13]Agosto!$F$18</f>
        <v>85</v>
      </c>
      <c r="P17" s="114">
        <f>[13]Agosto!$F$19</f>
        <v>66</v>
      </c>
      <c r="Q17" s="114">
        <f>[13]Agosto!$F$20</f>
        <v>67</v>
      </c>
      <c r="R17" s="114">
        <f>[13]Agosto!$F$21</f>
        <v>49</v>
      </c>
      <c r="S17" s="114">
        <f>[13]Agosto!$F$22</f>
        <v>48</v>
      </c>
      <c r="T17" s="114">
        <f>[13]Agosto!$F$23</f>
        <v>94</v>
      </c>
      <c r="U17" s="114">
        <f>[13]Agosto!$F$24</f>
        <v>94</v>
      </c>
      <c r="V17" s="114">
        <f>[13]Agosto!$F$25</f>
        <v>89</v>
      </c>
      <c r="W17" s="114">
        <f>[13]Agosto!$F$26</f>
        <v>79</v>
      </c>
      <c r="X17" s="114">
        <f>[13]Agosto!$F$27</f>
        <v>64</v>
      </c>
      <c r="Y17" s="114">
        <f>[13]Agosto!$F$28</f>
        <v>60</v>
      </c>
      <c r="Z17" s="114">
        <f>[13]Agosto!$F$29</f>
        <v>70</v>
      </c>
      <c r="AA17" s="114">
        <f>[13]Agosto!$F$30</f>
        <v>92</v>
      </c>
      <c r="AB17" s="114">
        <f>[13]Agosto!$F$31</f>
        <v>90</v>
      </c>
      <c r="AC17" s="114">
        <f>[13]Agosto!$F$32</f>
        <v>84</v>
      </c>
      <c r="AD17" s="114">
        <f>[13]Agosto!$F$33</f>
        <v>72</v>
      </c>
      <c r="AE17" s="114">
        <f>[13]Agosto!$F$34</f>
        <v>73</v>
      </c>
      <c r="AF17" s="114">
        <f>[13]Agosto!$F$35</f>
        <v>92</v>
      </c>
      <c r="AG17" s="112">
        <f t="shared" si="2"/>
        <v>94</v>
      </c>
      <c r="AH17" s="120">
        <f t="shared" si="3"/>
        <v>70.483870967741936</v>
      </c>
      <c r="AJ17" s="12" t="s">
        <v>35</v>
      </c>
    </row>
    <row r="18" spans="1:37" hidden="1" x14ac:dyDescent="0.2">
      <c r="A18" s="54" t="s">
        <v>3</v>
      </c>
      <c r="B18" s="114" t="str">
        <f>[14]Agosto!$F$5</f>
        <v>*</v>
      </c>
      <c r="C18" s="114" t="str">
        <f>[14]Agosto!$F$6</f>
        <v>*</v>
      </c>
      <c r="D18" s="114" t="str">
        <f>[14]Agosto!$F$7</f>
        <v>*</v>
      </c>
      <c r="E18" s="114" t="str">
        <f>[14]Agosto!$F$8</f>
        <v>*</v>
      </c>
      <c r="F18" s="114" t="str">
        <f>[14]Agosto!$F$9</f>
        <v>*</v>
      </c>
      <c r="G18" s="114" t="str">
        <f>[14]Agosto!$F$10</f>
        <v>*</v>
      </c>
      <c r="H18" s="114" t="str">
        <f>[14]Agosto!$F$11</f>
        <v>*</v>
      </c>
      <c r="I18" s="114" t="str">
        <f>[14]Agosto!$F$12</f>
        <v>*</v>
      </c>
      <c r="J18" s="114" t="str">
        <f>[14]Agosto!$F$13</f>
        <v>*</v>
      </c>
      <c r="K18" s="114" t="str">
        <f>[14]Agosto!$F$14</f>
        <v>*</v>
      </c>
      <c r="L18" s="114" t="str">
        <f>[14]Agosto!$F$15</f>
        <v>*</v>
      </c>
      <c r="M18" s="114" t="str">
        <f>[14]Agosto!$F$16</f>
        <v>*</v>
      </c>
      <c r="N18" s="114" t="str">
        <f>[14]Agosto!$F$17</f>
        <v>*</v>
      </c>
      <c r="O18" s="114" t="str">
        <f>[14]Agosto!$F$18</f>
        <v>*</v>
      </c>
      <c r="P18" s="114" t="str">
        <f>[14]Agosto!$F$19</f>
        <v>*</v>
      </c>
      <c r="Q18" s="114" t="str">
        <f>[14]Agosto!$F$20</f>
        <v>*</v>
      </c>
      <c r="R18" s="114" t="str">
        <f>[14]Agosto!$F$21</f>
        <v>*</v>
      </c>
      <c r="S18" s="114" t="str">
        <f>[14]Agosto!$F$22</f>
        <v>*</v>
      </c>
      <c r="T18" s="114" t="str">
        <f>[14]Agosto!$F$23</f>
        <v>*</v>
      </c>
      <c r="U18" s="114" t="str">
        <f>[14]Agosto!$F$24</f>
        <v>*</v>
      </c>
      <c r="V18" s="114" t="str">
        <f>[14]Agosto!$F$25</f>
        <v>*</v>
      </c>
      <c r="W18" s="114" t="str">
        <f>[14]Agosto!$F$26</f>
        <v>*</v>
      </c>
      <c r="X18" s="114" t="str">
        <f>[14]Agosto!$F$27</f>
        <v>*</v>
      </c>
      <c r="Y18" s="114" t="str">
        <f>[14]Agosto!$F$28</f>
        <v>*</v>
      </c>
      <c r="Z18" s="114" t="str">
        <f>[14]Agosto!$F$29</f>
        <v>*</v>
      </c>
      <c r="AA18" s="114" t="str">
        <f>[14]Agosto!$F$30</f>
        <v>*</v>
      </c>
      <c r="AB18" s="114" t="str">
        <f>[14]Agosto!$F$31</f>
        <v>*</v>
      </c>
      <c r="AC18" s="114" t="str">
        <f>[14]Agosto!$F$32</f>
        <v>*</v>
      </c>
      <c r="AD18" s="114" t="str">
        <f>[14]Agosto!$F$33</f>
        <v>*</v>
      </c>
      <c r="AE18" s="114" t="str">
        <f>[14]Agosto!$F$34</f>
        <v>*</v>
      </c>
      <c r="AF18" s="114" t="str">
        <f>[14]Agosto!$F$35</f>
        <v>*</v>
      </c>
      <c r="AG18" s="112" t="s">
        <v>210</v>
      </c>
      <c r="AH18" s="120" t="s">
        <v>210</v>
      </c>
      <c r="AI18" s="12" t="s">
        <v>35</v>
      </c>
      <c r="AJ18" s="12" t="s">
        <v>35</v>
      </c>
    </row>
    <row r="19" spans="1:37" x14ac:dyDescent="0.2">
      <c r="A19" s="54" t="s">
        <v>4</v>
      </c>
      <c r="B19" s="114">
        <f>[15]Agosto!$F$5</f>
        <v>62</v>
      </c>
      <c r="C19" s="114">
        <f>[15]Agosto!$F$6</f>
        <v>58</v>
      </c>
      <c r="D19" s="114">
        <f>[15]Agosto!$F$7</f>
        <v>54</v>
      </c>
      <c r="E19" s="114">
        <f>[15]Agosto!$F$8</f>
        <v>55</v>
      </c>
      <c r="F19" s="114">
        <f>[15]Agosto!$F$9</f>
        <v>71</v>
      </c>
      <c r="G19" s="114">
        <f>[15]Agosto!$F$10</f>
        <v>55</v>
      </c>
      <c r="H19" s="114">
        <f>[15]Agosto!$F$11</f>
        <v>52</v>
      </c>
      <c r="I19" s="114">
        <f>[15]Agosto!$F$12</f>
        <v>64</v>
      </c>
      <c r="J19" s="114">
        <f>[15]Agosto!$F$13</f>
        <v>76</v>
      </c>
      <c r="K19" s="114">
        <f>[15]Agosto!$F$14</f>
        <v>51</v>
      </c>
      <c r="L19" s="114">
        <f>[15]Agosto!$F$15</f>
        <v>48</v>
      </c>
      <c r="M19" s="114">
        <f>[15]Agosto!$F$16</f>
        <v>77</v>
      </c>
      <c r="N19" s="114">
        <f>[15]Agosto!$F$17</f>
        <v>93</v>
      </c>
      <c r="O19" s="114">
        <f>[15]Agosto!$F$18</f>
        <v>90</v>
      </c>
      <c r="P19" s="114">
        <f>[15]Agosto!$F$19</f>
        <v>89</v>
      </c>
      <c r="Q19" s="114">
        <f>[15]Agosto!$F$20</f>
        <v>67</v>
      </c>
      <c r="R19" s="114">
        <f>[15]Agosto!$F$21</f>
        <v>65</v>
      </c>
      <c r="S19" s="114">
        <f>[15]Agosto!$F$22</f>
        <v>50</v>
      </c>
      <c r="T19" s="114">
        <f>[15]Agosto!$F$23</f>
        <v>85</v>
      </c>
      <c r="U19" s="114">
        <f>[15]Agosto!$F$24</f>
        <v>91</v>
      </c>
      <c r="V19" s="114">
        <f>[15]Agosto!$F$25</f>
        <v>93</v>
      </c>
      <c r="W19" s="114">
        <f>[15]Agosto!$F$26</f>
        <v>78</v>
      </c>
      <c r="X19" s="114">
        <f>[15]Agosto!$F$27</f>
        <v>57</v>
      </c>
      <c r="Y19" s="114">
        <f>[15]Agosto!$F$28</f>
        <v>65</v>
      </c>
      <c r="Z19" s="114">
        <f>[15]Agosto!$F$29</f>
        <v>71</v>
      </c>
      <c r="AA19" s="114">
        <f>[15]Agosto!$F$30</f>
        <v>81</v>
      </c>
      <c r="AB19" s="114">
        <f>[15]Agosto!$F$31</f>
        <v>93</v>
      </c>
      <c r="AC19" s="114">
        <f>[15]Agosto!$F$32</f>
        <v>94</v>
      </c>
      <c r="AD19" s="114">
        <f>[15]Agosto!$F$33</f>
        <v>90</v>
      </c>
      <c r="AE19" s="114">
        <f>[15]Agosto!$F$34</f>
        <v>93</v>
      </c>
      <c r="AF19" s="114">
        <f>[15]Agosto!$F$35</f>
        <v>87</v>
      </c>
      <c r="AG19" s="112">
        <f t="shared" si="2"/>
        <v>94</v>
      </c>
      <c r="AH19" s="120">
        <f t="shared" si="3"/>
        <v>72.741935483870961</v>
      </c>
      <c r="AJ19" t="s">
        <v>35</v>
      </c>
    </row>
    <row r="20" spans="1:37" x14ac:dyDescent="0.2">
      <c r="A20" s="54" t="s">
        <v>5</v>
      </c>
      <c r="B20" s="114">
        <f>[16]Agosto!$F$5</f>
        <v>73</v>
      </c>
      <c r="C20" s="114">
        <f>[16]Agosto!$F$6</f>
        <v>69</v>
      </c>
      <c r="D20" s="114">
        <f>[16]Agosto!$F$7</f>
        <v>60</v>
      </c>
      <c r="E20" s="114">
        <f>[16]Agosto!$F$8</f>
        <v>75</v>
      </c>
      <c r="F20" s="114">
        <f>[16]Agosto!$F$9</f>
        <v>70</v>
      </c>
      <c r="G20" s="114">
        <f>[16]Agosto!$F$10</f>
        <v>73</v>
      </c>
      <c r="H20" s="114">
        <f>[16]Agosto!$F$11</f>
        <v>72</v>
      </c>
      <c r="I20" s="114">
        <f>[16]Agosto!$F$12</f>
        <v>64</v>
      </c>
      <c r="J20" s="114">
        <f>[16]Agosto!$F$13</f>
        <v>85</v>
      </c>
      <c r="K20" s="114">
        <f>[16]Agosto!$F$14</f>
        <v>67</v>
      </c>
      <c r="L20" s="114">
        <f>[16]Agosto!$F$15</f>
        <v>69</v>
      </c>
      <c r="M20" s="114">
        <f>[16]Agosto!$F$16</f>
        <v>72</v>
      </c>
      <c r="N20" s="114">
        <f>[16]Agosto!$F$17</f>
        <v>75</v>
      </c>
      <c r="O20" s="114">
        <f>[16]Agosto!$F$18</f>
        <v>79</v>
      </c>
      <c r="P20" s="114">
        <f>[16]Agosto!$F$19</f>
        <v>80</v>
      </c>
      <c r="Q20" s="114">
        <f>[16]Agosto!$F$20</f>
        <v>64</v>
      </c>
      <c r="R20" s="114">
        <f>[16]Agosto!$F$21</f>
        <v>67</v>
      </c>
      <c r="S20" s="114">
        <f>[16]Agosto!$F$22</f>
        <v>63</v>
      </c>
      <c r="T20" s="114">
        <f>[16]Agosto!$F$23</f>
        <v>91</v>
      </c>
      <c r="U20" s="114">
        <f>[16]Agosto!$F$24</f>
        <v>87</v>
      </c>
      <c r="V20" s="114">
        <f>[16]Agosto!$F$25</f>
        <v>77</v>
      </c>
      <c r="W20" s="114">
        <f>[16]Agosto!$F$26</f>
        <v>68</v>
      </c>
      <c r="X20" s="114">
        <f>[16]Agosto!$F$27</f>
        <v>65</v>
      </c>
      <c r="Y20" s="114">
        <f>[16]Agosto!$F$28</f>
        <v>64</v>
      </c>
      <c r="Z20" s="114">
        <f>[16]Agosto!$F$29</f>
        <v>82</v>
      </c>
      <c r="AA20" s="114">
        <f>[16]Agosto!$F$30</f>
        <v>68</v>
      </c>
      <c r="AB20" s="114">
        <f>[16]Agosto!$F$31</f>
        <v>63</v>
      </c>
      <c r="AC20" s="114">
        <f>[16]Agosto!$F$32</f>
        <v>65</v>
      </c>
      <c r="AD20" s="114">
        <f>[16]Agosto!$F$33</f>
        <v>70</v>
      </c>
      <c r="AE20" s="114">
        <f>[16]Agosto!$F$34</f>
        <v>85</v>
      </c>
      <c r="AF20" s="114">
        <f>[16]Agosto!$F$35</f>
        <v>69</v>
      </c>
      <c r="AG20" s="112">
        <f t="shared" si="2"/>
        <v>91</v>
      </c>
      <c r="AH20" s="120">
        <f t="shared" si="3"/>
        <v>71.967741935483872</v>
      </c>
      <c r="AI20" s="12" t="s">
        <v>35</v>
      </c>
    </row>
    <row r="21" spans="1:37" x14ac:dyDescent="0.2">
      <c r="A21" s="54" t="s">
        <v>33</v>
      </c>
      <c r="B21" s="114">
        <f>[17]Agosto!$F$5</f>
        <v>76</v>
      </c>
      <c r="C21" s="114">
        <f>[17]Agosto!$F$6</f>
        <v>73</v>
      </c>
      <c r="D21" s="114">
        <f>[17]Agosto!$F$7</f>
        <v>68</v>
      </c>
      <c r="E21" s="114">
        <f>[17]Agosto!$F$8</f>
        <v>75</v>
      </c>
      <c r="F21" s="114">
        <f>[17]Agosto!$F$9</f>
        <v>74</v>
      </c>
      <c r="G21" s="114">
        <f>[17]Agosto!$F$10</f>
        <v>68</v>
      </c>
      <c r="H21" s="114">
        <f>[17]Agosto!$F$11</f>
        <v>55</v>
      </c>
      <c r="I21" s="114">
        <f>[17]Agosto!$F$12</f>
        <v>77</v>
      </c>
      <c r="J21" s="114">
        <f>[17]Agosto!$F$13</f>
        <v>65</v>
      </c>
      <c r="K21" s="114">
        <f>[17]Agosto!$F$14</f>
        <v>63</v>
      </c>
      <c r="L21" s="114">
        <f>[17]Agosto!$F$15</f>
        <v>58</v>
      </c>
      <c r="M21" s="114">
        <f>[17]Agosto!$F$16</f>
        <v>80</v>
      </c>
      <c r="N21" s="114">
        <f>[17]Agosto!$F$17</f>
        <v>80</v>
      </c>
      <c r="O21" s="114">
        <f>[17]Agosto!$F$18</f>
        <v>81</v>
      </c>
      <c r="P21" s="114">
        <f>[17]Agosto!$F$19</f>
        <v>81</v>
      </c>
      <c r="Q21" s="114">
        <f>[17]Agosto!$F$20</f>
        <v>76</v>
      </c>
      <c r="R21" s="114">
        <f>[17]Agosto!$F$21</f>
        <v>68</v>
      </c>
      <c r="S21" s="114">
        <f>[17]Agosto!$F$22</f>
        <v>56</v>
      </c>
      <c r="T21" s="114">
        <f>[17]Agosto!$F$23</f>
        <v>87</v>
      </c>
      <c r="U21" s="114">
        <f>[17]Agosto!$F$24</f>
        <v>99</v>
      </c>
      <c r="V21" s="114">
        <f>[17]Agosto!$F$25</f>
        <v>99</v>
      </c>
      <c r="W21" s="114">
        <f>[17]Agosto!$F$26</f>
        <v>87</v>
      </c>
      <c r="X21" s="114">
        <f>[17]Agosto!$F$27</f>
        <v>62</v>
      </c>
      <c r="Y21" s="114">
        <f>[17]Agosto!$F$28</f>
        <v>66</v>
      </c>
      <c r="Z21" s="114">
        <f>[17]Agosto!$F$29</f>
        <v>81</v>
      </c>
      <c r="AA21" s="114">
        <f>[17]Agosto!$F$30</f>
        <v>77</v>
      </c>
      <c r="AB21" s="114">
        <f>[17]Agosto!$F$31</f>
        <v>98</v>
      </c>
      <c r="AC21" s="114">
        <f>[17]Agosto!$F$32</f>
        <v>95</v>
      </c>
      <c r="AD21" s="114">
        <f>[17]Agosto!$F$33</f>
        <v>86</v>
      </c>
      <c r="AE21" s="114">
        <f>[17]Agosto!$F$34</f>
        <v>93</v>
      </c>
      <c r="AF21" s="114">
        <f>[17]Agosto!$F$35</f>
        <v>92</v>
      </c>
      <c r="AG21" s="112">
        <f t="shared" si="2"/>
        <v>99</v>
      </c>
      <c r="AH21" s="120">
        <f t="shared" si="3"/>
        <v>77.290322580645167</v>
      </c>
    </row>
    <row r="22" spans="1:37" x14ac:dyDescent="0.2">
      <c r="A22" s="54" t="s">
        <v>6</v>
      </c>
      <c r="B22" s="114">
        <f>[18]Agosto!$F$5</f>
        <v>93</v>
      </c>
      <c r="C22" s="114">
        <f>[18]Agosto!$F$6</f>
        <v>92</v>
      </c>
      <c r="D22" s="114">
        <f>[18]Agosto!$F$7</f>
        <v>95</v>
      </c>
      <c r="E22" s="114">
        <f>[18]Agosto!$F$8</f>
        <v>92</v>
      </c>
      <c r="F22" s="114">
        <f>[18]Agosto!$F$9</f>
        <v>95</v>
      </c>
      <c r="G22" s="114">
        <f>[18]Agosto!$F$10</f>
        <v>94</v>
      </c>
      <c r="H22" s="114">
        <f>[18]Agosto!$F$11</f>
        <v>93</v>
      </c>
      <c r="I22" s="114">
        <f>[18]Agosto!$F$12</f>
        <v>96</v>
      </c>
      <c r="J22" s="114">
        <f>[18]Agosto!$F$13</f>
        <v>90</v>
      </c>
      <c r="K22" s="114">
        <f>[18]Agosto!$F$14</f>
        <v>96</v>
      </c>
      <c r="L22" s="114">
        <f>[18]Agosto!$F$15</f>
        <v>92</v>
      </c>
      <c r="M22" s="114">
        <f>[18]Agosto!$F$16</f>
        <v>92</v>
      </c>
      <c r="N22" s="114">
        <f>[18]Agosto!$F$17</f>
        <v>94</v>
      </c>
      <c r="O22" s="114">
        <f>[18]Agosto!$F$18</f>
        <v>87</v>
      </c>
      <c r="P22" s="114">
        <f>[18]Agosto!$F$19</f>
        <v>87</v>
      </c>
      <c r="Q22" s="114">
        <f>[18]Agosto!$F$20</f>
        <v>92</v>
      </c>
      <c r="R22" s="114">
        <f>[18]Agosto!$F$21</f>
        <v>91</v>
      </c>
      <c r="S22" s="114">
        <f>[18]Agosto!$F$22</f>
        <v>94</v>
      </c>
      <c r="T22" s="114">
        <f>[18]Agosto!$F$23</f>
        <v>93</v>
      </c>
      <c r="U22" s="114">
        <f>[18]Agosto!$F$24</f>
        <v>96</v>
      </c>
      <c r="V22" s="114">
        <f>[18]Agosto!$F$25</f>
        <v>98</v>
      </c>
      <c r="W22" s="114">
        <f>[18]Agosto!$F$26</f>
        <v>99</v>
      </c>
      <c r="X22" s="114">
        <f>[18]Agosto!$F$27</f>
        <v>96</v>
      </c>
      <c r="Y22" s="114">
        <f>[18]Agosto!$F$28</f>
        <v>94</v>
      </c>
      <c r="Z22" s="114">
        <f>[18]Agosto!$F$29</f>
        <v>98</v>
      </c>
      <c r="AA22" s="114">
        <f>[18]Agosto!$F$30</f>
        <v>93</v>
      </c>
      <c r="AB22" s="114">
        <f>[18]Agosto!$F$31</f>
        <v>96</v>
      </c>
      <c r="AC22" s="114">
        <f>[18]Agosto!$F$32</f>
        <v>85</v>
      </c>
      <c r="AD22" s="114">
        <f>[18]Agosto!$F$33</f>
        <v>88</v>
      </c>
      <c r="AE22" s="114">
        <f>[18]Agosto!$F$34</f>
        <v>91</v>
      </c>
      <c r="AF22" s="114">
        <f>[18]Agosto!$F$35</f>
        <v>95</v>
      </c>
      <c r="AG22" s="112">
        <f t="shared" si="2"/>
        <v>99</v>
      </c>
      <c r="AH22" s="120">
        <f t="shared" si="3"/>
        <v>93.129032258064512</v>
      </c>
    </row>
    <row r="23" spans="1:37" x14ac:dyDescent="0.2">
      <c r="A23" s="54" t="s">
        <v>7</v>
      </c>
      <c r="B23" s="114">
        <f>[19]Agosto!$F$5</f>
        <v>87</v>
      </c>
      <c r="C23" s="114">
        <f>[19]Agosto!$F$6</f>
        <v>68</v>
      </c>
      <c r="D23" s="114">
        <f>[19]Agosto!$F$7</f>
        <v>79</v>
      </c>
      <c r="E23" s="114">
        <f>[19]Agosto!$F$8</f>
        <v>73</v>
      </c>
      <c r="F23" s="114">
        <f>[19]Agosto!$F$9</f>
        <v>70</v>
      </c>
      <c r="G23" s="114">
        <f>[19]Agosto!$F$10</f>
        <v>69</v>
      </c>
      <c r="H23" s="114">
        <f>[19]Agosto!$F$11</f>
        <v>70</v>
      </c>
      <c r="I23" s="114">
        <f>[19]Agosto!$F$12</f>
        <v>92</v>
      </c>
      <c r="J23" s="114">
        <f>[19]Agosto!$F$13</f>
        <v>87</v>
      </c>
      <c r="K23" s="114">
        <f>[19]Agosto!$F$14</f>
        <v>76</v>
      </c>
      <c r="L23" s="114">
        <f>[19]Agosto!$F$15</f>
        <v>66</v>
      </c>
      <c r="M23" s="114">
        <f>[19]Agosto!$F$16</f>
        <v>98</v>
      </c>
      <c r="N23" s="114">
        <f>[19]Agosto!$F$17</f>
        <v>99</v>
      </c>
      <c r="O23" s="114">
        <f>[19]Agosto!$F$18</f>
        <v>87</v>
      </c>
      <c r="P23" s="114">
        <f>[19]Agosto!$F$19</f>
        <v>85</v>
      </c>
      <c r="Q23" s="114">
        <f>[19]Agosto!$F$20</f>
        <v>81</v>
      </c>
      <c r="R23" s="114">
        <f>[19]Agosto!$F$21</f>
        <v>68</v>
      </c>
      <c r="S23" s="114">
        <f>[19]Agosto!$F$22</f>
        <v>98</v>
      </c>
      <c r="T23" s="114">
        <f>[19]Agosto!$F$23</f>
        <v>99</v>
      </c>
      <c r="U23" s="114">
        <f>[19]Agosto!$F$24</f>
        <v>99</v>
      </c>
      <c r="V23" s="114">
        <f>[19]Agosto!$F$25</f>
        <v>95</v>
      </c>
      <c r="W23" s="114">
        <f>[19]Agosto!$F$26</f>
        <v>92</v>
      </c>
      <c r="X23" s="114">
        <f>[19]Agosto!$F$27</f>
        <v>78</v>
      </c>
      <c r="Y23" s="114">
        <f>[19]Agosto!$F$28</f>
        <v>83</v>
      </c>
      <c r="Z23" s="114">
        <f>[19]Agosto!$F$29</f>
        <v>90</v>
      </c>
      <c r="AA23" s="114">
        <f>[19]Agosto!$F$30</f>
        <v>91</v>
      </c>
      <c r="AB23" s="114">
        <f>[19]Agosto!$F$31</f>
        <v>83</v>
      </c>
      <c r="AC23" s="114">
        <f>[19]Agosto!$F$32</f>
        <v>88</v>
      </c>
      <c r="AD23" s="114">
        <f>[19]Agosto!$F$33</f>
        <v>75</v>
      </c>
      <c r="AE23" s="114">
        <f>[19]Agosto!$F$34</f>
        <v>85</v>
      </c>
      <c r="AF23" s="114">
        <f>[19]Agosto!$F$35</f>
        <v>94</v>
      </c>
      <c r="AG23" s="112">
        <f t="shared" si="2"/>
        <v>99</v>
      </c>
      <c r="AH23" s="120">
        <f t="shared" si="3"/>
        <v>84.032258064516128</v>
      </c>
      <c r="AJ23" t="s">
        <v>35</v>
      </c>
    </row>
    <row r="24" spans="1:37" x14ac:dyDescent="0.2">
      <c r="A24" s="54" t="s">
        <v>153</v>
      </c>
      <c r="B24" s="114">
        <f>[20]Agosto!$F$5</f>
        <v>96</v>
      </c>
      <c r="C24" s="114">
        <f>[20]Agosto!$F$6</f>
        <v>90</v>
      </c>
      <c r="D24" s="114">
        <f>[20]Agosto!$F$7</f>
        <v>88</v>
      </c>
      <c r="E24" s="114">
        <f>[20]Agosto!$F$8</f>
        <v>87</v>
      </c>
      <c r="F24" s="114">
        <f>[20]Agosto!$F$9</f>
        <v>81</v>
      </c>
      <c r="G24" s="114">
        <f>[20]Agosto!$F$10</f>
        <v>81</v>
      </c>
      <c r="H24" s="114">
        <f>[20]Agosto!$F$11</f>
        <v>79</v>
      </c>
      <c r="I24" s="114">
        <f>[20]Agosto!$F$12</f>
        <v>91</v>
      </c>
      <c r="J24" s="114">
        <f>[20]Agosto!$F$13</f>
        <v>91</v>
      </c>
      <c r="K24" s="114">
        <f>[20]Agosto!$F$14</f>
        <v>93</v>
      </c>
      <c r="L24" s="114">
        <f>[20]Agosto!$F$15</f>
        <v>79</v>
      </c>
      <c r="M24" s="114">
        <f>[20]Agosto!$F$16</f>
        <v>100</v>
      </c>
      <c r="N24" s="114">
        <f>[20]Agosto!$F$17</f>
        <v>100</v>
      </c>
      <c r="O24" s="114">
        <f>[20]Agosto!$F$18</f>
        <v>94</v>
      </c>
      <c r="P24" s="114">
        <f>[20]Agosto!$F$19</f>
        <v>96</v>
      </c>
      <c r="Q24" s="114">
        <f>[20]Agosto!$F$20</f>
        <v>87</v>
      </c>
      <c r="R24" s="114">
        <f>[20]Agosto!$F$21</f>
        <v>73</v>
      </c>
      <c r="S24" s="114">
        <f>[20]Agosto!$F$22</f>
        <v>94</v>
      </c>
      <c r="T24" s="114">
        <f>[20]Agosto!$F$23</f>
        <v>100</v>
      </c>
      <c r="U24" s="114">
        <f>[20]Agosto!$F$24</f>
        <v>100</v>
      </c>
      <c r="V24" s="114">
        <f>[20]Agosto!$F$25</f>
        <v>100</v>
      </c>
      <c r="W24" s="114">
        <f>[20]Agosto!$F$26</f>
        <v>98</v>
      </c>
      <c r="X24" s="114">
        <f>[20]Agosto!$F$27</f>
        <v>90</v>
      </c>
      <c r="Y24" s="114">
        <f>[20]Agosto!$F$28</f>
        <v>95</v>
      </c>
      <c r="Z24" s="114">
        <f>[20]Agosto!$F$29</f>
        <v>100</v>
      </c>
      <c r="AA24" s="114">
        <f>[20]Agosto!$F$30</f>
        <v>92</v>
      </c>
      <c r="AB24" s="114">
        <f>[20]Agosto!$F$31</f>
        <v>100</v>
      </c>
      <c r="AC24" s="114">
        <f>[20]Agosto!$F$32</f>
        <v>89</v>
      </c>
      <c r="AD24" s="114">
        <f>[20]Agosto!$F$33</f>
        <v>81</v>
      </c>
      <c r="AE24" s="114">
        <f>[20]Agosto!$F$34</f>
        <v>88</v>
      </c>
      <c r="AF24" s="114">
        <f>[20]Agosto!$F$35</f>
        <v>98</v>
      </c>
      <c r="AG24" s="112">
        <f t="shared" si="2"/>
        <v>100</v>
      </c>
      <c r="AH24" s="120">
        <f t="shared" si="3"/>
        <v>91.322580645161295</v>
      </c>
    </row>
    <row r="25" spans="1:37" x14ac:dyDescent="0.2">
      <c r="A25" s="54" t="s">
        <v>154</v>
      </c>
      <c r="B25" s="114">
        <f>[21]Agosto!$F$5</f>
        <v>89</v>
      </c>
      <c r="C25" s="114">
        <f>[21]Agosto!$F$6</f>
        <v>82</v>
      </c>
      <c r="D25" s="114">
        <f>[21]Agosto!$F$7</f>
        <v>85</v>
      </c>
      <c r="E25" s="114">
        <f>[21]Agosto!$F$8</f>
        <v>87</v>
      </c>
      <c r="F25" s="114">
        <f>[21]Agosto!$F$9</f>
        <v>84</v>
      </c>
      <c r="G25" s="114">
        <f>[21]Agosto!$F$10</f>
        <v>77</v>
      </c>
      <c r="H25" s="114">
        <f>[21]Agosto!$F$11</f>
        <v>76</v>
      </c>
      <c r="I25" s="114">
        <f>[21]Agosto!$F$12</f>
        <v>89</v>
      </c>
      <c r="J25" s="114">
        <f>[21]Agosto!$F$13</f>
        <v>87</v>
      </c>
      <c r="K25" s="114">
        <f>[21]Agosto!$F$14</f>
        <v>85</v>
      </c>
      <c r="L25" s="114">
        <f>[21]Agosto!$F$15</f>
        <v>75</v>
      </c>
      <c r="M25" s="114">
        <f>[21]Agosto!$F$16</f>
        <v>90</v>
      </c>
      <c r="N25" s="114">
        <f>[21]Agosto!$F$17</f>
        <v>90</v>
      </c>
      <c r="O25" s="114">
        <f>[21]Agosto!$F$18</f>
        <v>82</v>
      </c>
      <c r="P25" s="114">
        <f>[21]Agosto!$F$19</f>
        <v>88</v>
      </c>
      <c r="Q25" s="114">
        <f>[21]Agosto!$F$20</f>
        <v>82</v>
      </c>
      <c r="R25" s="114">
        <f>[21]Agosto!$F$21</f>
        <v>80</v>
      </c>
      <c r="S25" s="114">
        <f>[21]Agosto!$F$22</f>
        <v>82</v>
      </c>
      <c r="T25" s="114">
        <f>[21]Agosto!$F$23</f>
        <v>87</v>
      </c>
      <c r="U25" s="114">
        <f>[21]Agosto!$F$24</f>
        <v>91</v>
      </c>
      <c r="V25" s="114">
        <f>[21]Agosto!$F$25</f>
        <v>86</v>
      </c>
      <c r="W25" s="114">
        <f>[21]Agosto!$F$26</f>
        <v>86</v>
      </c>
      <c r="X25" s="114">
        <f>[21]Agosto!$F$27</f>
        <v>71</v>
      </c>
      <c r="Y25" s="114">
        <f>[21]Agosto!$F$28</f>
        <v>72</v>
      </c>
      <c r="Z25" s="114">
        <f>[21]Agosto!$F$29</f>
        <v>89</v>
      </c>
      <c r="AA25" s="114">
        <f>[21]Agosto!$F$30</f>
        <v>86</v>
      </c>
      <c r="AB25" s="114">
        <f>[21]Agosto!$F$31</f>
        <v>70</v>
      </c>
      <c r="AC25" s="114">
        <f>[21]Agosto!$F$32</f>
        <v>81</v>
      </c>
      <c r="AD25" s="114">
        <f>[21]Agosto!$F$33</f>
        <v>73</v>
      </c>
      <c r="AE25" s="114">
        <f>[21]Agosto!$F$34</f>
        <v>83</v>
      </c>
      <c r="AF25" s="114">
        <f>[21]Agosto!$F$35</f>
        <v>82</v>
      </c>
      <c r="AG25" s="112">
        <f t="shared" si="2"/>
        <v>91</v>
      </c>
      <c r="AH25" s="120">
        <f t="shared" si="3"/>
        <v>82.806451612903231</v>
      </c>
      <c r="AI25" s="12" t="s">
        <v>35</v>
      </c>
    </row>
    <row r="26" spans="1:37" x14ac:dyDescent="0.2">
      <c r="A26" s="54" t="s">
        <v>155</v>
      </c>
      <c r="B26" s="114">
        <f>[22]Agosto!$F$5</f>
        <v>89</v>
      </c>
      <c r="C26" s="114">
        <f>[22]Agosto!$F$6</f>
        <v>86</v>
      </c>
      <c r="D26" s="114">
        <f>[22]Agosto!$F$7</f>
        <v>79</v>
      </c>
      <c r="E26" s="114">
        <f>[22]Agosto!$F$8</f>
        <v>82</v>
      </c>
      <c r="F26" s="114">
        <f>[22]Agosto!$F$9</f>
        <v>83</v>
      </c>
      <c r="G26" s="114">
        <f>[22]Agosto!$F$10</f>
        <v>81</v>
      </c>
      <c r="H26" s="114">
        <f>[22]Agosto!$F$11</f>
        <v>77</v>
      </c>
      <c r="I26" s="114">
        <f>[22]Agosto!$F$12</f>
        <v>96</v>
      </c>
      <c r="J26" s="114">
        <f>[22]Agosto!$F$13</f>
        <v>93</v>
      </c>
      <c r="K26" s="114">
        <f>[22]Agosto!$F$14</f>
        <v>84</v>
      </c>
      <c r="L26" s="114">
        <f>[22]Agosto!$F$15</f>
        <v>75</v>
      </c>
      <c r="M26" s="114">
        <f>[22]Agosto!$F$16</f>
        <v>100</v>
      </c>
      <c r="N26" s="114">
        <f>[22]Agosto!$F$17</f>
        <v>100</v>
      </c>
      <c r="O26" s="114">
        <f>[22]Agosto!$F$18</f>
        <v>98</v>
      </c>
      <c r="P26" s="114">
        <f>[22]Agosto!$F$19</f>
        <v>95</v>
      </c>
      <c r="Q26" s="114">
        <f>[22]Agosto!$F$20</f>
        <v>88</v>
      </c>
      <c r="R26" s="114">
        <f>[22]Agosto!$F$21</f>
        <v>75</v>
      </c>
      <c r="S26" s="114">
        <f>[22]Agosto!$F$22</f>
        <v>100</v>
      </c>
      <c r="T26" s="114">
        <f>[22]Agosto!$F$23</f>
        <v>100</v>
      </c>
      <c r="U26" s="114">
        <f>[22]Agosto!$F$24</f>
        <v>100</v>
      </c>
      <c r="V26" s="114">
        <f>[22]Agosto!$F$25</f>
        <v>100</v>
      </c>
      <c r="W26" s="114">
        <f>[22]Agosto!$F$26</f>
        <v>99</v>
      </c>
      <c r="X26" s="114">
        <f>[22]Agosto!$F$27</f>
        <v>93</v>
      </c>
      <c r="Y26" s="114">
        <f>[22]Agosto!$F$28</f>
        <v>86</v>
      </c>
      <c r="Z26" s="114">
        <f>[22]Agosto!$F$29</f>
        <v>100</v>
      </c>
      <c r="AA26" s="114">
        <f>[22]Agosto!$F$30</f>
        <v>90</v>
      </c>
      <c r="AB26" s="114">
        <f>[22]Agosto!$F$31</f>
        <v>95</v>
      </c>
      <c r="AC26" s="114">
        <f>[22]Agosto!$F$32</f>
        <v>96</v>
      </c>
      <c r="AD26" s="114">
        <f>[22]Agosto!$F$33</f>
        <v>75</v>
      </c>
      <c r="AE26" s="114">
        <f>[22]Agosto!$F$34</f>
        <v>84</v>
      </c>
      <c r="AF26" s="114">
        <f>[22]Agosto!$F$35</f>
        <v>100</v>
      </c>
      <c r="AG26" s="112">
        <f t="shared" si="2"/>
        <v>100</v>
      </c>
      <c r="AH26" s="120">
        <f t="shared" si="3"/>
        <v>90.290322580645167</v>
      </c>
      <c r="AJ26" t="s">
        <v>35</v>
      </c>
    </row>
    <row r="27" spans="1:37" x14ac:dyDescent="0.2">
      <c r="A27" s="54" t="s">
        <v>8</v>
      </c>
      <c r="B27" s="114">
        <f>[23]Agosto!$F$5</f>
        <v>94</v>
      </c>
      <c r="C27" s="114">
        <f>[23]Agosto!$F$6</f>
        <v>86</v>
      </c>
      <c r="D27" s="114">
        <f>[23]Agosto!$F$7</f>
        <v>89</v>
      </c>
      <c r="E27" s="114">
        <f>[23]Agosto!$F$8</f>
        <v>91</v>
      </c>
      <c r="F27" s="114">
        <f>[23]Agosto!$F$9</f>
        <v>84</v>
      </c>
      <c r="G27" s="114">
        <f>[23]Agosto!$F$10</f>
        <v>78</v>
      </c>
      <c r="H27" s="114">
        <f>[23]Agosto!$F$11</f>
        <v>78</v>
      </c>
      <c r="I27" s="114">
        <f>[23]Agosto!$F$12</f>
        <v>100</v>
      </c>
      <c r="J27" s="114">
        <f>[23]Agosto!$F$13</f>
        <v>100</v>
      </c>
      <c r="K27" s="114">
        <f>[23]Agosto!$F$14</f>
        <v>100</v>
      </c>
      <c r="L27" s="114">
        <f>[23]Agosto!$F$15</f>
        <v>75</v>
      </c>
      <c r="M27" s="114">
        <f>[23]Agosto!$F$16</f>
        <v>100</v>
      </c>
      <c r="N27" s="114">
        <f>[23]Agosto!$F$17</f>
        <v>99</v>
      </c>
      <c r="O27" s="114">
        <f>[23]Agosto!$F$18</f>
        <v>92</v>
      </c>
      <c r="P27" s="114">
        <f>[23]Agosto!$F$19</f>
        <v>96</v>
      </c>
      <c r="Q27" s="114">
        <f>[23]Agosto!$F$20</f>
        <v>90</v>
      </c>
      <c r="R27" s="114">
        <f>[23]Agosto!$F$21</f>
        <v>90</v>
      </c>
      <c r="S27" s="114">
        <f>[23]Agosto!$F$22</f>
        <v>99</v>
      </c>
      <c r="T27" s="114">
        <f>[23]Agosto!$F$23</f>
        <v>98</v>
      </c>
      <c r="U27" s="114">
        <f>[23]Agosto!$F$24</f>
        <v>100</v>
      </c>
      <c r="V27" s="114">
        <f>[23]Agosto!$F$25</f>
        <v>99</v>
      </c>
      <c r="W27" s="114">
        <f>[23]Agosto!$F$26</f>
        <v>94</v>
      </c>
      <c r="X27" s="114">
        <f>[23]Agosto!$F$27</f>
        <v>72</v>
      </c>
      <c r="Y27" s="114">
        <f>[23]Agosto!$F$28</f>
        <v>79</v>
      </c>
      <c r="Z27" s="114">
        <f>[23]Agosto!$F$29</f>
        <v>100</v>
      </c>
      <c r="AA27" s="114">
        <f>[23]Agosto!$F$30</f>
        <v>91</v>
      </c>
      <c r="AB27" s="114">
        <f>[23]Agosto!$F$31</f>
        <v>97</v>
      </c>
      <c r="AC27" s="114">
        <f>[23]Agosto!$F$32</f>
        <v>90</v>
      </c>
      <c r="AD27" s="114">
        <f>[23]Agosto!$F$33</f>
        <v>79</v>
      </c>
      <c r="AE27" s="114">
        <f>[23]Agosto!$F$34</f>
        <v>98</v>
      </c>
      <c r="AF27" s="114">
        <f>[23]Agosto!$F$35</f>
        <v>99</v>
      </c>
      <c r="AG27" s="112">
        <f t="shared" si="2"/>
        <v>100</v>
      </c>
      <c r="AH27" s="120">
        <f t="shared" si="3"/>
        <v>91.516129032258064</v>
      </c>
      <c r="AJ27" t="s">
        <v>35</v>
      </c>
    </row>
    <row r="28" spans="1:37" x14ac:dyDescent="0.2">
      <c r="A28" s="54" t="s">
        <v>9</v>
      </c>
      <c r="B28" s="114">
        <f>[24]Agosto!$F$5</f>
        <v>76</v>
      </c>
      <c r="C28" s="114">
        <f>[24]Agosto!$F$6</f>
        <v>66</v>
      </c>
      <c r="D28" s="114">
        <f>[24]Agosto!$F$7</f>
        <v>51</v>
      </c>
      <c r="E28" s="114">
        <f>[24]Agosto!$F$8</f>
        <v>64</v>
      </c>
      <c r="F28" s="114">
        <f>[24]Agosto!$F$9</f>
        <v>61</v>
      </c>
      <c r="G28" s="114">
        <f>[24]Agosto!$F$10</f>
        <v>60</v>
      </c>
      <c r="H28" s="114">
        <f>[24]Agosto!$F$11</f>
        <v>58</v>
      </c>
      <c r="I28" s="114">
        <f>[24]Agosto!$F$12</f>
        <v>87</v>
      </c>
      <c r="J28" s="114">
        <f>[24]Agosto!$F$13</f>
        <v>83</v>
      </c>
      <c r="K28" s="114">
        <f>[24]Agosto!$F$14</f>
        <v>87</v>
      </c>
      <c r="L28" s="114">
        <f>[24]Agosto!$F$15</f>
        <v>61</v>
      </c>
      <c r="M28" s="114">
        <f>[24]Agosto!$F$16</f>
        <v>90</v>
      </c>
      <c r="N28" s="114">
        <f>[24]Agosto!$F$17</f>
        <v>97</v>
      </c>
      <c r="O28" s="114">
        <f>[24]Agosto!$F$18</f>
        <v>85</v>
      </c>
      <c r="P28" s="114">
        <f>[24]Agosto!$F$19</f>
        <v>81</v>
      </c>
      <c r="Q28" s="114">
        <f>[24]Agosto!$F$20</f>
        <v>77</v>
      </c>
      <c r="R28" s="114">
        <f>[24]Agosto!$F$21</f>
        <v>71</v>
      </c>
      <c r="S28" s="114">
        <f>[24]Agosto!$F$22</f>
        <v>86</v>
      </c>
      <c r="T28" s="114">
        <f>[24]Agosto!$F$23</f>
        <v>97</v>
      </c>
      <c r="U28" s="114">
        <f>[24]Agosto!$F$24</f>
        <v>95</v>
      </c>
      <c r="V28" s="114">
        <f>[24]Agosto!$F$25</f>
        <v>90</v>
      </c>
      <c r="W28" s="114">
        <f>[24]Agosto!$F$26</f>
        <v>82</v>
      </c>
      <c r="X28" s="114">
        <f>[24]Agosto!$F$27</f>
        <v>74</v>
      </c>
      <c r="Y28" s="114">
        <f>[24]Agosto!$F$28</f>
        <v>74</v>
      </c>
      <c r="Z28" s="114">
        <f>[24]Agosto!$F$29</f>
        <v>88</v>
      </c>
      <c r="AA28" s="114">
        <f>[24]Agosto!$F$30</f>
        <v>88</v>
      </c>
      <c r="AB28" s="114">
        <f>[24]Agosto!$F$31</f>
        <v>85</v>
      </c>
      <c r="AC28" s="114">
        <f>[24]Agosto!$F$32</f>
        <v>85</v>
      </c>
      <c r="AD28" s="114">
        <f>[24]Agosto!$F$33</f>
        <v>78</v>
      </c>
      <c r="AE28" s="114">
        <f>[24]Agosto!$F$34</f>
        <v>83</v>
      </c>
      <c r="AF28" s="114">
        <f>[24]Agosto!$F$35</f>
        <v>92</v>
      </c>
      <c r="AG28" s="112">
        <f t="shared" si="2"/>
        <v>97</v>
      </c>
      <c r="AH28" s="120">
        <f t="shared" si="3"/>
        <v>79.096774193548384</v>
      </c>
      <c r="AJ28" t="s">
        <v>35</v>
      </c>
    </row>
    <row r="29" spans="1:37" hidden="1" x14ac:dyDescent="0.2">
      <c r="A29" s="54" t="s">
        <v>32</v>
      </c>
      <c r="B29" s="114" t="str">
        <f>[25]Agosto!$F$5</f>
        <v>*</v>
      </c>
      <c r="C29" s="114" t="str">
        <f>[25]Agosto!$F$6</f>
        <v>*</v>
      </c>
      <c r="D29" s="114" t="str">
        <f>[25]Agosto!$F$7</f>
        <v>*</v>
      </c>
      <c r="E29" s="114" t="str">
        <f>[25]Agosto!$F$8</f>
        <v>*</v>
      </c>
      <c r="F29" s="114" t="str">
        <f>[25]Agosto!$F$9</f>
        <v>*</v>
      </c>
      <c r="G29" s="114" t="str">
        <f>[25]Agosto!$F$10</f>
        <v>*</v>
      </c>
      <c r="H29" s="114" t="str">
        <f>[25]Agosto!$F$11</f>
        <v>*</v>
      </c>
      <c r="I29" s="114" t="str">
        <f>[25]Agosto!$F$12</f>
        <v>*</v>
      </c>
      <c r="J29" s="114" t="str">
        <f>[25]Agosto!$F$13</f>
        <v>*</v>
      </c>
      <c r="K29" s="114" t="str">
        <f>[25]Agosto!$F$14</f>
        <v>*</v>
      </c>
      <c r="L29" s="114" t="str">
        <f>[25]Agosto!$F$15</f>
        <v>*</v>
      </c>
      <c r="M29" s="114" t="str">
        <f>[25]Agosto!$F$16</f>
        <v>*</v>
      </c>
      <c r="N29" s="114" t="str">
        <f>[25]Agosto!$F$17</f>
        <v>*</v>
      </c>
      <c r="O29" s="114" t="str">
        <f>[25]Agosto!$F$18</f>
        <v>*</v>
      </c>
      <c r="P29" s="114" t="str">
        <f>[25]Agosto!$F$19</f>
        <v>*</v>
      </c>
      <c r="Q29" s="114" t="str">
        <f>[25]Agosto!$F$20</f>
        <v>*</v>
      </c>
      <c r="R29" s="114" t="str">
        <f>[25]Agosto!$F$21</f>
        <v>*</v>
      </c>
      <c r="S29" s="114" t="str">
        <f>[25]Agosto!$F$22</f>
        <v>*</v>
      </c>
      <c r="T29" s="114" t="str">
        <f>[25]Agosto!$F$23</f>
        <v>*</v>
      </c>
      <c r="U29" s="114" t="str">
        <f>[25]Agosto!$F$24</f>
        <v>*</v>
      </c>
      <c r="V29" s="114" t="str">
        <f>[25]Agosto!$F$25</f>
        <v>*</v>
      </c>
      <c r="W29" s="114" t="str">
        <f>[25]Agosto!$F$26</f>
        <v>*</v>
      </c>
      <c r="X29" s="114" t="str">
        <f>[25]Agosto!$F$27</f>
        <v>*</v>
      </c>
      <c r="Y29" s="114" t="str">
        <f>[25]Agosto!$F$28</f>
        <v>*</v>
      </c>
      <c r="Z29" s="114" t="str">
        <f>[25]Agosto!$F$29</f>
        <v>*</v>
      </c>
      <c r="AA29" s="114" t="str">
        <f>[25]Agosto!$F$30</f>
        <v>*</v>
      </c>
      <c r="AB29" s="114" t="str">
        <f>[25]Agosto!$F$31</f>
        <v>*</v>
      </c>
      <c r="AC29" s="114" t="str">
        <f>[25]Agosto!$F$32</f>
        <v>*</v>
      </c>
      <c r="AD29" s="114" t="str">
        <f>[25]Agosto!$F$33</f>
        <v>*</v>
      </c>
      <c r="AE29" s="114" t="str">
        <f>[25]Agosto!$F$34</f>
        <v>*</v>
      </c>
      <c r="AF29" s="114" t="str">
        <f>[25]Agosto!$F$35</f>
        <v>*</v>
      </c>
      <c r="AG29" s="112" t="s">
        <v>210</v>
      </c>
      <c r="AH29" s="120" t="s">
        <v>210</v>
      </c>
      <c r="AJ29" t="s">
        <v>35</v>
      </c>
    </row>
    <row r="30" spans="1:37" x14ac:dyDescent="0.2">
      <c r="A30" s="54" t="s">
        <v>10</v>
      </c>
      <c r="B30" s="114">
        <f>[26]Agosto!$F$5</f>
        <v>99</v>
      </c>
      <c r="C30" s="114">
        <f>[26]Agosto!$F$6</f>
        <v>90</v>
      </c>
      <c r="D30" s="114">
        <f>[26]Agosto!$F$7</f>
        <v>92</v>
      </c>
      <c r="E30" s="114">
        <f>[26]Agosto!$F$8</f>
        <v>88</v>
      </c>
      <c r="F30" s="114">
        <f>[26]Agosto!$F$9</f>
        <v>87</v>
      </c>
      <c r="G30" s="114">
        <f>[26]Agosto!$F$10</f>
        <v>78</v>
      </c>
      <c r="H30" s="114">
        <f>[26]Agosto!$F$11</f>
        <v>78</v>
      </c>
      <c r="I30" s="114">
        <f>[26]Agosto!$F$12</f>
        <v>93</v>
      </c>
      <c r="J30" s="114">
        <f>[26]Agosto!$F$13</f>
        <v>89</v>
      </c>
      <c r="K30" s="114">
        <f>[26]Agosto!$F$14</f>
        <v>94</v>
      </c>
      <c r="L30" s="114">
        <f>[26]Agosto!$F$15</f>
        <v>65</v>
      </c>
      <c r="M30" s="114">
        <f>[26]Agosto!$F$16</f>
        <v>99</v>
      </c>
      <c r="N30" s="114">
        <f>[26]Agosto!$F$17</f>
        <v>99</v>
      </c>
      <c r="O30" s="114">
        <f>[26]Agosto!$F$18</f>
        <v>90</v>
      </c>
      <c r="P30" s="114">
        <f>[26]Agosto!$F$19</f>
        <v>94</v>
      </c>
      <c r="Q30" s="114">
        <f>[26]Agosto!$F$20</f>
        <v>92</v>
      </c>
      <c r="R30" s="114">
        <f>[26]Agosto!$F$21</f>
        <v>91</v>
      </c>
      <c r="S30" s="114">
        <f>[26]Agosto!$F$22</f>
        <v>98</v>
      </c>
      <c r="T30" s="114">
        <f>[26]Agosto!$F$23</f>
        <v>100</v>
      </c>
      <c r="U30" s="114">
        <f>[26]Agosto!$F$24</f>
        <v>99</v>
      </c>
      <c r="V30" s="114">
        <f>[26]Agosto!$F$25</f>
        <v>92</v>
      </c>
      <c r="W30" s="114">
        <f>[26]Agosto!$F$26</f>
        <v>86</v>
      </c>
      <c r="X30" s="114">
        <f>[26]Agosto!$F$27</f>
        <v>76</v>
      </c>
      <c r="Y30" s="114">
        <f>[26]Agosto!$F$28</f>
        <v>75</v>
      </c>
      <c r="Z30" s="114">
        <f>[26]Agosto!$F$29</f>
        <v>96</v>
      </c>
      <c r="AA30" s="114">
        <f>[26]Agosto!$F$30</f>
        <v>89</v>
      </c>
      <c r="AB30" s="114">
        <f>[26]Agosto!$F$31</f>
        <v>87</v>
      </c>
      <c r="AC30" s="114">
        <f>[26]Agosto!$F$32</f>
        <v>88</v>
      </c>
      <c r="AD30" s="114">
        <f>[26]Agosto!$F$33</f>
        <v>74</v>
      </c>
      <c r="AE30" s="114">
        <f>[26]Agosto!$F$34</f>
        <v>94</v>
      </c>
      <c r="AF30" s="114">
        <f>[26]Agosto!$F$35</f>
        <v>93</v>
      </c>
      <c r="AG30" s="112">
        <f t="shared" si="2"/>
        <v>100</v>
      </c>
      <c r="AH30" s="120">
        <f t="shared" si="3"/>
        <v>89.193548387096769</v>
      </c>
      <c r="AJ30" t="s">
        <v>35</v>
      </c>
    </row>
    <row r="31" spans="1:37" x14ac:dyDescent="0.2">
      <c r="A31" s="54" t="s">
        <v>156</v>
      </c>
      <c r="B31" s="114">
        <f>[27]Agosto!$F$5</f>
        <v>97</v>
      </c>
      <c r="C31" s="114">
        <f>[27]Agosto!$F$6</f>
        <v>90</v>
      </c>
      <c r="D31" s="114">
        <f>[27]Agosto!$F$7</f>
        <v>88</v>
      </c>
      <c r="E31" s="114">
        <f>[27]Agosto!$F$8</f>
        <v>90</v>
      </c>
      <c r="F31" s="114">
        <f>[27]Agosto!$F$9</f>
        <v>88</v>
      </c>
      <c r="G31" s="114">
        <f>[27]Agosto!$F$10</f>
        <v>88</v>
      </c>
      <c r="H31" s="114">
        <f>[27]Agosto!$F$11</f>
        <v>87</v>
      </c>
      <c r="I31" s="114">
        <f>[27]Agosto!$F$12</f>
        <v>96</v>
      </c>
      <c r="J31" s="114">
        <f>[27]Agosto!$F$13</f>
        <v>95</v>
      </c>
      <c r="K31" s="114">
        <f>[27]Agosto!$F$14</f>
        <v>87</v>
      </c>
      <c r="L31" s="114">
        <f>[27]Agosto!$F$15</f>
        <v>85</v>
      </c>
      <c r="M31" s="114">
        <f>[27]Agosto!$F$16</f>
        <v>97</v>
      </c>
      <c r="N31" s="114">
        <f>[27]Agosto!$F$17</f>
        <v>97</v>
      </c>
      <c r="O31" s="114">
        <f>[27]Agosto!$F$18</f>
        <v>83</v>
      </c>
      <c r="P31" s="114">
        <f>[27]Agosto!$F$19</f>
        <v>95</v>
      </c>
      <c r="Q31" s="114">
        <f>[27]Agosto!$F$20</f>
        <v>95</v>
      </c>
      <c r="R31" s="114">
        <f>[27]Agosto!$F$21</f>
        <v>94</v>
      </c>
      <c r="S31" s="114">
        <f>[27]Agosto!$F$22</f>
        <v>98</v>
      </c>
      <c r="T31" s="114">
        <f>[27]Agosto!$F$23</f>
        <v>99</v>
      </c>
      <c r="U31" s="114">
        <f>[27]Agosto!$F$24</f>
        <v>98</v>
      </c>
      <c r="V31" s="114">
        <f>[27]Agosto!$F$25</f>
        <v>97</v>
      </c>
      <c r="W31" s="114">
        <f>[27]Agosto!$F$26</f>
        <v>96</v>
      </c>
      <c r="X31" s="114">
        <f>[27]Agosto!$F$27</f>
        <v>88</v>
      </c>
      <c r="Y31" s="114">
        <f>[27]Agosto!$F$28</f>
        <v>90</v>
      </c>
      <c r="Z31" s="114">
        <f>[27]Agosto!$F$29</f>
        <v>97</v>
      </c>
      <c r="AA31" s="114">
        <f>[27]Agosto!$F$30</f>
        <v>95</v>
      </c>
      <c r="AB31" s="114">
        <f>[27]Agosto!$F$31</f>
        <v>84</v>
      </c>
      <c r="AC31" s="114">
        <f>[27]Agosto!$F$32</f>
        <v>93</v>
      </c>
      <c r="AD31" s="114">
        <f>[27]Agosto!$F$33</f>
        <v>81</v>
      </c>
      <c r="AE31" s="114">
        <f>[27]Agosto!$F$34</f>
        <v>89</v>
      </c>
      <c r="AF31" s="114">
        <f>[27]Agosto!$F$35</f>
        <v>97</v>
      </c>
      <c r="AG31" s="112">
        <f t="shared" si="2"/>
        <v>99</v>
      </c>
      <c r="AH31" s="120">
        <f t="shared" si="3"/>
        <v>92.064516129032256</v>
      </c>
      <c r="AI31" s="12" t="s">
        <v>35</v>
      </c>
    </row>
    <row r="32" spans="1:37" x14ac:dyDescent="0.2">
      <c r="A32" s="54" t="s">
        <v>11</v>
      </c>
      <c r="B32" s="114">
        <f>[28]Agosto!$F$5</f>
        <v>91</v>
      </c>
      <c r="C32" s="114">
        <f>[28]Agosto!$F$6</f>
        <v>93</v>
      </c>
      <c r="D32" s="114">
        <f>[28]Agosto!$F$7</f>
        <v>90</v>
      </c>
      <c r="E32" s="114">
        <f>[28]Agosto!$F$8</f>
        <v>90</v>
      </c>
      <c r="F32" s="114">
        <f>[28]Agosto!$F$9</f>
        <v>88</v>
      </c>
      <c r="G32" s="114">
        <f>[28]Agosto!$F$10</f>
        <v>91</v>
      </c>
      <c r="H32" s="114">
        <f>[28]Agosto!$F$11</f>
        <v>89</v>
      </c>
      <c r="I32" s="114">
        <f>[28]Agosto!$F$12</f>
        <v>94</v>
      </c>
      <c r="J32" s="114">
        <f>[28]Agosto!$F$13</f>
        <v>90</v>
      </c>
      <c r="K32" s="114">
        <f>[28]Agosto!$F$14</f>
        <v>94</v>
      </c>
      <c r="L32" s="114">
        <f>[28]Agosto!$F$15</f>
        <v>86</v>
      </c>
      <c r="M32" s="114">
        <f>[28]Agosto!$F$16</f>
        <v>87</v>
      </c>
      <c r="N32" s="114">
        <f>[28]Agosto!$F$17</f>
        <v>94</v>
      </c>
      <c r="O32" s="114">
        <f>[28]Agosto!$F$18</f>
        <v>87</v>
      </c>
      <c r="P32" s="114">
        <f>[28]Agosto!$F$19</f>
        <v>89</v>
      </c>
      <c r="Q32" s="114">
        <f>[28]Agosto!$F$20</f>
        <v>93</v>
      </c>
      <c r="R32" s="114">
        <f>[28]Agosto!$F$21</f>
        <v>88</v>
      </c>
      <c r="S32" s="114">
        <f>[28]Agosto!$F$22</f>
        <v>91</v>
      </c>
      <c r="T32" s="114">
        <f>[28]Agosto!$F$23</f>
        <v>96</v>
      </c>
      <c r="U32" s="114">
        <f>[28]Agosto!$F$24</f>
        <v>96</v>
      </c>
      <c r="V32" s="114">
        <f>[28]Agosto!$F$25</f>
        <v>96</v>
      </c>
      <c r="W32" s="114">
        <f>[28]Agosto!$F$26</f>
        <v>95</v>
      </c>
      <c r="X32" s="114">
        <f>[28]Agosto!$F$27</f>
        <v>92</v>
      </c>
      <c r="Y32" s="114">
        <f>[28]Agosto!$F$28</f>
        <v>93</v>
      </c>
      <c r="Z32" s="114">
        <f>[28]Agosto!$F$29</f>
        <v>94</v>
      </c>
      <c r="AA32" s="114">
        <f>[28]Agosto!$F$30</f>
        <v>84</v>
      </c>
      <c r="AB32" s="114">
        <f>[28]Agosto!$F$31</f>
        <v>88</v>
      </c>
      <c r="AC32" s="114">
        <f>[28]Agosto!$F$32</f>
        <v>90</v>
      </c>
      <c r="AD32" s="114">
        <f>[28]Agosto!$F$33</f>
        <v>77</v>
      </c>
      <c r="AE32" s="114">
        <f>[28]Agosto!$F$34</f>
        <v>87</v>
      </c>
      <c r="AF32" s="114">
        <f>[28]Agosto!$F$35</f>
        <v>95</v>
      </c>
      <c r="AG32" s="112">
        <f t="shared" si="2"/>
        <v>96</v>
      </c>
      <c r="AH32" s="120">
        <f t="shared" si="3"/>
        <v>90.58064516129032</v>
      </c>
      <c r="AJ32" t="s">
        <v>35</v>
      </c>
      <c r="AK32" t="s">
        <v>35</v>
      </c>
    </row>
    <row r="33" spans="1:36" s="5" customFormat="1" x14ac:dyDescent="0.2">
      <c r="A33" s="54" t="s">
        <v>12</v>
      </c>
      <c r="B33" s="114">
        <f>[29]Agosto!$F$5</f>
        <v>89</v>
      </c>
      <c r="C33" s="114">
        <f>[29]Agosto!$F$6</f>
        <v>90</v>
      </c>
      <c r="D33" s="114">
        <f>[29]Agosto!$F$7</f>
        <v>92</v>
      </c>
      <c r="E33" s="114">
        <f>[29]Agosto!$F$8</f>
        <v>89</v>
      </c>
      <c r="F33" s="114">
        <f>[29]Agosto!$F$9</f>
        <v>87</v>
      </c>
      <c r="G33" s="114">
        <f>[29]Agosto!$F$10</f>
        <v>90</v>
      </c>
      <c r="H33" s="114">
        <f>[29]Agosto!$F$11</f>
        <v>89</v>
      </c>
      <c r="I33" s="114">
        <f>[29]Agosto!$F$12</f>
        <v>88</v>
      </c>
      <c r="J33" s="114">
        <f>[29]Agosto!$F$13</f>
        <v>89</v>
      </c>
      <c r="K33" s="114">
        <f>[29]Agosto!$F$14</f>
        <v>91</v>
      </c>
      <c r="L33" s="114">
        <f>[29]Agosto!$F$15</f>
        <v>89</v>
      </c>
      <c r="M33" s="114">
        <f>[29]Agosto!$F$16</f>
        <v>88</v>
      </c>
      <c r="N33" s="114">
        <f>[29]Agosto!$F$17</f>
        <v>90</v>
      </c>
      <c r="O33" s="114">
        <f>[29]Agosto!$F$18</f>
        <v>78</v>
      </c>
      <c r="P33" s="114">
        <f>[29]Agosto!$F$19</f>
        <v>86</v>
      </c>
      <c r="Q33" s="114">
        <f>[29]Agosto!$F$20</f>
        <v>91</v>
      </c>
      <c r="R33" s="114">
        <f>[29]Agosto!$F$21</f>
        <v>87</v>
      </c>
      <c r="S33" s="114">
        <f>[29]Agosto!$F$22</f>
        <v>88</v>
      </c>
      <c r="T33" s="114">
        <f>[29]Agosto!$F$23</f>
        <v>94</v>
      </c>
      <c r="U33" s="114">
        <f>[29]Agosto!$F$24</f>
        <v>96</v>
      </c>
      <c r="V33" s="114">
        <f>[29]Agosto!$F$25</f>
        <v>95</v>
      </c>
      <c r="W33" s="114">
        <f>[29]Agosto!$F$26</f>
        <v>94</v>
      </c>
      <c r="X33" s="114">
        <f>[29]Agosto!$F$27</f>
        <v>92</v>
      </c>
      <c r="Y33" s="114">
        <f>[29]Agosto!$F$28</f>
        <v>93</v>
      </c>
      <c r="Z33" s="114">
        <f>[29]Agosto!$F$29</f>
        <v>87</v>
      </c>
      <c r="AA33" s="114">
        <f>[29]Agosto!$F$30</f>
        <v>79</v>
      </c>
      <c r="AB33" s="114">
        <f>[29]Agosto!$F$31</f>
        <v>68</v>
      </c>
      <c r="AC33" s="114">
        <f>[29]Agosto!$F$32</f>
        <v>81</v>
      </c>
      <c r="AD33" s="114">
        <f>[29]Agosto!$F$33</f>
        <v>83</v>
      </c>
      <c r="AE33" s="114">
        <f>[29]Agosto!$F$34</f>
        <v>73</v>
      </c>
      <c r="AF33" s="114" t="str">
        <f>[29]Agosto!$F$35</f>
        <v>*</v>
      </c>
      <c r="AG33" s="112">
        <f t="shared" si="2"/>
        <v>96</v>
      </c>
      <c r="AH33" s="120">
        <f t="shared" si="3"/>
        <v>87.533333333333331</v>
      </c>
    </row>
    <row r="34" spans="1:36" x14ac:dyDescent="0.2">
      <c r="A34" s="54" t="s">
        <v>13</v>
      </c>
      <c r="B34" s="114">
        <f>[30]Agosto!$F$5</f>
        <v>95</v>
      </c>
      <c r="C34" s="114">
        <f>[30]Agosto!$F$6</f>
        <v>94</v>
      </c>
      <c r="D34" s="114">
        <f>[30]Agosto!$F$7</f>
        <v>93</v>
      </c>
      <c r="E34" s="114">
        <f>[30]Agosto!$F$8</f>
        <v>92</v>
      </c>
      <c r="F34" s="114">
        <f>[30]Agosto!$F$9</f>
        <v>94</v>
      </c>
      <c r="G34" s="114">
        <f>[30]Agosto!$F$10</f>
        <v>93</v>
      </c>
      <c r="H34" s="114">
        <f>[30]Agosto!$F$11</f>
        <v>92</v>
      </c>
      <c r="I34" s="114">
        <f>[30]Agosto!$F$12</f>
        <v>87</v>
      </c>
      <c r="J34" s="114">
        <f>[30]Agosto!$F$13</f>
        <v>96</v>
      </c>
      <c r="K34" s="114">
        <f>[30]Agosto!$F$14</f>
        <v>94</v>
      </c>
      <c r="L34" s="114">
        <f>[30]Agosto!$F$15</f>
        <v>92</v>
      </c>
      <c r="M34" s="114">
        <f>[30]Agosto!$F$16</f>
        <v>92</v>
      </c>
      <c r="N34" s="114">
        <f>[30]Agosto!$F$17</f>
        <v>88</v>
      </c>
      <c r="O34" s="114">
        <f>[30]Agosto!$F$18</f>
        <v>81</v>
      </c>
      <c r="P34" s="114">
        <f>[30]Agosto!$F$19</f>
        <v>93</v>
      </c>
      <c r="Q34" s="114">
        <f>[30]Agosto!$F$20</f>
        <v>88</v>
      </c>
      <c r="R34" s="114">
        <f>[30]Agosto!$F$21</f>
        <v>86</v>
      </c>
      <c r="S34" s="114">
        <f>[30]Agosto!$F$22</f>
        <v>90</v>
      </c>
      <c r="T34" s="114">
        <f>[30]Agosto!$F$23</f>
        <v>94</v>
      </c>
      <c r="U34" s="114">
        <f>[30]Agosto!$F$24</f>
        <v>94</v>
      </c>
      <c r="V34" s="114">
        <f>[30]Agosto!$F$25</f>
        <v>89</v>
      </c>
      <c r="W34" s="114">
        <f>[30]Agosto!$F$26</f>
        <v>95</v>
      </c>
      <c r="X34" s="114">
        <f>[30]Agosto!$F$27</f>
        <v>92</v>
      </c>
      <c r="Y34" s="114">
        <f>[30]Agosto!$F$28</f>
        <v>93</v>
      </c>
      <c r="Z34" s="114">
        <f>[30]Agosto!$F$29</f>
        <v>92</v>
      </c>
      <c r="AA34" s="114">
        <f>[30]Agosto!$F$30</f>
        <v>91</v>
      </c>
      <c r="AB34" s="114">
        <f>[30]Agosto!$F$31</f>
        <v>78</v>
      </c>
      <c r="AC34" s="114">
        <f>[30]Agosto!$F$32</f>
        <v>89</v>
      </c>
      <c r="AD34" s="114">
        <f>[30]Agosto!$F$33</f>
        <v>92</v>
      </c>
      <c r="AE34" s="114">
        <f>[30]Agosto!$F$34</f>
        <v>91</v>
      </c>
      <c r="AF34" s="114">
        <f>[30]Agosto!$F$35</f>
        <v>90</v>
      </c>
      <c r="AG34" s="112">
        <f t="shared" si="2"/>
        <v>96</v>
      </c>
      <c r="AH34" s="120">
        <f t="shared" si="3"/>
        <v>90.967741935483872</v>
      </c>
      <c r="AJ34" t="s">
        <v>35</v>
      </c>
    </row>
    <row r="35" spans="1:36" x14ac:dyDescent="0.2">
      <c r="A35" s="54" t="s">
        <v>157</v>
      </c>
      <c r="B35" s="114">
        <f>[31]Agosto!$F$5</f>
        <v>79</v>
      </c>
      <c r="C35" s="114">
        <f>[31]Agosto!$F$6</f>
        <v>68</v>
      </c>
      <c r="D35" s="114">
        <f>[31]Agosto!$F$7</f>
        <v>73</v>
      </c>
      <c r="E35" s="114">
        <f>[31]Agosto!$F$8</f>
        <v>92</v>
      </c>
      <c r="F35" s="114">
        <f>[31]Agosto!$F$9</f>
        <v>89</v>
      </c>
      <c r="G35" s="114">
        <f>[31]Agosto!$F$10</f>
        <v>68</v>
      </c>
      <c r="H35" s="114">
        <f>[31]Agosto!$F$11</f>
        <v>78</v>
      </c>
      <c r="I35" s="114">
        <f>[31]Agosto!$F$12</f>
        <v>88</v>
      </c>
      <c r="J35" s="114">
        <f>[31]Agosto!$F$13</f>
        <v>94</v>
      </c>
      <c r="K35" s="114">
        <f>[31]Agosto!$F$14</f>
        <v>84</v>
      </c>
      <c r="L35" s="114">
        <f>[31]Agosto!$F$15</f>
        <v>62</v>
      </c>
      <c r="M35" s="114">
        <f>[31]Agosto!$F$16</f>
        <v>97</v>
      </c>
      <c r="N35" s="114">
        <f>[31]Agosto!$F$17</f>
        <v>97</v>
      </c>
      <c r="O35" s="114">
        <f>[31]Agosto!$F$18</f>
        <v>98</v>
      </c>
      <c r="P35" s="114">
        <f>[31]Agosto!$F$19</f>
        <v>93</v>
      </c>
      <c r="Q35" s="114">
        <f>[31]Agosto!$F$20</f>
        <v>85</v>
      </c>
      <c r="R35" s="114">
        <f>[31]Agosto!$F$21</f>
        <v>77</v>
      </c>
      <c r="S35" s="114">
        <f>[31]Agosto!$F$22</f>
        <v>70</v>
      </c>
      <c r="T35" s="114">
        <f>[31]Agosto!$F$23</f>
        <v>98</v>
      </c>
      <c r="U35" s="114">
        <f>[31]Agosto!$F$24</f>
        <v>98</v>
      </c>
      <c r="V35" s="114">
        <f>[31]Agosto!$F$25</f>
        <v>94</v>
      </c>
      <c r="W35" s="114">
        <f>[31]Agosto!$F$26</f>
        <v>90</v>
      </c>
      <c r="X35" s="114">
        <f>[31]Agosto!$F$27</f>
        <v>80</v>
      </c>
      <c r="Y35" s="114">
        <f>[31]Agosto!$F$28</f>
        <v>78</v>
      </c>
      <c r="Z35" s="114">
        <f>[31]Agosto!$F$29</f>
        <v>91</v>
      </c>
      <c r="AA35" s="114">
        <f>[31]Agosto!$F$30</f>
        <v>91</v>
      </c>
      <c r="AB35" s="114">
        <f>[31]Agosto!$F$31</f>
        <v>93</v>
      </c>
      <c r="AC35" s="114">
        <f>[31]Agosto!$F$32</f>
        <v>93</v>
      </c>
      <c r="AD35" s="114">
        <f>[31]Agosto!$F$33</f>
        <v>75</v>
      </c>
      <c r="AE35" s="114">
        <f>[31]Agosto!$F$34</f>
        <v>95</v>
      </c>
      <c r="AF35" s="114">
        <f>[31]Agosto!$F$35</f>
        <v>97</v>
      </c>
      <c r="AG35" s="112">
        <f t="shared" si="2"/>
        <v>98</v>
      </c>
      <c r="AH35" s="120">
        <f t="shared" si="3"/>
        <v>85.967741935483872</v>
      </c>
      <c r="AJ35" t="s">
        <v>35</v>
      </c>
    </row>
    <row r="36" spans="1:36" x14ac:dyDescent="0.2">
      <c r="A36" s="54" t="s">
        <v>128</v>
      </c>
      <c r="B36" s="114">
        <f>[32]Agosto!$F$5</f>
        <v>88</v>
      </c>
      <c r="C36" s="114">
        <f>[32]Agosto!$F$6</f>
        <v>71</v>
      </c>
      <c r="D36" s="114">
        <f>[32]Agosto!$F$7</f>
        <v>86</v>
      </c>
      <c r="E36" s="114">
        <f>[32]Agosto!$F$8</f>
        <v>65</v>
      </c>
      <c r="F36" s="114">
        <f>[32]Agosto!$F$9</f>
        <v>72</v>
      </c>
      <c r="G36" s="114">
        <f>[32]Agosto!$F$10</f>
        <v>58</v>
      </c>
      <c r="H36" s="114">
        <f>[32]Agosto!$F$11</f>
        <v>81</v>
      </c>
      <c r="I36" s="114">
        <f>[32]Agosto!$F$12</f>
        <v>86</v>
      </c>
      <c r="J36" s="114">
        <f>[32]Agosto!$F$13</f>
        <v>85</v>
      </c>
      <c r="K36" s="114">
        <f>[32]Agosto!$F$14</f>
        <v>89</v>
      </c>
      <c r="L36" s="114">
        <f>[32]Agosto!$F$15</f>
        <v>73</v>
      </c>
      <c r="M36" s="114">
        <f>[32]Agosto!$F$16</f>
        <v>77</v>
      </c>
      <c r="N36" s="114">
        <f>[32]Agosto!$F$17</f>
        <v>99</v>
      </c>
      <c r="O36" s="114">
        <f>[32]Agosto!$F$18</f>
        <v>97</v>
      </c>
      <c r="P36" s="114">
        <f>[32]Agosto!$F$19</f>
        <v>84</v>
      </c>
      <c r="Q36" s="114">
        <f>[32]Agosto!$F$20</f>
        <v>82</v>
      </c>
      <c r="R36" s="114">
        <f>[32]Agosto!$F$21</f>
        <v>69</v>
      </c>
      <c r="S36" s="114">
        <f>[32]Agosto!$F$22</f>
        <v>75</v>
      </c>
      <c r="T36" s="114">
        <f>[32]Agosto!$F$23</f>
        <v>99</v>
      </c>
      <c r="U36" s="114">
        <f>[32]Agosto!$F$24</f>
        <v>99</v>
      </c>
      <c r="V36" s="114">
        <f>[32]Agosto!$F$25</f>
        <v>98</v>
      </c>
      <c r="W36" s="114">
        <f>[32]Agosto!$F$26</f>
        <v>75</v>
      </c>
      <c r="X36" s="114">
        <f>[32]Agosto!$F$27</f>
        <v>72</v>
      </c>
      <c r="Y36" s="114">
        <f>[32]Agosto!$F$28</f>
        <v>73</v>
      </c>
      <c r="Z36" s="114">
        <f>[32]Agosto!$F$29</f>
        <v>92</v>
      </c>
      <c r="AA36" s="114">
        <f>[32]Agosto!$F$30</f>
        <v>99</v>
      </c>
      <c r="AB36" s="114">
        <f>[32]Agosto!$F$31</f>
        <v>90</v>
      </c>
      <c r="AC36" s="114">
        <f>[32]Agosto!$F$32</f>
        <v>94</v>
      </c>
      <c r="AD36" s="114">
        <f>[32]Agosto!$F$33</f>
        <v>77</v>
      </c>
      <c r="AE36" s="114">
        <f>[32]Agosto!$F$34</f>
        <v>95</v>
      </c>
      <c r="AF36" s="114">
        <f>[32]Agosto!$F$35</f>
        <v>92</v>
      </c>
      <c r="AG36" s="112">
        <f t="shared" si="2"/>
        <v>99</v>
      </c>
      <c r="AH36" s="120">
        <f t="shared" si="3"/>
        <v>83.612903225806448</v>
      </c>
    </row>
    <row r="37" spans="1:36" x14ac:dyDescent="0.2">
      <c r="A37" s="54" t="s">
        <v>14</v>
      </c>
      <c r="B37" s="114">
        <f>[33]Agosto!$F$5</f>
        <v>87</v>
      </c>
      <c r="C37" s="114">
        <f>[33]Agosto!$F$6</f>
        <v>89</v>
      </c>
      <c r="D37" s="114">
        <f>[33]Agosto!$F$7</f>
        <v>87</v>
      </c>
      <c r="E37" s="114">
        <f>[33]Agosto!$F$8</f>
        <v>87</v>
      </c>
      <c r="F37" s="114">
        <f>[33]Agosto!$F$9</f>
        <v>86</v>
      </c>
      <c r="G37" s="114">
        <f>[33]Agosto!$F$10</f>
        <v>85</v>
      </c>
      <c r="H37" s="114">
        <f>[33]Agosto!$F$11</f>
        <v>75</v>
      </c>
      <c r="I37" s="114">
        <f>[33]Agosto!$F$12</f>
        <v>84</v>
      </c>
      <c r="J37" s="114">
        <f>[33]Agosto!$F$13</f>
        <v>87</v>
      </c>
      <c r="K37" s="114">
        <f>[33]Agosto!$F$14</f>
        <v>56</v>
      </c>
      <c r="L37" s="114">
        <f>[33]Agosto!$F$15</f>
        <v>61</v>
      </c>
      <c r="M37" s="114">
        <f>[33]Agosto!$F$16</f>
        <v>79</v>
      </c>
      <c r="N37" s="114">
        <f>[33]Agosto!$F$17</f>
        <v>83</v>
      </c>
      <c r="O37" s="114">
        <f>[33]Agosto!$F$18</f>
        <v>80</v>
      </c>
      <c r="P37" s="114">
        <f>[33]Agosto!$F$19</f>
        <v>88</v>
      </c>
      <c r="Q37" s="114">
        <f>[33]Agosto!$F$20</f>
        <v>84</v>
      </c>
      <c r="R37" s="114">
        <f>[33]Agosto!$F$21</f>
        <v>78</v>
      </c>
      <c r="S37" s="114">
        <f>[33]Agosto!$F$22</f>
        <v>71</v>
      </c>
      <c r="T37" s="114">
        <f>[33]Agosto!$F$23</f>
        <v>88</v>
      </c>
      <c r="U37" s="114">
        <f>[33]Agosto!$F$24</f>
        <v>93</v>
      </c>
      <c r="V37" s="114">
        <f>[33]Agosto!$F$25</f>
        <v>87</v>
      </c>
      <c r="W37" s="114">
        <f>[33]Agosto!$F$26</f>
        <v>84</v>
      </c>
      <c r="X37" s="114">
        <f>[33]Agosto!$F$27</f>
        <v>72</v>
      </c>
      <c r="Y37" s="114">
        <f>[33]Agosto!$F$28</f>
        <v>77</v>
      </c>
      <c r="Z37" s="114">
        <f>[33]Agosto!$F$29</f>
        <v>82</v>
      </c>
      <c r="AA37" s="114">
        <f>[33]Agosto!$F$30</f>
        <v>79</v>
      </c>
      <c r="AB37" s="114">
        <f>[33]Agosto!$F$31</f>
        <v>87</v>
      </c>
      <c r="AC37" s="114">
        <f>[33]Agosto!$F$32</f>
        <v>84</v>
      </c>
      <c r="AD37" s="114">
        <f>[33]Agosto!$F$33</f>
        <v>89</v>
      </c>
      <c r="AE37" s="114">
        <f>[33]Agosto!$F$34</f>
        <v>94</v>
      </c>
      <c r="AF37" s="114">
        <f>[33]Agosto!$F$35</f>
        <v>92</v>
      </c>
      <c r="AG37" s="112">
        <f t="shared" si="2"/>
        <v>94</v>
      </c>
      <c r="AH37" s="120">
        <f t="shared" si="3"/>
        <v>82.41935483870968</v>
      </c>
    </row>
    <row r="38" spans="1:36" x14ac:dyDescent="0.2">
      <c r="A38" s="54" t="s">
        <v>158</v>
      </c>
      <c r="B38" s="114" t="str">
        <f>[34]Agosto!$F$5</f>
        <v>*</v>
      </c>
      <c r="C38" s="114" t="str">
        <f>[34]Agosto!$F$6</f>
        <v>*</v>
      </c>
      <c r="D38" s="114" t="str">
        <f>[34]Agosto!$F$7</f>
        <v>*</v>
      </c>
      <c r="E38" s="114" t="str">
        <f>[34]Agosto!$F$8</f>
        <v>*</v>
      </c>
      <c r="F38" s="114" t="str">
        <f>[34]Agosto!$F$9</f>
        <v>*</v>
      </c>
      <c r="G38" s="114" t="str">
        <f>[34]Agosto!$F$10</f>
        <v>*</v>
      </c>
      <c r="H38" s="114" t="str">
        <f>[34]Agosto!$F$11</f>
        <v>*</v>
      </c>
      <c r="I38" s="114" t="str">
        <f>[34]Agosto!$F$12</f>
        <v>*</v>
      </c>
      <c r="J38" s="114" t="str">
        <f>[34]Agosto!$F$13</f>
        <v>*</v>
      </c>
      <c r="K38" s="114" t="str">
        <f>[34]Agosto!$F$14</f>
        <v>*</v>
      </c>
      <c r="L38" s="114">
        <f>[34]Agosto!$F$15</f>
        <v>96</v>
      </c>
      <c r="M38" s="114">
        <f>[34]Agosto!$F$16</f>
        <v>96</v>
      </c>
      <c r="N38" s="114">
        <f>[34]Agosto!$F$17</f>
        <v>91</v>
      </c>
      <c r="O38" s="114">
        <f>[34]Agosto!$F$18</f>
        <v>95</v>
      </c>
      <c r="P38" s="114">
        <f>[34]Agosto!$F$19</f>
        <v>90</v>
      </c>
      <c r="Q38" s="114">
        <f>[34]Agosto!$F$20</f>
        <v>97</v>
      </c>
      <c r="R38" s="114">
        <f>[34]Agosto!$F$21</f>
        <v>96</v>
      </c>
      <c r="S38" s="114">
        <f>[34]Agosto!$F$22</f>
        <v>95</v>
      </c>
      <c r="T38" s="114">
        <f>[34]Agosto!$F$23</f>
        <v>93</v>
      </c>
      <c r="U38" s="114">
        <f>[34]Agosto!$F$24</f>
        <v>97</v>
      </c>
      <c r="V38" s="114">
        <f>[34]Agosto!$F$25</f>
        <v>94</v>
      </c>
      <c r="W38" s="114">
        <f>[34]Agosto!$F$26</f>
        <v>98</v>
      </c>
      <c r="X38" s="114">
        <f>[34]Agosto!$F$27</f>
        <v>96</v>
      </c>
      <c r="Y38" s="114">
        <f>[34]Agosto!$F$28</f>
        <v>97</v>
      </c>
      <c r="Z38" s="114">
        <f>[34]Agosto!$F$29</f>
        <v>97</v>
      </c>
      <c r="AA38" s="114">
        <f>[34]Agosto!$F$30</f>
        <v>97</v>
      </c>
      <c r="AB38" s="114">
        <f>[34]Agosto!$F$31</f>
        <v>97</v>
      </c>
      <c r="AC38" s="114">
        <f>[34]Agosto!$F$32</f>
        <v>89</v>
      </c>
      <c r="AD38" s="114">
        <f>[34]Agosto!$F$33</f>
        <v>92</v>
      </c>
      <c r="AE38" s="114">
        <f>[34]Agosto!$F$34</f>
        <v>95</v>
      </c>
      <c r="AF38" s="114">
        <f>[34]Agosto!$F$35</f>
        <v>95</v>
      </c>
      <c r="AG38" s="112">
        <f t="shared" si="2"/>
        <v>98</v>
      </c>
      <c r="AH38" s="120">
        <f t="shared" si="3"/>
        <v>94.904761904761898</v>
      </c>
    </row>
    <row r="39" spans="1:36" x14ac:dyDescent="0.2">
      <c r="A39" s="54" t="s">
        <v>15</v>
      </c>
      <c r="B39" s="114">
        <f>[35]Agosto!$F$5</f>
        <v>75</v>
      </c>
      <c r="C39" s="114">
        <f>[35]Agosto!$F$6</f>
        <v>76</v>
      </c>
      <c r="D39" s="114">
        <f>[35]Agosto!$F$7</f>
        <v>65</v>
      </c>
      <c r="E39" s="114">
        <f>[35]Agosto!$F$8</f>
        <v>59</v>
      </c>
      <c r="F39" s="114">
        <f>[35]Agosto!$F$9</f>
        <v>65</v>
      </c>
      <c r="G39" s="114">
        <f>[35]Agosto!$F$10</f>
        <v>74</v>
      </c>
      <c r="H39" s="114">
        <f>[35]Agosto!$F$11</f>
        <v>65</v>
      </c>
      <c r="I39" s="114">
        <f>[35]Agosto!$F$12</f>
        <v>94</v>
      </c>
      <c r="J39" s="114">
        <f>[35]Agosto!$F$13</f>
        <v>89</v>
      </c>
      <c r="K39" s="114">
        <f>[35]Agosto!$F$14</f>
        <v>86</v>
      </c>
      <c r="L39" s="114">
        <f>[35]Agosto!$F$15</f>
        <v>52</v>
      </c>
      <c r="M39" s="114">
        <f>[35]Agosto!$F$16</f>
        <v>95</v>
      </c>
      <c r="N39" s="114">
        <f>[35]Agosto!$F$17</f>
        <v>96</v>
      </c>
      <c r="O39" s="114">
        <f>[35]Agosto!$F$18</f>
        <v>79</v>
      </c>
      <c r="P39" s="114">
        <f>[35]Agosto!$F$19</f>
        <v>93</v>
      </c>
      <c r="Q39" s="114">
        <f>[35]Agosto!$F$20</f>
        <v>91</v>
      </c>
      <c r="R39" s="114">
        <f>[35]Agosto!$F$21</f>
        <v>78</v>
      </c>
      <c r="S39" s="114">
        <f>[35]Agosto!$F$22</f>
        <v>96</v>
      </c>
      <c r="T39" s="114">
        <f>[35]Agosto!$F$23</f>
        <v>97</v>
      </c>
      <c r="U39" s="114">
        <f>[35]Agosto!$F$24</f>
        <v>96</v>
      </c>
      <c r="V39" s="114">
        <f>[35]Agosto!$F$25</f>
        <v>96</v>
      </c>
      <c r="W39" s="114">
        <f>[35]Agosto!$F$26</f>
        <v>81</v>
      </c>
      <c r="X39" s="114">
        <f>[35]Agosto!$F$27</f>
        <v>62</v>
      </c>
      <c r="Y39" s="114">
        <f>[35]Agosto!$F$28</f>
        <v>65</v>
      </c>
      <c r="Z39" s="114">
        <f>[35]Agosto!$F$29</f>
        <v>96</v>
      </c>
      <c r="AA39" s="114">
        <f>[35]Agosto!$F$30</f>
        <v>96</v>
      </c>
      <c r="AB39" s="114">
        <f>[35]Agosto!$F$31</f>
        <v>87</v>
      </c>
      <c r="AC39" s="114">
        <f>[35]Agosto!$F$32</f>
        <v>92</v>
      </c>
      <c r="AD39" s="114">
        <f>[35]Agosto!$F$33</f>
        <v>79</v>
      </c>
      <c r="AE39" s="114">
        <f>[35]Agosto!$F$34</f>
        <v>90</v>
      </c>
      <c r="AF39" s="114">
        <f>[35]Agosto!$F$35</f>
        <v>93</v>
      </c>
      <c r="AG39" s="112">
        <f t="shared" si="2"/>
        <v>97</v>
      </c>
      <c r="AH39" s="120">
        <f t="shared" si="3"/>
        <v>82.516129032258064</v>
      </c>
      <c r="AI39" s="12" t="s">
        <v>35</v>
      </c>
      <c r="AJ39" t="s">
        <v>35</v>
      </c>
    </row>
    <row r="40" spans="1:36" x14ac:dyDescent="0.2">
      <c r="A40" s="54" t="s">
        <v>16</v>
      </c>
      <c r="B40" s="114">
        <f>[36]Agosto!$F$5</f>
        <v>86</v>
      </c>
      <c r="C40" s="114">
        <f>[36]Agosto!$F$6</f>
        <v>78</v>
      </c>
      <c r="D40" s="114">
        <f>[36]Agosto!$F$7</f>
        <v>81</v>
      </c>
      <c r="E40" s="114">
        <f>[36]Agosto!$F$8</f>
        <v>73</v>
      </c>
      <c r="F40" s="114">
        <f>[36]Agosto!$F$9</f>
        <v>80</v>
      </c>
      <c r="G40" s="114">
        <f>[36]Agosto!$F$10</f>
        <v>73</v>
      </c>
      <c r="H40" s="114">
        <f>[36]Agosto!$F$11</f>
        <v>62</v>
      </c>
      <c r="I40" s="114">
        <f>[36]Agosto!$F$12</f>
        <v>77</v>
      </c>
      <c r="J40" s="114">
        <f>[36]Agosto!$F$13</f>
        <v>89</v>
      </c>
      <c r="K40" s="114">
        <f>[36]Agosto!$F$14</f>
        <v>87</v>
      </c>
      <c r="L40" s="114">
        <f>[36]Agosto!$F$15</f>
        <v>60</v>
      </c>
      <c r="M40" s="114">
        <f>[36]Agosto!$F$16</f>
        <v>83</v>
      </c>
      <c r="N40" s="114">
        <f>[36]Agosto!$F$17</f>
        <v>72</v>
      </c>
      <c r="O40" s="114">
        <f>[36]Agosto!$F$18</f>
        <v>83</v>
      </c>
      <c r="P40" s="114">
        <f>[36]Agosto!$F$19</f>
        <v>82</v>
      </c>
      <c r="Q40" s="114">
        <f>[36]Agosto!$F$20</f>
        <v>68</v>
      </c>
      <c r="R40" s="114">
        <f>[36]Agosto!$F$21</f>
        <v>70</v>
      </c>
      <c r="S40" s="114">
        <f>[36]Agosto!$F$22</f>
        <v>94</v>
      </c>
      <c r="T40" s="114">
        <f>[36]Agosto!$F$23</f>
        <v>89</v>
      </c>
      <c r="U40" s="114">
        <f>[36]Agosto!$F$24</f>
        <v>93</v>
      </c>
      <c r="V40" s="114">
        <f>[36]Agosto!$F$25</f>
        <v>85</v>
      </c>
      <c r="W40" s="114">
        <f>[36]Agosto!$F$26</f>
        <v>65</v>
      </c>
      <c r="X40" s="114">
        <f>[36]Agosto!$F$27</f>
        <v>53</v>
      </c>
      <c r="Y40" s="114">
        <f>[36]Agosto!$F$28</f>
        <v>56</v>
      </c>
      <c r="Z40" s="114">
        <f>[36]Agosto!$F$29</f>
        <v>82</v>
      </c>
      <c r="AA40" s="114">
        <f>[36]Agosto!$F$30</f>
        <v>73</v>
      </c>
      <c r="AB40" s="114">
        <f>[36]Agosto!$F$31</f>
        <v>48</v>
      </c>
      <c r="AC40" s="114">
        <f>[36]Agosto!$F$32</f>
        <v>72</v>
      </c>
      <c r="AD40" s="114">
        <f>[36]Agosto!$F$33</f>
        <v>73</v>
      </c>
      <c r="AE40" s="114">
        <f>[36]Agosto!$F$34</f>
        <v>83</v>
      </c>
      <c r="AF40" s="114">
        <f>[36]Agosto!$F$35</f>
        <v>72</v>
      </c>
      <c r="AG40" s="112">
        <f t="shared" si="2"/>
        <v>94</v>
      </c>
      <c r="AH40" s="120">
        <f t="shared" si="3"/>
        <v>75.548387096774192</v>
      </c>
    </row>
    <row r="41" spans="1:36" x14ac:dyDescent="0.2">
      <c r="A41" s="54" t="s">
        <v>159</v>
      </c>
      <c r="B41" s="114">
        <f>[37]Agosto!$F$5</f>
        <v>97</v>
      </c>
      <c r="C41" s="114">
        <f>[37]Agosto!$F$6</f>
        <v>97</v>
      </c>
      <c r="D41" s="114">
        <f>[37]Agosto!$F$7</f>
        <v>92</v>
      </c>
      <c r="E41" s="114">
        <f>[37]Agosto!$F$8</f>
        <v>95</v>
      </c>
      <c r="F41" s="114">
        <f>[37]Agosto!$F$9</f>
        <v>93</v>
      </c>
      <c r="G41" s="114">
        <f>[37]Agosto!$F$10</f>
        <v>93</v>
      </c>
      <c r="H41" s="114">
        <f>[37]Agosto!$F$11</f>
        <v>81</v>
      </c>
      <c r="I41" s="114">
        <f>[37]Agosto!$F$12</f>
        <v>91</v>
      </c>
      <c r="J41" s="114">
        <f>[37]Agosto!$F$13</f>
        <v>91</v>
      </c>
      <c r="K41" s="114">
        <f>[37]Agosto!$F$14</f>
        <v>96</v>
      </c>
      <c r="L41" s="114">
        <f>[37]Agosto!$F$15</f>
        <v>75</v>
      </c>
      <c r="M41" s="114">
        <f>[37]Agosto!$F$16</f>
        <v>85</v>
      </c>
      <c r="N41" s="114">
        <f>[37]Agosto!$F$17</f>
        <v>94</v>
      </c>
      <c r="O41" s="114">
        <f>[37]Agosto!$F$18</f>
        <v>92</v>
      </c>
      <c r="P41" s="114">
        <f>[37]Agosto!$F$19</f>
        <v>92</v>
      </c>
      <c r="Q41" s="114">
        <f>[37]Agosto!$F$20</f>
        <v>87</v>
      </c>
      <c r="R41" s="114">
        <f>[37]Agosto!$F$21</f>
        <v>78</v>
      </c>
      <c r="S41" s="114">
        <f>[37]Agosto!$F$22</f>
        <v>80</v>
      </c>
      <c r="T41" s="114">
        <f>[37]Agosto!$F$23</f>
        <v>100</v>
      </c>
      <c r="U41" s="114">
        <f>[37]Agosto!$F$24</f>
        <v>100</v>
      </c>
      <c r="V41" s="114">
        <f>[37]Agosto!$F$25</f>
        <v>100</v>
      </c>
      <c r="W41" s="114">
        <f>[37]Agosto!$F$26</f>
        <v>100</v>
      </c>
      <c r="X41" s="114">
        <f>[37]Agosto!$F$27</f>
        <v>88</v>
      </c>
      <c r="Y41" s="114">
        <f>[37]Agosto!$F$28</f>
        <v>88</v>
      </c>
      <c r="Z41" s="114">
        <f>[37]Agosto!$F$29</f>
        <v>84</v>
      </c>
      <c r="AA41" s="114">
        <f>[37]Agosto!$F$30</f>
        <v>100</v>
      </c>
      <c r="AB41" s="114">
        <f>[37]Agosto!$F$31</f>
        <v>100</v>
      </c>
      <c r="AC41" s="114">
        <f>[37]Agosto!$F$32</f>
        <v>97</v>
      </c>
      <c r="AD41" s="114">
        <f>[37]Agosto!$F$33</f>
        <v>91</v>
      </c>
      <c r="AE41" s="114">
        <f>[37]Agosto!$F$34</f>
        <v>97</v>
      </c>
      <c r="AF41" s="114">
        <f>[37]Agosto!$F$35</f>
        <v>100</v>
      </c>
      <c r="AG41" s="112">
        <f t="shared" si="2"/>
        <v>100</v>
      </c>
      <c r="AH41" s="120">
        <f t="shared" si="3"/>
        <v>92.064516129032256</v>
      </c>
    </row>
    <row r="42" spans="1:36" x14ac:dyDescent="0.2">
      <c r="A42" s="54" t="s">
        <v>17</v>
      </c>
      <c r="B42" s="114">
        <f>[38]Agosto!$F$5</f>
        <v>98</v>
      </c>
      <c r="C42" s="114">
        <f>[38]Agosto!$F$6</f>
        <v>98</v>
      </c>
      <c r="D42" s="114">
        <f>[38]Agosto!$F$7</f>
        <v>98</v>
      </c>
      <c r="E42" s="114">
        <f>[38]Agosto!$F$8</f>
        <v>98</v>
      </c>
      <c r="F42" s="114">
        <f>[38]Agosto!$F$9</f>
        <v>98</v>
      </c>
      <c r="G42" s="114">
        <f>[38]Agosto!$F$10</f>
        <v>92</v>
      </c>
      <c r="H42" s="114">
        <f>[38]Agosto!$F$11</f>
        <v>93</v>
      </c>
      <c r="I42" s="114">
        <f>[38]Agosto!$F$12</f>
        <v>96</v>
      </c>
      <c r="J42" s="114">
        <f>[38]Agosto!$F$13</f>
        <v>88</v>
      </c>
      <c r="K42" s="114">
        <f>[38]Agosto!$F$14</f>
        <v>94</v>
      </c>
      <c r="L42" s="114">
        <f>[38]Agosto!$F$15</f>
        <v>80</v>
      </c>
      <c r="M42" s="114">
        <f>[38]Agosto!$F$16</f>
        <v>94</v>
      </c>
      <c r="N42" s="114">
        <f>[38]Agosto!$F$17</f>
        <v>98</v>
      </c>
      <c r="O42" s="114">
        <f>[38]Agosto!$F$18</f>
        <v>92</v>
      </c>
      <c r="P42" s="114">
        <f>[38]Agosto!$F$19</f>
        <v>92</v>
      </c>
      <c r="Q42" s="114">
        <f>[38]Agosto!$F$20</f>
        <v>90</v>
      </c>
      <c r="R42" s="114">
        <f>[38]Agosto!$F$21</f>
        <v>75</v>
      </c>
      <c r="S42" s="114">
        <f>[38]Agosto!$F$22</f>
        <v>90</v>
      </c>
      <c r="T42" s="114">
        <f>[38]Agosto!$F$23</f>
        <v>99</v>
      </c>
      <c r="U42" s="114">
        <f>[38]Agosto!$F$24</f>
        <v>100</v>
      </c>
      <c r="V42" s="114">
        <f>[38]Agosto!$F$25</f>
        <v>98</v>
      </c>
      <c r="W42" s="114">
        <f>[38]Agosto!$F$26</f>
        <v>95</v>
      </c>
      <c r="X42" s="114">
        <f>[38]Agosto!$F$27</f>
        <v>89</v>
      </c>
      <c r="Y42" s="114">
        <f>[38]Agosto!$F$28</f>
        <v>90</v>
      </c>
      <c r="Z42" s="114">
        <f>[38]Agosto!$F$29</f>
        <v>92</v>
      </c>
      <c r="AA42" s="114">
        <f>[38]Agosto!$F$30</f>
        <v>88</v>
      </c>
      <c r="AB42" s="114">
        <f>[38]Agosto!$F$31</f>
        <v>94</v>
      </c>
      <c r="AC42" s="114">
        <f>[38]Agosto!$F$32</f>
        <v>96</v>
      </c>
      <c r="AD42" s="114">
        <f>[38]Agosto!$F$33</f>
        <v>74</v>
      </c>
      <c r="AE42" s="114">
        <f>[38]Agosto!$F$34</f>
        <v>98</v>
      </c>
      <c r="AF42" s="114">
        <f>[38]Agosto!$F$35</f>
        <v>99</v>
      </c>
      <c r="AG42" s="112">
        <f t="shared" si="2"/>
        <v>100</v>
      </c>
      <c r="AH42" s="120">
        <f t="shared" si="3"/>
        <v>92.774193548387103</v>
      </c>
    </row>
    <row r="43" spans="1:36" x14ac:dyDescent="0.2">
      <c r="A43" s="54" t="s">
        <v>141</v>
      </c>
      <c r="B43" s="114">
        <f>[39]Agosto!$F$5</f>
        <v>97</v>
      </c>
      <c r="C43" s="114">
        <f>[39]Agosto!$F$6</f>
        <v>97</v>
      </c>
      <c r="D43" s="114">
        <f>[39]Agosto!$F$7</f>
        <v>94</v>
      </c>
      <c r="E43" s="114">
        <f>[39]Agosto!$F$8</f>
        <v>100</v>
      </c>
      <c r="F43" s="114">
        <f>[39]Agosto!$F$9</f>
        <v>95</v>
      </c>
      <c r="G43" s="114">
        <f>[39]Agosto!$F$10</f>
        <v>82</v>
      </c>
      <c r="H43" s="114">
        <f>[39]Agosto!$F$11</f>
        <v>94</v>
      </c>
      <c r="I43" s="114">
        <f>[39]Agosto!$F$12</f>
        <v>94</v>
      </c>
      <c r="J43" s="114">
        <f>[39]Agosto!$F$13</f>
        <v>100</v>
      </c>
      <c r="K43" s="114">
        <f>[39]Agosto!$F$14</f>
        <v>100</v>
      </c>
      <c r="L43" s="114">
        <f>[39]Agosto!$F$15</f>
        <v>94</v>
      </c>
      <c r="M43" s="114">
        <f>[39]Agosto!$F$16</f>
        <v>100</v>
      </c>
      <c r="N43" s="114">
        <f>[39]Agosto!$F$17</f>
        <v>100</v>
      </c>
      <c r="O43" s="114">
        <f>[39]Agosto!$F$18</f>
        <v>100</v>
      </c>
      <c r="P43" s="114">
        <f>[39]Agosto!$F$19</f>
        <v>100</v>
      </c>
      <c r="Q43" s="114">
        <f>[39]Agosto!$F$20</f>
        <v>97</v>
      </c>
      <c r="R43" s="114">
        <f>[39]Agosto!$F$21</f>
        <v>75</v>
      </c>
      <c r="S43" s="114">
        <f>[39]Agosto!$F$22</f>
        <v>82</v>
      </c>
      <c r="T43" s="114">
        <f>[39]Agosto!$F$23</f>
        <v>100</v>
      </c>
      <c r="U43" s="114">
        <f>[39]Agosto!$F$24</f>
        <v>100</v>
      </c>
      <c r="V43" s="114">
        <f>[39]Agosto!$F$25</f>
        <v>100</v>
      </c>
      <c r="W43" s="114">
        <f>[39]Agosto!$F$26</f>
        <v>100</v>
      </c>
      <c r="X43" s="114">
        <f>[39]Agosto!$F$27</f>
        <v>100</v>
      </c>
      <c r="Y43" s="114">
        <f>[39]Agosto!$F$28</f>
        <v>100</v>
      </c>
      <c r="Z43" s="114">
        <f>[39]Agosto!$F$29</f>
        <v>100</v>
      </c>
      <c r="AA43" s="114">
        <f>[39]Agosto!$F$30</f>
        <v>100</v>
      </c>
      <c r="AB43" s="114">
        <f>[39]Agosto!$F$31</f>
        <v>100</v>
      </c>
      <c r="AC43" s="114">
        <f>[39]Agosto!$F$32</f>
        <v>100</v>
      </c>
      <c r="AD43" s="114">
        <f>[39]Agosto!$F$33</f>
        <v>96</v>
      </c>
      <c r="AE43" s="114">
        <f>[39]Agosto!$F$34</f>
        <v>100</v>
      </c>
      <c r="AF43" s="114">
        <f>[39]Agosto!$F$35</f>
        <v>100</v>
      </c>
      <c r="AG43" s="112">
        <f t="shared" si="2"/>
        <v>100</v>
      </c>
      <c r="AH43" s="120">
        <f t="shared" si="3"/>
        <v>96.677419354838705</v>
      </c>
    </row>
    <row r="44" spans="1:36" x14ac:dyDescent="0.2">
      <c r="A44" s="54" t="s">
        <v>18</v>
      </c>
      <c r="B44" s="114">
        <f>[40]Agosto!$F$5</f>
        <v>69</v>
      </c>
      <c r="C44" s="114">
        <f>[40]Agosto!$F$6</f>
        <v>67</v>
      </c>
      <c r="D44" s="114">
        <f>[40]Agosto!$F$7</f>
        <v>68</v>
      </c>
      <c r="E44" s="114">
        <f>[40]Agosto!$F$8</f>
        <v>61</v>
      </c>
      <c r="F44" s="114">
        <f>[40]Agosto!$F$9</f>
        <v>63</v>
      </c>
      <c r="G44" s="114">
        <f>[40]Agosto!$F$10</f>
        <v>70</v>
      </c>
      <c r="H44" s="114">
        <f>[40]Agosto!$F$11</f>
        <v>66</v>
      </c>
      <c r="I44" s="114">
        <f>[40]Agosto!$F$12</f>
        <v>85</v>
      </c>
      <c r="J44" s="114">
        <f>[40]Agosto!$F$13</f>
        <v>80</v>
      </c>
      <c r="K44" s="114">
        <f>[40]Agosto!$F$14</f>
        <v>82</v>
      </c>
      <c r="L44" s="114">
        <f>[40]Agosto!$F$15</f>
        <v>63</v>
      </c>
      <c r="M44" s="114">
        <f>[40]Agosto!$F$16</f>
        <v>78</v>
      </c>
      <c r="N44" s="114">
        <f>[40]Agosto!$F$17</f>
        <v>93</v>
      </c>
      <c r="O44" s="114">
        <f>[40]Agosto!$F$18</f>
        <v>91</v>
      </c>
      <c r="P44" s="114">
        <f>[40]Agosto!$F$19</f>
        <v>84</v>
      </c>
      <c r="Q44" s="114">
        <f>[40]Agosto!$F$20</f>
        <v>77</v>
      </c>
      <c r="R44" s="114">
        <f>[40]Agosto!$F$21</f>
        <v>66</v>
      </c>
      <c r="S44" s="114">
        <f>[40]Agosto!$F$22</f>
        <v>63</v>
      </c>
      <c r="T44" s="114">
        <f>[40]Agosto!$F$23</f>
        <v>96</v>
      </c>
      <c r="U44" s="114">
        <f>[40]Agosto!$F$24</f>
        <v>97</v>
      </c>
      <c r="V44" s="114">
        <f>[40]Agosto!$F$25</f>
        <v>98</v>
      </c>
      <c r="W44" s="114">
        <f>[40]Agosto!$F$26</f>
        <v>86</v>
      </c>
      <c r="X44" s="114">
        <f>[40]Agosto!$F$27</f>
        <v>74</v>
      </c>
      <c r="Y44" s="114">
        <f>[40]Agosto!$F$28</f>
        <v>84</v>
      </c>
      <c r="Z44" s="114">
        <f>[40]Agosto!$F$29</f>
        <v>85</v>
      </c>
      <c r="AA44" s="114">
        <f>[40]Agosto!$F$30</f>
        <v>95</v>
      </c>
      <c r="AB44" s="114">
        <f>[40]Agosto!$F$31</f>
        <v>95</v>
      </c>
      <c r="AC44" s="114">
        <f>[40]Agosto!$F$32</f>
        <v>95</v>
      </c>
      <c r="AD44" s="114">
        <f>[40]Agosto!$F$33</f>
        <v>86</v>
      </c>
      <c r="AE44" s="114">
        <f>[40]Agosto!$F$34</f>
        <v>88</v>
      </c>
      <c r="AF44" s="114">
        <f>[40]Agosto!$F$35</f>
        <v>91</v>
      </c>
      <c r="AG44" s="112">
        <f t="shared" si="2"/>
        <v>98</v>
      </c>
      <c r="AH44" s="120">
        <f t="shared" si="3"/>
        <v>80.516129032258064</v>
      </c>
      <c r="AJ44" t="s">
        <v>35</v>
      </c>
    </row>
    <row r="45" spans="1:36" hidden="1" x14ac:dyDescent="0.2">
      <c r="A45" s="54" t="s">
        <v>146</v>
      </c>
      <c r="B45" s="114" t="str">
        <f>[41]Agosto!$F$5</f>
        <v>*</v>
      </c>
      <c r="C45" s="114" t="str">
        <f>[41]Agosto!$F$6</f>
        <v>*</v>
      </c>
      <c r="D45" s="114" t="str">
        <f>[41]Agosto!$F$7</f>
        <v>*</v>
      </c>
      <c r="E45" s="114" t="str">
        <f>[41]Agosto!$F$8</f>
        <v>*</v>
      </c>
      <c r="F45" s="114" t="str">
        <f>[41]Agosto!$F$9</f>
        <v>*</v>
      </c>
      <c r="G45" s="114" t="str">
        <f>[41]Agosto!$F$10</f>
        <v>*</v>
      </c>
      <c r="H45" s="114" t="str">
        <f>[41]Agosto!$F$11</f>
        <v>*</v>
      </c>
      <c r="I45" s="114" t="str">
        <f>[41]Agosto!$F$12</f>
        <v>*</v>
      </c>
      <c r="J45" s="114" t="str">
        <f>[41]Agosto!$F$13</f>
        <v>*</v>
      </c>
      <c r="K45" s="114" t="str">
        <f>[41]Agosto!$F$14</f>
        <v>*</v>
      </c>
      <c r="L45" s="114" t="str">
        <f>[41]Agosto!$F$15</f>
        <v>*</v>
      </c>
      <c r="M45" s="114" t="str">
        <f>[41]Agosto!$F$16</f>
        <v>*</v>
      </c>
      <c r="N45" s="114" t="str">
        <f>[41]Agosto!$F$17</f>
        <v>*</v>
      </c>
      <c r="O45" s="114" t="str">
        <f>[41]Agosto!$F$18</f>
        <v>*</v>
      </c>
      <c r="P45" s="114" t="str">
        <f>[41]Agosto!$F$19</f>
        <v>*</v>
      </c>
      <c r="Q45" s="114" t="str">
        <f>[41]Agosto!$F$20</f>
        <v>*</v>
      </c>
      <c r="R45" s="114" t="str">
        <f>[41]Agosto!$F$21</f>
        <v>*</v>
      </c>
      <c r="S45" s="114" t="str">
        <f>[41]Agosto!$F$22</f>
        <v>*</v>
      </c>
      <c r="T45" s="114" t="str">
        <f>[41]Agosto!$F$23</f>
        <v>*</v>
      </c>
      <c r="U45" s="114" t="str">
        <f>[41]Agosto!$F$24</f>
        <v>*</v>
      </c>
      <c r="V45" s="114" t="str">
        <f>[41]Agosto!$F$25</f>
        <v>*</v>
      </c>
      <c r="W45" s="114" t="str">
        <f>[41]Agosto!$F$26</f>
        <v>*</v>
      </c>
      <c r="X45" s="114" t="str">
        <f>[41]Agosto!$F$27</f>
        <v>*</v>
      </c>
      <c r="Y45" s="114" t="str">
        <f>[41]Agosto!$F$28</f>
        <v>*</v>
      </c>
      <c r="Z45" s="114" t="str">
        <f>[41]Agosto!$F$29</f>
        <v>*</v>
      </c>
      <c r="AA45" s="114" t="str">
        <f>[41]Agosto!$F$30</f>
        <v>*</v>
      </c>
      <c r="AB45" s="114" t="str">
        <f>[41]Agosto!$F$31</f>
        <v>*</v>
      </c>
      <c r="AC45" s="114" t="str">
        <f>[41]Agosto!$F$32</f>
        <v>*</v>
      </c>
      <c r="AD45" s="114" t="str">
        <f>[41]Agosto!$F$33</f>
        <v>*</v>
      </c>
      <c r="AE45" s="114" t="str">
        <f>[41]Agosto!$F$34</f>
        <v>*</v>
      </c>
      <c r="AF45" s="114" t="str">
        <f>[41]Agosto!$F$35</f>
        <v>*</v>
      </c>
      <c r="AG45" s="112" t="s">
        <v>210</v>
      </c>
      <c r="AH45" s="120" t="s">
        <v>210</v>
      </c>
      <c r="AJ45" t="s">
        <v>35</v>
      </c>
    </row>
    <row r="46" spans="1:36" x14ac:dyDescent="0.2">
      <c r="A46" s="54" t="s">
        <v>19</v>
      </c>
      <c r="B46" s="114">
        <f>[42]Agosto!$F$5</f>
        <v>94</v>
      </c>
      <c r="C46" s="114">
        <f>[42]Agosto!$F$6</f>
        <v>86</v>
      </c>
      <c r="D46" s="114">
        <f>[42]Agosto!$F$7</f>
        <v>77</v>
      </c>
      <c r="E46" s="114">
        <f>[42]Agosto!$F$8</f>
        <v>77</v>
      </c>
      <c r="F46" s="114">
        <f>[42]Agosto!$F$9</f>
        <v>86</v>
      </c>
      <c r="G46" s="114">
        <f>[42]Agosto!$F$10</f>
        <v>82</v>
      </c>
      <c r="H46" s="114">
        <f>[42]Agosto!$F$11</f>
        <v>77</v>
      </c>
      <c r="I46" s="114">
        <f>[42]Agosto!$F$12</f>
        <v>99</v>
      </c>
      <c r="J46" s="114">
        <f>[42]Agosto!$F$13</f>
        <v>99</v>
      </c>
      <c r="K46" s="114">
        <f>[42]Agosto!$F$14</f>
        <v>97</v>
      </c>
      <c r="L46" s="114">
        <f>[42]Agosto!$F$15</f>
        <v>79</v>
      </c>
      <c r="M46" s="114">
        <f>[42]Agosto!$F$16</f>
        <v>98</v>
      </c>
      <c r="N46" s="114">
        <f>[42]Agosto!$F$17</f>
        <v>98</v>
      </c>
      <c r="O46" s="114">
        <f>[42]Agosto!$F$18</f>
        <v>86</v>
      </c>
      <c r="P46" s="114">
        <f>[42]Agosto!$F$19</f>
        <v>97</v>
      </c>
      <c r="Q46" s="114">
        <f>[42]Agosto!$F$20</f>
        <v>91</v>
      </c>
      <c r="R46" s="114">
        <f>[42]Agosto!$F$21</f>
        <v>91</v>
      </c>
      <c r="S46" s="114">
        <f>[42]Agosto!$F$22</f>
        <v>99</v>
      </c>
      <c r="T46" s="114">
        <f>[42]Agosto!$F$23</f>
        <v>99</v>
      </c>
      <c r="U46" s="114">
        <f>[42]Agosto!$F$24</f>
        <v>99</v>
      </c>
      <c r="V46" s="114">
        <f>[42]Agosto!$F$25</f>
        <v>97</v>
      </c>
      <c r="W46" s="114">
        <f>[42]Agosto!$F$26</f>
        <v>95</v>
      </c>
      <c r="X46" s="114">
        <f>[42]Agosto!$F$27</f>
        <v>81</v>
      </c>
      <c r="Y46" s="114">
        <f>[42]Agosto!$F$28</f>
        <v>81</v>
      </c>
      <c r="Z46" s="114">
        <f>[42]Agosto!$F$29</f>
        <v>98</v>
      </c>
      <c r="AA46" s="114">
        <f>[42]Agosto!$F$30</f>
        <v>87</v>
      </c>
      <c r="AB46" s="114">
        <f>[42]Agosto!$F$31</f>
        <v>79</v>
      </c>
      <c r="AC46" s="114">
        <f>[42]Agosto!$F$32</f>
        <v>89</v>
      </c>
      <c r="AD46" s="114">
        <f>[42]Agosto!$F$33</f>
        <v>81</v>
      </c>
      <c r="AE46" s="114">
        <f>[42]Agosto!$F$34</f>
        <v>92</v>
      </c>
      <c r="AF46" s="114">
        <f>[42]Agosto!$F$35</f>
        <v>90</v>
      </c>
      <c r="AG46" s="112">
        <f t="shared" si="2"/>
        <v>99</v>
      </c>
      <c r="AH46" s="120">
        <f t="shared" si="3"/>
        <v>89.709677419354833</v>
      </c>
      <c r="AI46" s="12" t="s">
        <v>35</v>
      </c>
      <c r="AJ46" t="s">
        <v>35</v>
      </c>
    </row>
    <row r="47" spans="1:36" x14ac:dyDescent="0.2">
      <c r="A47" s="54" t="s">
        <v>23</v>
      </c>
      <c r="B47" s="114">
        <f>[43]Agosto!$F$5</f>
        <v>64</v>
      </c>
      <c r="C47" s="114">
        <f>[43]Agosto!$F$6</f>
        <v>61</v>
      </c>
      <c r="D47" s="114">
        <f>[43]Agosto!$F$7</f>
        <v>66</v>
      </c>
      <c r="E47" s="114">
        <f>[43]Agosto!$F$8</f>
        <v>66</v>
      </c>
      <c r="F47" s="114">
        <f>[43]Agosto!$F$9</f>
        <v>74</v>
      </c>
      <c r="G47" s="114">
        <f>[43]Agosto!$F$10</f>
        <v>64</v>
      </c>
      <c r="H47" s="114">
        <f>[43]Agosto!$F$11</f>
        <v>65</v>
      </c>
      <c r="I47" s="114">
        <f>[43]Agosto!$F$12</f>
        <v>86</v>
      </c>
      <c r="J47" s="114">
        <f>[43]Agosto!$F$13</f>
        <v>80</v>
      </c>
      <c r="K47" s="114">
        <f>[43]Agosto!$F$14</f>
        <v>70</v>
      </c>
      <c r="L47" s="114">
        <f>[43]Agosto!$F$15</f>
        <v>55</v>
      </c>
      <c r="M47" s="114">
        <f>[43]Agosto!$F$16</f>
        <v>76</v>
      </c>
      <c r="N47" s="114">
        <f>[43]Agosto!$F$17</f>
        <v>94</v>
      </c>
      <c r="O47" s="114">
        <f>[43]Agosto!$F$18</f>
        <v>88</v>
      </c>
      <c r="P47" s="114">
        <f>[43]Agosto!$F$19</f>
        <v>87</v>
      </c>
      <c r="Q47" s="114">
        <f>[43]Agosto!$F$20</f>
        <v>87</v>
      </c>
      <c r="R47" s="114">
        <f>[43]Agosto!$F$21</f>
        <v>52</v>
      </c>
      <c r="S47" s="114">
        <f>[43]Agosto!$F$22</f>
        <v>63</v>
      </c>
      <c r="T47" s="114">
        <f>[43]Agosto!$F$23</f>
        <v>95</v>
      </c>
      <c r="U47" s="114">
        <f>[43]Agosto!$F$24</f>
        <v>95</v>
      </c>
      <c r="V47" s="114">
        <f>[43]Agosto!$F$25</f>
        <v>89</v>
      </c>
      <c r="W47" s="114">
        <f>[43]Agosto!$F$26</f>
        <v>81</v>
      </c>
      <c r="X47" s="114">
        <f>[43]Agosto!$F$27</f>
        <v>74</v>
      </c>
      <c r="Y47" s="114">
        <f>[43]Agosto!$F$28</f>
        <v>78</v>
      </c>
      <c r="Z47" s="114">
        <f>[43]Agosto!$F$29</f>
        <v>75</v>
      </c>
      <c r="AA47" s="114">
        <f>[43]Agosto!$F$30</f>
        <v>84</v>
      </c>
      <c r="AB47" s="114">
        <f>[43]Agosto!$F$31</f>
        <v>93</v>
      </c>
      <c r="AC47" s="114">
        <f>[43]Agosto!$F$32</f>
        <v>85</v>
      </c>
      <c r="AD47" s="114">
        <f>[43]Agosto!$F$33</f>
        <v>81</v>
      </c>
      <c r="AE47" s="114">
        <f>[43]Agosto!$F$34</f>
        <v>85</v>
      </c>
      <c r="AF47" s="114">
        <f>[43]Agosto!$F$35</f>
        <v>91</v>
      </c>
      <c r="AG47" s="112">
        <f t="shared" si="2"/>
        <v>95</v>
      </c>
      <c r="AH47" s="120">
        <f t="shared" si="3"/>
        <v>77.548387096774192</v>
      </c>
      <c r="AJ47" t="s">
        <v>35</v>
      </c>
    </row>
    <row r="48" spans="1:36" x14ac:dyDescent="0.2">
      <c r="A48" s="54" t="s">
        <v>34</v>
      </c>
      <c r="B48" s="114">
        <f>[44]Agosto!$F$5</f>
        <v>64</v>
      </c>
      <c r="C48" s="114">
        <f>[44]Agosto!$F$6</f>
        <v>57</v>
      </c>
      <c r="D48" s="114">
        <f>[44]Agosto!$F$7</f>
        <v>53</v>
      </c>
      <c r="E48" s="114">
        <f>[44]Agosto!$F$8</f>
        <v>60</v>
      </c>
      <c r="F48" s="114">
        <f>[44]Agosto!$F$9</f>
        <v>58</v>
      </c>
      <c r="G48" s="114">
        <f>[44]Agosto!$F$10</f>
        <v>57</v>
      </c>
      <c r="H48" s="114">
        <f>[44]Agosto!$F$11</f>
        <v>48</v>
      </c>
      <c r="I48" s="114">
        <f>[44]Agosto!$F$12</f>
        <v>68</v>
      </c>
      <c r="J48" s="114">
        <f>[44]Agosto!$F$13</f>
        <v>77</v>
      </c>
      <c r="K48" s="114">
        <f>[44]Agosto!$F$14</f>
        <v>69</v>
      </c>
      <c r="L48" s="114">
        <f>[44]Agosto!$F$15</f>
        <v>48</v>
      </c>
      <c r="M48" s="114">
        <f>[44]Agosto!$F$16</f>
        <v>62</v>
      </c>
      <c r="N48" s="114">
        <f>[44]Agosto!$F$17</f>
        <v>80</v>
      </c>
      <c r="O48" s="114">
        <f>[44]Agosto!$F$18</f>
        <v>100</v>
      </c>
      <c r="P48" s="114">
        <f>[44]Agosto!$F$19</f>
        <v>80</v>
      </c>
      <c r="Q48" s="114">
        <f>[44]Agosto!$F$20</f>
        <v>63</v>
      </c>
      <c r="R48" s="114">
        <f>[44]Agosto!$F$21</f>
        <v>55</v>
      </c>
      <c r="S48" s="114">
        <f>[44]Agosto!$F$22</f>
        <v>54</v>
      </c>
      <c r="T48" s="114">
        <f>[44]Agosto!$F$23</f>
        <v>96</v>
      </c>
      <c r="U48" s="114">
        <f>[44]Agosto!$F$24</f>
        <v>100</v>
      </c>
      <c r="V48" s="114">
        <f>[44]Agosto!$F$25</f>
        <v>100</v>
      </c>
      <c r="W48" s="114">
        <f>[44]Agosto!$F$26</f>
        <v>75</v>
      </c>
      <c r="X48" s="114">
        <f>[44]Agosto!$F$27</f>
        <v>55</v>
      </c>
      <c r="Y48" s="114">
        <f>[44]Agosto!$F$28</f>
        <v>80</v>
      </c>
      <c r="Z48" s="114">
        <f>[44]Agosto!$F$29</f>
        <v>69</v>
      </c>
      <c r="AA48" s="114">
        <f>[44]Agosto!$F$30</f>
        <v>84</v>
      </c>
      <c r="AB48" s="114">
        <f>[44]Agosto!$F$31</f>
        <v>100</v>
      </c>
      <c r="AC48" s="114">
        <f>[44]Agosto!$F$32</f>
        <v>100</v>
      </c>
      <c r="AD48" s="114">
        <f>[44]Agosto!$F$33</f>
        <v>76</v>
      </c>
      <c r="AE48" s="114">
        <f>[44]Agosto!$F$34</f>
        <v>75</v>
      </c>
      <c r="AF48" s="114">
        <f>[44]Agosto!$F$35</f>
        <v>78</v>
      </c>
      <c r="AG48" s="112">
        <f t="shared" si="2"/>
        <v>100</v>
      </c>
      <c r="AH48" s="120">
        <f t="shared" si="3"/>
        <v>72.290322580645167</v>
      </c>
      <c r="AI48" s="12" t="s">
        <v>35</v>
      </c>
      <c r="AJ48" t="s">
        <v>35</v>
      </c>
    </row>
    <row r="49" spans="1:36" x14ac:dyDescent="0.2">
      <c r="A49" s="54" t="s">
        <v>20</v>
      </c>
      <c r="B49" s="114">
        <f>[45]Agosto!$F$5</f>
        <v>79</v>
      </c>
      <c r="C49" s="114">
        <f>[45]Agosto!$F$6</f>
        <v>85</v>
      </c>
      <c r="D49" s="114">
        <f>[45]Agosto!$F$7</f>
        <v>78</v>
      </c>
      <c r="E49" s="114">
        <f>[45]Agosto!$F$8</f>
        <v>78</v>
      </c>
      <c r="F49" s="114">
        <f>[45]Agosto!$F$9</f>
        <v>72</v>
      </c>
      <c r="G49" s="114">
        <f>[45]Agosto!$F$10</f>
        <v>75</v>
      </c>
      <c r="H49" s="114">
        <f>[45]Agosto!$F$11</f>
        <v>77</v>
      </c>
      <c r="I49" s="114">
        <f>[45]Agosto!$F$12</f>
        <v>73</v>
      </c>
      <c r="J49" s="114">
        <f>[45]Agosto!$F$13</f>
        <v>82</v>
      </c>
      <c r="K49" s="114">
        <f>[45]Agosto!$F$14</f>
        <v>78</v>
      </c>
      <c r="L49" s="114">
        <f>[45]Agosto!$F$15</f>
        <v>57</v>
      </c>
      <c r="M49" s="114">
        <f>[45]Agosto!$F$16</f>
        <v>69</v>
      </c>
      <c r="N49" s="114">
        <f>[45]Agosto!$F$17</f>
        <v>77</v>
      </c>
      <c r="O49" s="114">
        <f>[45]Agosto!$F$18</f>
        <v>79</v>
      </c>
      <c r="P49" s="114">
        <f>[45]Agosto!$F$19</f>
        <v>81</v>
      </c>
      <c r="Q49" s="114">
        <f>[45]Agosto!$F$20</f>
        <v>82</v>
      </c>
      <c r="R49" s="114">
        <f>[45]Agosto!$F$21</f>
        <v>79</v>
      </c>
      <c r="S49" s="114">
        <f>[45]Agosto!$F$22</f>
        <v>82</v>
      </c>
      <c r="T49" s="114">
        <f>[45]Agosto!$F$23</f>
        <v>87</v>
      </c>
      <c r="U49" s="114">
        <f>[45]Agosto!$F$24</f>
        <v>92</v>
      </c>
      <c r="V49" s="114">
        <f>[45]Agosto!$F$25</f>
        <v>94</v>
      </c>
      <c r="W49" s="114">
        <f>[45]Agosto!$F$26</f>
        <v>84</v>
      </c>
      <c r="X49" s="114">
        <f>[45]Agosto!$F$27</f>
        <v>76</v>
      </c>
      <c r="Y49" s="114">
        <f>[45]Agosto!$F$28</f>
        <v>75</v>
      </c>
      <c r="Z49" s="114">
        <f>[45]Agosto!$F$29</f>
        <v>61</v>
      </c>
      <c r="AA49" s="114">
        <f>[45]Agosto!$F$30</f>
        <v>93</v>
      </c>
      <c r="AB49" s="114">
        <f>[45]Agosto!$F$31</f>
        <v>89</v>
      </c>
      <c r="AC49" s="114">
        <f>[45]Agosto!$F$32</f>
        <v>81</v>
      </c>
      <c r="AD49" s="114">
        <f>[45]Agosto!$F$33</f>
        <v>75</v>
      </c>
      <c r="AE49" s="114">
        <f>[45]Agosto!$F$34</f>
        <v>91</v>
      </c>
      <c r="AF49" s="114">
        <f>[45]Agosto!$F$35</f>
        <v>95</v>
      </c>
      <c r="AG49" s="112">
        <f t="shared" si="2"/>
        <v>95</v>
      </c>
      <c r="AH49" s="120">
        <f t="shared" si="3"/>
        <v>79.870967741935488</v>
      </c>
    </row>
    <row r="50" spans="1:36" s="5" customFormat="1" ht="17.100000000000001" customHeight="1" x14ac:dyDescent="0.2">
      <c r="A50" s="55" t="s">
        <v>24</v>
      </c>
      <c r="B50" s="13">
        <f t="shared" ref="B50:AG50" si="4">MAX(B5:B49)</f>
        <v>100</v>
      </c>
      <c r="C50" s="13">
        <f t="shared" si="4"/>
        <v>100</v>
      </c>
      <c r="D50" s="13">
        <f t="shared" si="4"/>
        <v>100</v>
      </c>
      <c r="E50" s="13">
        <f t="shared" si="4"/>
        <v>100</v>
      </c>
      <c r="F50" s="13">
        <f t="shared" si="4"/>
        <v>100</v>
      </c>
      <c r="G50" s="13">
        <f t="shared" si="4"/>
        <v>98</v>
      </c>
      <c r="H50" s="13">
        <f t="shared" si="4"/>
        <v>100</v>
      </c>
      <c r="I50" s="13">
        <f t="shared" si="4"/>
        <v>100</v>
      </c>
      <c r="J50" s="13">
        <f t="shared" si="4"/>
        <v>100</v>
      </c>
      <c r="K50" s="13">
        <f t="shared" si="4"/>
        <v>100</v>
      </c>
      <c r="L50" s="13">
        <f t="shared" si="4"/>
        <v>100</v>
      </c>
      <c r="M50" s="13">
        <f t="shared" si="4"/>
        <v>100</v>
      </c>
      <c r="N50" s="13">
        <f t="shared" si="4"/>
        <v>100</v>
      </c>
      <c r="O50" s="13">
        <f t="shared" si="4"/>
        <v>100</v>
      </c>
      <c r="P50" s="13">
        <f t="shared" si="4"/>
        <v>100</v>
      </c>
      <c r="Q50" s="13">
        <f t="shared" si="4"/>
        <v>100</v>
      </c>
      <c r="R50" s="13">
        <f t="shared" si="4"/>
        <v>100</v>
      </c>
      <c r="S50" s="13">
        <f t="shared" si="4"/>
        <v>100</v>
      </c>
      <c r="T50" s="13">
        <f t="shared" si="4"/>
        <v>100</v>
      </c>
      <c r="U50" s="13">
        <f t="shared" si="4"/>
        <v>100</v>
      </c>
      <c r="V50" s="13">
        <f t="shared" si="4"/>
        <v>100</v>
      </c>
      <c r="W50" s="13">
        <f t="shared" si="4"/>
        <v>100</v>
      </c>
      <c r="X50" s="13">
        <f t="shared" si="4"/>
        <v>100</v>
      </c>
      <c r="Y50" s="13">
        <f t="shared" si="4"/>
        <v>100</v>
      </c>
      <c r="Z50" s="13">
        <f t="shared" si="4"/>
        <v>100</v>
      </c>
      <c r="AA50" s="13">
        <f t="shared" si="4"/>
        <v>100</v>
      </c>
      <c r="AB50" s="13">
        <f t="shared" si="4"/>
        <v>100</v>
      </c>
      <c r="AC50" s="13">
        <f t="shared" si="4"/>
        <v>100</v>
      </c>
      <c r="AD50" s="13">
        <f t="shared" si="4"/>
        <v>100</v>
      </c>
      <c r="AE50" s="13">
        <f t="shared" si="4"/>
        <v>100</v>
      </c>
      <c r="AF50" s="13">
        <f t="shared" ref="AF50" si="5">MAX(AF5:AF49)</f>
        <v>100</v>
      </c>
      <c r="AG50" s="14">
        <f t="shared" si="4"/>
        <v>100</v>
      </c>
      <c r="AH50" s="121"/>
      <c r="AJ50" s="5" t="s">
        <v>35</v>
      </c>
    </row>
    <row r="51" spans="1:36" x14ac:dyDescent="0.2">
      <c r="A51" s="117" t="s">
        <v>216</v>
      </c>
      <c r="B51" s="45"/>
      <c r="C51" s="45"/>
      <c r="D51" s="45"/>
      <c r="E51" s="45"/>
      <c r="F51" s="45"/>
      <c r="G51" s="45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51"/>
      <c r="AE51" s="56" t="s">
        <v>35</v>
      </c>
      <c r="AF51" s="56"/>
      <c r="AG51" s="49"/>
      <c r="AH51" s="50"/>
    </row>
    <row r="52" spans="1:36" x14ac:dyDescent="0.2">
      <c r="A52" s="117" t="s">
        <v>217</v>
      </c>
      <c r="B52" s="46"/>
      <c r="C52" s="46"/>
      <c r="D52" s="46"/>
      <c r="E52" s="46"/>
      <c r="F52" s="46"/>
      <c r="G52" s="46"/>
      <c r="H52" s="46"/>
      <c r="I52" s="46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30"/>
      <c r="U52" s="130"/>
      <c r="V52" s="130"/>
      <c r="W52" s="130"/>
      <c r="X52" s="130"/>
      <c r="Y52" s="102"/>
      <c r="Z52" s="102"/>
      <c r="AA52" s="102"/>
      <c r="AB52" s="102"/>
      <c r="AC52" s="102"/>
      <c r="AD52" s="102"/>
      <c r="AE52" s="102"/>
      <c r="AF52" s="102"/>
      <c r="AG52" s="49"/>
      <c r="AH52" s="48"/>
    </row>
    <row r="53" spans="1:36" x14ac:dyDescent="0.2">
      <c r="A53" s="47"/>
      <c r="B53" s="102"/>
      <c r="C53" s="102"/>
      <c r="D53" s="102"/>
      <c r="E53" s="102"/>
      <c r="F53" s="102"/>
      <c r="G53" s="102"/>
      <c r="H53" s="102"/>
      <c r="I53" s="102"/>
      <c r="J53" s="103"/>
      <c r="K53" s="103"/>
      <c r="L53" s="103"/>
      <c r="M53" s="103"/>
      <c r="N53" s="103"/>
      <c r="O53" s="103"/>
      <c r="P53" s="103"/>
      <c r="Q53" s="102"/>
      <c r="R53" s="102"/>
      <c r="S53" s="102"/>
      <c r="T53" s="131"/>
      <c r="U53" s="131"/>
      <c r="V53" s="131"/>
      <c r="W53" s="131"/>
      <c r="X53" s="131"/>
      <c r="Y53" s="102"/>
      <c r="Z53" s="102"/>
      <c r="AA53" s="102"/>
      <c r="AB53" s="102"/>
      <c r="AC53" s="102"/>
      <c r="AD53" s="51"/>
      <c r="AE53" s="51"/>
      <c r="AF53" s="51"/>
      <c r="AG53" s="49"/>
      <c r="AH53" s="48"/>
      <c r="AI53" s="12" t="s">
        <v>35</v>
      </c>
    </row>
    <row r="54" spans="1:36" x14ac:dyDescent="0.2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51"/>
      <c r="AE54" s="51"/>
      <c r="AF54" s="51"/>
      <c r="AG54" s="49"/>
      <c r="AH54" s="80"/>
    </row>
    <row r="55" spans="1:36" x14ac:dyDescent="0.2">
      <c r="A55" s="47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51"/>
      <c r="AF55" s="51"/>
      <c r="AG55" s="49"/>
      <c r="AH55" s="50"/>
      <c r="AJ55" t="s">
        <v>35</v>
      </c>
    </row>
    <row r="56" spans="1:36" x14ac:dyDescent="0.2">
      <c r="A56" s="47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52"/>
      <c r="AF56" s="52"/>
      <c r="AG56" s="49"/>
      <c r="AH56" s="50"/>
    </row>
    <row r="57" spans="1:36" ht="13.5" thickBot="1" x14ac:dyDescent="0.25">
      <c r="A57" s="57"/>
      <c r="B57" s="58"/>
      <c r="C57" s="58"/>
      <c r="D57" s="58"/>
      <c r="E57" s="58"/>
      <c r="F57" s="58"/>
      <c r="G57" s="58" t="s">
        <v>35</v>
      </c>
      <c r="H57" s="58"/>
      <c r="I57" s="58"/>
      <c r="J57" s="58"/>
      <c r="K57" s="58"/>
      <c r="L57" s="58" t="s">
        <v>35</v>
      </c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9"/>
      <c r="AH57" s="81"/>
    </row>
    <row r="58" spans="1:36" x14ac:dyDescent="0.2">
      <c r="AJ58" t="s">
        <v>35</v>
      </c>
    </row>
    <row r="59" spans="1:36" x14ac:dyDescent="0.2">
      <c r="U59" s="2" t="s">
        <v>35</v>
      </c>
      <c r="Y59" s="2" t="s">
        <v>35</v>
      </c>
      <c r="AJ59" t="s">
        <v>35</v>
      </c>
    </row>
    <row r="60" spans="1:36" x14ac:dyDescent="0.2">
      <c r="L60" s="2" t="s">
        <v>35</v>
      </c>
      <c r="Q60" s="2" t="s">
        <v>35</v>
      </c>
      <c r="U60" s="2" t="s">
        <v>35</v>
      </c>
      <c r="AD60" s="2" t="s">
        <v>35</v>
      </c>
      <c r="AJ60" t="s">
        <v>35</v>
      </c>
    </row>
    <row r="61" spans="1:36" x14ac:dyDescent="0.2">
      <c r="O61" s="2" t="s">
        <v>35</v>
      </c>
      <c r="AB61" s="2" t="s">
        <v>35</v>
      </c>
      <c r="AG61" s="7" t="s">
        <v>35</v>
      </c>
    </row>
    <row r="62" spans="1:36" x14ac:dyDescent="0.2">
      <c r="G62" s="2" t="s">
        <v>35</v>
      </c>
      <c r="L62" s="2" t="s">
        <v>35</v>
      </c>
      <c r="AF62" s="2" t="s">
        <v>35</v>
      </c>
    </row>
    <row r="63" spans="1:36" x14ac:dyDescent="0.2">
      <c r="P63" s="2" t="s">
        <v>213</v>
      </c>
      <c r="S63" s="2" t="s">
        <v>35</v>
      </c>
      <c r="U63" s="2" t="s">
        <v>35</v>
      </c>
      <c r="V63" s="2" t="s">
        <v>35</v>
      </c>
      <c r="Y63" s="2" t="s">
        <v>35</v>
      </c>
      <c r="AD63" s="2" t="s">
        <v>35</v>
      </c>
    </row>
    <row r="64" spans="1:36" x14ac:dyDescent="0.2">
      <c r="L64" s="2" t="s">
        <v>35</v>
      </c>
      <c r="S64" s="2" t="s">
        <v>35</v>
      </c>
      <c r="T64" s="2" t="s">
        <v>35</v>
      </c>
      <c r="Z64" s="2" t="s">
        <v>35</v>
      </c>
      <c r="AA64" s="2" t="s">
        <v>35</v>
      </c>
      <c r="AB64" s="2" t="s">
        <v>35</v>
      </c>
      <c r="AE64" s="2" t="s">
        <v>35</v>
      </c>
    </row>
    <row r="65" spans="7:36" x14ac:dyDescent="0.2">
      <c r="V65" s="2" t="s">
        <v>35</v>
      </c>
      <c r="W65" s="2" t="s">
        <v>35</v>
      </c>
      <c r="X65" s="2" t="s">
        <v>35</v>
      </c>
      <c r="Y65" s="2" t="s">
        <v>35</v>
      </c>
      <c r="AG65" s="7" t="s">
        <v>35</v>
      </c>
    </row>
    <row r="66" spans="7:36" x14ac:dyDescent="0.2">
      <c r="G66" s="2" t="s">
        <v>35</v>
      </c>
      <c r="P66" s="2" t="s">
        <v>35</v>
      </c>
      <c r="V66" s="2" t="s">
        <v>35</v>
      </c>
      <c r="Y66" s="2" t="s">
        <v>35</v>
      </c>
      <c r="AE66" s="2" t="s">
        <v>35</v>
      </c>
    </row>
    <row r="67" spans="7:36" x14ac:dyDescent="0.2">
      <c r="R67" s="2" t="s">
        <v>35</v>
      </c>
      <c r="U67" s="2" t="s">
        <v>35</v>
      </c>
      <c r="AJ67" t="s">
        <v>35</v>
      </c>
    </row>
    <row r="68" spans="7:36" x14ac:dyDescent="0.2">
      <c r="L68" s="2" t="s">
        <v>35</v>
      </c>
      <c r="Y68" s="2" t="s">
        <v>35</v>
      </c>
      <c r="AC68" s="2" t="s">
        <v>35</v>
      </c>
      <c r="AD68" s="2" t="s">
        <v>35</v>
      </c>
    </row>
    <row r="70" spans="7:36" x14ac:dyDescent="0.2">
      <c r="N70" s="2" t="s">
        <v>35</v>
      </c>
    </row>
    <row r="71" spans="7:36" x14ac:dyDescent="0.2">
      <c r="U71" s="2" t="s">
        <v>35</v>
      </c>
    </row>
    <row r="76" spans="7:36" x14ac:dyDescent="0.2">
      <c r="W76" s="2" t="s">
        <v>35</v>
      </c>
    </row>
  </sheetData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  <mergeCell ref="T52:X52"/>
    <mergeCell ref="AF3:AF4"/>
    <mergeCell ref="A2:A4"/>
    <mergeCell ref="S3:S4"/>
    <mergeCell ref="V3:V4"/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showGridLines="0" zoomScale="90" zoomScaleNormal="90" workbookViewId="0">
      <selection activeCell="AJ46" sqref="AJ46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36" t="s">
        <v>225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8"/>
    </row>
    <row r="2" spans="1:34" s="4" customFormat="1" ht="20.100000000000001" customHeight="1" x14ac:dyDescent="0.2">
      <c r="A2" s="139" t="s">
        <v>21</v>
      </c>
      <c r="B2" s="134" t="s">
        <v>219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</row>
    <row r="3" spans="1:34" s="5" customFormat="1" ht="20.100000000000001" customHeight="1" x14ac:dyDescent="0.2">
      <c r="A3" s="139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109" t="s">
        <v>28</v>
      </c>
      <c r="AH3" s="119" t="s">
        <v>26</v>
      </c>
    </row>
    <row r="4" spans="1:34" s="5" customFormat="1" ht="20.100000000000001" customHeight="1" x14ac:dyDescent="0.2">
      <c r="A4" s="139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09" t="s">
        <v>25</v>
      </c>
      <c r="AH4" s="119" t="s">
        <v>25</v>
      </c>
    </row>
    <row r="5" spans="1:34" s="5" customFormat="1" x14ac:dyDescent="0.2">
      <c r="A5" s="54" t="s">
        <v>30</v>
      </c>
      <c r="B5" s="111">
        <f>[1]Agosto!$G$5</f>
        <v>26</v>
      </c>
      <c r="C5" s="111">
        <f>[1]Agosto!$G$6</f>
        <v>21</v>
      </c>
      <c r="D5" s="111">
        <f>[1]Agosto!$G$7</f>
        <v>19</v>
      </c>
      <c r="E5" s="111">
        <f>[1]Agosto!$G$8</f>
        <v>21</v>
      </c>
      <c r="F5" s="111">
        <f>[1]Agosto!$G$9</f>
        <v>22</v>
      </c>
      <c r="G5" s="111">
        <f>[1]Agosto!$G$10</f>
        <v>15</v>
      </c>
      <c r="H5" s="111">
        <f>[1]Agosto!$G$11</f>
        <v>20</v>
      </c>
      <c r="I5" s="111">
        <f>[1]Agosto!$G$12</f>
        <v>34</v>
      </c>
      <c r="J5" s="111">
        <f>[1]Agosto!$G$13</f>
        <v>25</v>
      </c>
      <c r="K5" s="111">
        <f>[1]Agosto!$G$14</f>
        <v>14</v>
      </c>
      <c r="L5" s="111">
        <f>[1]Agosto!$G$15</f>
        <v>17</v>
      </c>
      <c r="M5" s="111">
        <f>[1]Agosto!$G$16</f>
        <v>27</v>
      </c>
      <c r="N5" s="111">
        <f>[1]Agosto!$G$17</f>
        <v>50</v>
      </c>
      <c r="O5" s="111">
        <f>[1]Agosto!$G$18</f>
        <v>59</v>
      </c>
      <c r="P5" s="111">
        <f>[1]Agosto!$G$19</f>
        <v>60</v>
      </c>
      <c r="Q5" s="111">
        <f>[1]Agosto!$G$20</f>
        <v>23</v>
      </c>
      <c r="R5" s="111">
        <f>[1]Agosto!$G$21</f>
        <v>21</v>
      </c>
      <c r="S5" s="111">
        <f>[1]Agosto!$G$22</f>
        <v>19</v>
      </c>
      <c r="T5" s="111">
        <f>[1]Agosto!$G$23</f>
        <v>35</v>
      </c>
      <c r="U5" s="111">
        <f>[1]Agosto!$G$24</f>
        <v>38</v>
      </c>
      <c r="V5" s="111">
        <f>[1]Agosto!$G$25</f>
        <v>42</v>
      </c>
      <c r="W5" s="111">
        <f>[1]Agosto!$G$26</f>
        <v>26</v>
      </c>
      <c r="X5" s="111">
        <f>[1]Agosto!$G$27</f>
        <v>21</v>
      </c>
      <c r="Y5" s="111">
        <f>[1]Agosto!$G$28</f>
        <v>20</v>
      </c>
      <c r="Z5" s="111">
        <f>[1]Agosto!$G$29</f>
        <v>21</v>
      </c>
      <c r="AA5" s="111">
        <f>[1]Agosto!$G$30</f>
        <v>51</v>
      </c>
      <c r="AB5" s="111">
        <f>[1]Agosto!$G$31</f>
        <v>69</v>
      </c>
      <c r="AC5" s="111">
        <f>[1]Agosto!$G$32</f>
        <v>47</v>
      </c>
      <c r="AD5" s="111">
        <f>[1]Agosto!$G$33</f>
        <v>50</v>
      </c>
      <c r="AE5" s="111">
        <f>[1]Agosto!$G$34</f>
        <v>54</v>
      </c>
      <c r="AF5" s="111">
        <f>[1]Agosto!$G$35</f>
        <v>62</v>
      </c>
      <c r="AG5" s="112">
        <f t="shared" ref="AG5" si="1">MIN(B5:AF5)</f>
        <v>14</v>
      </c>
      <c r="AH5" s="120">
        <f t="shared" ref="AH5" si="2">AVERAGE(B5:AF5)</f>
        <v>33.193548387096776</v>
      </c>
    </row>
    <row r="6" spans="1:34" x14ac:dyDescent="0.2">
      <c r="A6" s="54" t="s">
        <v>0</v>
      </c>
      <c r="B6" s="114">
        <f>[2]Agosto!$G$5</f>
        <v>25</v>
      </c>
      <c r="C6" s="114">
        <f>[2]Agosto!$G$6</f>
        <v>22</v>
      </c>
      <c r="D6" s="114">
        <f>[2]Agosto!$G$7</f>
        <v>18</v>
      </c>
      <c r="E6" s="114">
        <f>[2]Agosto!$G$8</f>
        <v>20</v>
      </c>
      <c r="F6" s="114">
        <f>[2]Agosto!$G$9</f>
        <v>22</v>
      </c>
      <c r="G6" s="114">
        <f>[2]Agosto!$G$10</f>
        <v>21</v>
      </c>
      <c r="H6" s="114">
        <f>[2]Agosto!$G$11</f>
        <v>26</v>
      </c>
      <c r="I6" s="114">
        <f>[2]Agosto!$G$12</f>
        <v>58</v>
      </c>
      <c r="J6" s="114">
        <f>[2]Agosto!$G$13</f>
        <v>47</v>
      </c>
      <c r="K6" s="114">
        <f>[2]Agosto!$G$14</f>
        <v>27</v>
      </c>
      <c r="L6" s="114">
        <f>[2]Agosto!$G$15</f>
        <v>23</v>
      </c>
      <c r="M6" s="114">
        <f>[2]Agosto!$G$16</f>
        <v>43</v>
      </c>
      <c r="N6" s="114">
        <f>[2]Agosto!$G$17</f>
        <v>47</v>
      </c>
      <c r="O6" s="114">
        <f>[2]Agosto!$G$18</f>
        <v>51</v>
      </c>
      <c r="P6" s="114">
        <f>[2]Agosto!$G$19</f>
        <v>34</v>
      </c>
      <c r="Q6" s="114">
        <f>[2]Agosto!$G$20</f>
        <v>27</v>
      </c>
      <c r="R6" s="114">
        <f>[2]Agosto!$G$21</f>
        <v>21</v>
      </c>
      <c r="S6" s="114">
        <f>[2]Agosto!$G$22</f>
        <v>21</v>
      </c>
      <c r="T6" s="114">
        <f>[2]Agosto!$G$23</f>
        <v>48</v>
      </c>
      <c r="U6" s="114">
        <f>[2]Agosto!$G$24</f>
        <v>47</v>
      </c>
      <c r="V6" s="114">
        <f>[2]Agosto!$G$25</f>
        <v>32</v>
      </c>
      <c r="W6" s="114">
        <f>[2]Agosto!$G$26</f>
        <v>26</v>
      </c>
      <c r="X6" s="114">
        <f>[2]Agosto!$G$27</f>
        <v>15</v>
      </c>
      <c r="Y6" s="114">
        <f>[2]Agosto!$G$28</f>
        <v>24</v>
      </c>
      <c r="Z6" s="114">
        <f>[2]Agosto!$G$29</f>
        <v>50</v>
      </c>
      <c r="AA6" s="114">
        <f>[2]Agosto!$G$30</f>
        <v>29</v>
      </c>
      <c r="AB6" s="114">
        <f>[2]Agosto!$G$31</f>
        <v>38</v>
      </c>
      <c r="AC6" s="114">
        <f>[2]Agosto!$G$32</f>
        <v>34</v>
      </c>
      <c r="AD6" s="114">
        <f>[2]Agosto!$G$33</f>
        <v>46</v>
      </c>
      <c r="AE6" s="114">
        <f>[2]Agosto!$G$34</f>
        <v>37</v>
      </c>
      <c r="AF6" s="114">
        <f>[2]Agosto!$G$35</f>
        <v>61</v>
      </c>
      <c r="AG6" s="112">
        <f t="shared" ref="AG6:AG49" si="3">MIN(B6:AF6)</f>
        <v>15</v>
      </c>
      <c r="AH6" s="120">
        <f t="shared" ref="AH6:AH49" si="4">AVERAGE(B6:AF6)</f>
        <v>33.548387096774192</v>
      </c>
    </row>
    <row r="7" spans="1:34" x14ac:dyDescent="0.2">
      <c r="A7" s="54" t="s">
        <v>88</v>
      </c>
      <c r="B7" s="114">
        <f>[3]Agosto!$G$5</f>
        <v>32</v>
      </c>
      <c r="C7" s="114">
        <f>[3]Agosto!$G$6</f>
        <v>26</v>
      </c>
      <c r="D7" s="114">
        <f>[3]Agosto!$G$7</f>
        <v>24</v>
      </c>
      <c r="E7" s="114">
        <f>[3]Agosto!$G$8</f>
        <v>25</v>
      </c>
      <c r="F7" s="114">
        <f>[3]Agosto!$G$9</f>
        <v>25</v>
      </c>
      <c r="G7" s="114">
        <f>[3]Agosto!$G$10</f>
        <v>23</v>
      </c>
      <c r="H7" s="114">
        <f>[3]Agosto!$G$11</f>
        <v>23</v>
      </c>
      <c r="I7" s="114">
        <f>[3]Agosto!$G$12</f>
        <v>40</v>
      </c>
      <c r="J7" s="114">
        <f>[3]Agosto!$G$13</f>
        <v>44</v>
      </c>
      <c r="K7" s="114">
        <f>[3]Agosto!$G$14</f>
        <v>26</v>
      </c>
      <c r="L7" s="114">
        <f>[3]Agosto!$G$15</f>
        <v>24</v>
      </c>
      <c r="M7" s="114">
        <f>[3]Agosto!$G$16</f>
        <v>43</v>
      </c>
      <c r="N7" s="114">
        <f>[3]Agosto!$G$17</f>
        <v>56</v>
      </c>
      <c r="O7" s="114">
        <f>[3]Agosto!$G$18</f>
        <v>54</v>
      </c>
      <c r="P7" s="114">
        <f>[3]Agosto!$G$19</f>
        <v>45</v>
      </c>
      <c r="Q7" s="114">
        <f>[3]Agosto!$G$20</f>
        <v>32</v>
      </c>
      <c r="R7" s="114">
        <f>[3]Agosto!$G$21</f>
        <v>24</v>
      </c>
      <c r="S7" s="114">
        <f>[3]Agosto!$G$22</f>
        <v>24</v>
      </c>
      <c r="T7" s="114">
        <f>[3]Agosto!$G$23</f>
        <v>69</v>
      </c>
      <c r="U7" s="114">
        <f>[3]Agosto!$G$24</f>
        <v>50</v>
      </c>
      <c r="V7" s="114">
        <f>[3]Agosto!$G$25</f>
        <v>46</v>
      </c>
      <c r="W7" s="114">
        <f>[3]Agosto!$G$26</f>
        <v>33</v>
      </c>
      <c r="X7" s="114">
        <f>[3]Agosto!$G$27</f>
        <v>26</v>
      </c>
      <c r="Y7" s="114">
        <f>[3]Agosto!$G$28</f>
        <v>23</v>
      </c>
      <c r="Z7" s="114">
        <f>[3]Agosto!$G$29</f>
        <v>35</v>
      </c>
      <c r="AA7" s="114">
        <f>[3]Agosto!$G$30</f>
        <v>82</v>
      </c>
      <c r="AB7" s="114">
        <f>[3]Agosto!$G$31</f>
        <v>55</v>
      </c>
      <c r="AC7" s="114">
        <f>[3]Agosto!$G$32</f>
        <v>38</v>
      </c>
      <c r="AD7" s="114">
        <f>[3]Agosto!$G$33</f>
        <v>49</v>
      </c>
      <c r="AE7" s="114">
        <f>[3]Agosto!$G$34</f>
        <v>44</v>
      </c>
      <c r="AF7" s="114">
        <f>[3]Agosto!$G$35</f>
        <v>64</v>
      </c>
      <c r="AG7" s="112">
        <f t="shared" si="3"/>
        <v>23</v>
      </c>
      <c r="AH7" s="120">
        <f t="shared" si="4"/>
        <v>38.838709677419352</v>
      </c>
    </row>
    <row r="8" spans="1:34" x14ac:dyDescent="0.2">
      <c r="A8" s="54" t="s">
        <v>1</v>
      </c>
      <c r="B8" s="114">
        <f>[4]Agosto!$G$5</f>
        <v>22</v>
      </c>
      <c r="C8" s="114">
        <f>[4]Agosto!$G$6</f>
        <v>19</v>
      </c>
      <c r="D8" s="114">
        <f>[4]Agosto!$G$7</f>
        <v>18</v>
      </c>
      <c r="E8" s="114">
        <f>[4]Agosto!$G$8</f>
        <v>19</v>
      </c>
      <c r="F8" s="114">
        <f>[4]Agosto!$G$9</f>
        <v>20</v>
      </c>
      <c r="G8" s="114">
        <f>[4]Agosto!$G$10</f>
        <v>20</v>
      </c>
      <c r="H8" s="114">
        <f>[4]Agosto!$G$11</f>
        <v>26</v>
      </c>
      <c r="I8" s="114">
        <f>[4]Agosto!$G$12</f>
        <v>33</v>
      </c>
      <c r="J8" s="114">
        <f>[4]Agosto!$G$13</f>
        <v>30</v>
      </c>
      <c r="K8" s="114">
        <f>[4]Agosto!$G$14</f>
        <v>23</v>
      </c>
      <c r="L8" s="114">
        <f>[4]Agosto!$G$15</f>
        <v>30</v>
      </c>
      <c r="M8" s="114">
        <f>[4]Agosto!$G$16</f>
        <v>33</v>
      </c>
      <c r="N8" s="114">
        <f>[4]Agosto!$G$17</f>
        <v>60</v>
      </c>
      <c r="O8" s="114">
        <f>[4]Agosto!$G$18</f>
        <v>52</v>
      </c>
      <c r="P8" s="114">
        <f>[4]Agosto!$G$19</f>
        <v>29</v>
      </c>
      <c r="Q8" s="114">
        <f>[4]Agosto!$G$20</f>
        <v>19</v>
      </c>
      <c r="R8" s="114">
        <f>[4]Agosto!$G$21</f>
        <v>22</v>
      </c>
      <c r="S8" s="114">
        <f>[4]Agosto!$G$22</f>
        <v>27</v>
      </c>
      <c r="T8" s="114">
        <f>[4]Agosto!$G$23</f>
        <v>37</v>
      </c>
      <c r="U8" s="114">
        <f>[4]Agosto!$G$24</f>
        <v>49</v>
      </c>
      <c r="V8" s="114">
        <f>[4]Agosto!$G$25</f>
        <v>43</v>
      </c>
      <c r="W8" s="114">
        <f>[4]Agosto!$G$26</f>
        <v>29</v>
      </c>
      <c r="X8" s="114">
        <f>[4]Agosto!$G$27</f>
        <v>28</v>
      </c>
      <c r="Y8" s="114">
        <f>[4]Agosto!$G$28</f>
        <v>19</v>
      </c>
      <c r="Z8" s="114">
        <f>[4]Agosto!$G$29</f>
        <v>34</v>
      </c>
      <c r="AA8" s="114">
        <f>[4]Agosto!$G$30</f>
        <v>49</v>
      </c>
      <c r="AB8" s="114">
        <f>[4]Agosto!$G$31</f>
        <v>51</v>
      </c>
      <c r="AC8" s="114">
        <f>[4]Agosto!$G$32</f>
        <v>39</v>
      </c>
      <c r="AD8" s="114">
        <f>[4]Agosto!$G$33</f>
        <v>38</v>
      </c>
      <c r="AE8" s="114">
        <f>[4]Agosto!$G$34</f>
        <v>34</v>
      </c>
      <c r="AF8" s="114">
        <f>[4]Agosto!$G$35</f>
        <v>40</v>
      </c>
      <c r="AG8" s="112">
        <f t="shared" si="3"/>
        <v>18</v>
      </c>
      <c r="AH8" s="120">
        <f t="shared" si="4"/>
        <v>32</v>
      </c>
    </row>
    <row r="9" spans="1:34" x14ac:dyDescent="0.2">
      <c r="A9" s="54" t="s">
        <v>151</v>
      </c>
      <c r="B9" s="114">
        <f>[5]Agosto!$G$5</f>
        <v>31</v>
      </c>
      <c r="C9" s="114">
        <f>[5]Agosto!$G$6</f>
        <v>27</v>
      </c>
      <c r="D9" s="114">
        <f>[5]Agosto!$G$7</f>
        <v>27</v>
      </c>
      <c r="E9" s="114">
        <f>[5]Agosto!$G$8</f>
        <v>28</v>
      </c>
      <c r="F9" s="114">
        <f>[5]Agosto!$G$9</f>
        <v>27</v>
      </c>
      <c r="G9" s="114">
        <f>[5]Agosto!$G$10</f>
        <v>28</v>
      </c>
      <c r="H9" s="114">
        <f>[5]Agosto!$G$11</f>
        <v>34</v>
      </c>
      <c r="I9" s="114">
        <f>[5]Agosto!$G$12</f>
        <v>64</v>
      </c>
      <c r="J9" s="114">
        <f>[5]Agosto!$G$13</f>
        <v>53</v>
      </c>
      <c r="K9" s="114">
        <f>[5]Agosto!$G$14</f>
        <v>32</v>
      </c>
      <c r="L9" s="114">
        <f>[5]Agosto!$G$15</f>
        <v>33</v>
      </c>
      <c r="M9" s="114">
        <f>[5]Agosto!$G$16</f>
        <v>44</v>
      </c>
      <c r="N9" s="114">
        <f>[5]Agosto!$G$17</f>
        <v>59</v>
      </c>
      <c r="O9" s="114">
        <f>[5]Agosto!$G$18</f>
        <v>54</v>
      </c>
      <c r="P9" s="114">
        <f>[5]Agosto!$G$19</f>
        <v>41</v>
      </c>
      <c r="Q9" s="114">
        <f>[5]Agosto!$G$20</f>
        <v>33</v>
      </c>
      <c r="R9" s="114">
        <f>[5]Agosto!$G$21</f>
        <v>25</v>
      </c>
      <c r="S9" s="114">
        <f>[5]Agosto!$G$22</f>
        <v>30</v>
      </c>
      <c r="T9" s="114">
        <f>[5]Agosto!$G$23</f>
        <v>52</v>
      </c>
      <c r="U9" s="114">
        <f>[5]Agosto!$G$24</f>
        <v>61</v>
      </c>
      <c r="V9" s="114">
        <f>[5]Agosto!$G$25</f>
        <v>47</v>
      </c>
      <c r="W9" s="114">
        <f>[5]Agosto!$G$26</f>
        <v>35</v>
      </c>
      <c r="X9" s="114">
        <f>[5]Agosto!$G$27</f>
        <v>22</v>
      </c>
      <c r="Y9" s="114">
        <f>[5]Agosto!$G$28</f>
        <v>33</v>
      </c>
      <c r="Z9" s="114">
        <f>[5]Agosto!$G$29</f>
        <v>69</v>
      </c>
      <c r="AA9" s="114">
        <f>[5]Agosto!$G$30</f>
        <v>35</v>
      </c>
      <c r="AB9" s="114">
        <f>[5]Agosto!$G$31</f>
        <v>39</v>
      </c>
      <c r="AC9" s="114">
        <f>[5]Agosto!$G$32</f>
        <v>40</v>
      </c>
      <c r="AD9" s="114">
        <f>[5]Agosto!$G$33</f>
        <v>51</v>
      </c>
      <c r="AE9" s="114">
        <f>[5]Agosto!$G$34</f>
        <v>45</v>
      </c>
      <c r="AF9" s="114">
        <f>[5]Agosto!$G$35</f>
        <v>64</v>
      </c>
      <c r="AG9" s="112">
        <f t="shared" si="3"/>
        <v>22</v>
      </c>
      <c r="AH9" s="120">
        <f t="shared" si="4"/>
        <v>40.741935483870968</v>
      </c>
    </row>
    <row r="10" spans="1:34" x14ac:dyDescent="0.2">
      <c r="A10" s="54" t="s">
        <v>95</v>
      </c>
      <c r="B10" s="114">
        <f>[6]Agosto!$G$5</f>
        <v>28</v>
      </c>
      <c r="C10" s="114">
        <f>[6]Agosto!$G$6</f>
        <v>24</v>
      </c>
      <c r="D10" s="114">
        <f>[6]Agosto!$G$7</f>
        <v>23</v>
      </c>
      <c r="E10" s="114">
        <f>[6]Agosto!$G$8</f>
        <v>25</v>
      </c>
      <c r="F10" s="114">
        <f>[6]Agosto!$G$9</f>
        <v>26</v>
      </c>
      <c r="G10" s="114">
        <f>[6]Agosto!$G$10</f>
        <v>21</v>
      </c>
      <c r="H10" s="114">
        <f>[6]Agosto!$G$11</f>
        <v>25</v>
      </c>
      <c r="I10" s="114">
        <f>[6]Agosto!$G$12</f>
        <v>31</v>
      </c>
      <c r="J10" s="114">
        <f>[6]Agosto!$G$13</f>
        <v>29</v>
      </c>
      <c r="K10" s="114">
        <f>[6]Agosto!$G$14</f>
        <v>21</v>
      </c>
      <c r="L10" s="114">
        <f>[6]Agosto!$G$15</f>
        <v>25</v>
      </c>
      <c r="M10" s="114">
        <f>[6]Agosto!$G$16</f>
        <v>26</v>
      </c>
      <c r="N10" s="114">
        <f>[6]Agosto!$G$17</f>
        <v>70</v>
      </c>
      <c r="O10" s="114">
        <f>[6]Agosto!$G$18</f>
        <v>56</v>
      </c>
      <c r="P10" s="114">
        <f>[6]Agosto!$G$19</f>
        <v>39</v>
      </c>
      <c r="Q10" s="114">
        <f>[6]Agosto!$G$20</f>
        <v>23</v>
      </c>
      <c r="R10" s="114">
        <f>[6]Agosto!$G$21</f>
        <v>24</v>
      </c>
      <c r="S10" s="114">
        <f>[6]Agosto!$G$22</f>
        <v>27</v>
      </c>
      <c r="T10" s="114">
        <f>[6]Agosto!$G$23</f>
        <v>49</v>
      </c>
      <c r="U10" s="114">
        <f>[6]Agosto!$G$24</f>
        <v>37</v>
      </c>
      <c r="V10" s="114">
        <f>[6]Agosto!$G$25</f>
        <v>44</v>
      </c>
      <c r="W10" s="114">
        <f>[6]Agosto!$G$26</f>
        <v>30</v>
      </c>
      <c r="X10" s="114">
        <f>[6]Agosto!$G$27</f>
        <v>30</v>
      </c>
      <c r="Y10" s="114">
        <f>[6]Agosto!$G$28</f>
        <v>24</v>
      </c>
      <c r="Z10" s="114">
        <f>[6]Agosto!$G$29</f>
        <v>31</v>
      </c>
      <c r="AA10" s="114">
        <f>[6]Agosto!$G$30</f>
        <v>65</v>
      </c>
      <c r="AB10" s="114">
        <f>[6]Agosto!$G$31</f>
        <v>83</v>
      </c>
      <c r="AC10" s="114">
        <f>[6]Agosto!$G$32</f>
        <v>50</v>
      </c>
      <c r="AD10" s="114">
        <f>[6]Agosto!$G$33</f>
        <v>44</v>
      </c>
      <c r="AE10" s="114">
        <f>[6]Agosto!$G$34</f>
        <v>40</v>
      </c>
      <c r="AF10" s="114">
        <f>[6]Agosto!$G$35</f>
        <v>41</v>
      </c>
      <c r="AG10" s="112">
        <f t="shared" si="3"/>
        <v>21</v>
      </c>
      <c r="AH10" s="120">
        <f t="shared" si="4"/>
        <v>35.838709677419352</v>
      </c>
    </row>
    <row r="11" spans="1:34" x14ac:dyDescent="0.2">
      <c r="A11" s="54" t="s">
        <v>52</v>
      </c>
      <c r="B11" s="114">
        <f>[7]Agosto!$G$5</f>
        <v>28</v>
      </c>
      <c r="C11" s="114">
        <f>[7]Agosto!$G$6</f>
        <v>24</v>
      </c>
      <c r="D11" s="114">
        <f>[7]Agosto!$G$7</f>
        <v>20</v>
      </c>
      <c r="E11" s="114">
        <f>[7]Agosto!$G$8</f>
        <v>23</v>
      </c>
      <c r="F11" s="114">
        <f>[7]Agosto!$G$9</f>
        <v>24</v>
      </c>
      <c r="G11" s="114">
        <f>[7]Agosto!$G$10</f>
        <v>19</v>
      </c>
      <c r="H11" s="114">
        <f>[7]Agosto!$G$11</f>
        <v>18</v>
      </c>
      <c r="I11" s="114">
        <f>[7]Agosto!$G$12</f>
        <v>33</v>
      </c>
      <c r="J11" s="114">
        <f>[7]Agosto!$G$13</f>
        <v>39</v>
      </c>
      <c r="K11" s="114">
        <f>[7]Agosto!$G$14</f>
        <v>21</v>
      </c>
      <c r="L11" s="114">
        <f>[7]Agosto!$G$15</f>
        <v>17</v>
      </c>
      <c r="M11" s="114">
        <f>[7]Agosto!$G$16</f>
        <v>28</v>
      </c>
      <c r="N11" s="114">
        <f>[7]Agosto!$G$17</f>
        <v>37</v>
      </c>
      <c r="O11" s="114">
        <f>[7]Agosto!$G$18</f>
        <v>47</v>
      </c>
      <c r="P11" s="114">
        <f>[7]Agosto!$G$19</f>
        <v>49</v>
      </c>
      <c r="Q11" s="114">
        <f>[7]Agosto!$G$20</f>
        <v>27</v>
      </c>
      <c r="R11" s="114">
        <f>[7]Agosto!$G$21</f>
        <v>25</v>
      </c>
      <c r="S11" s="114">
        <f>[7]Agosto!$G$22</f>
        <v>21</v>
      </c>
      <c r="T11" s="114">
        <f>[7]Agosto!$G$23</f>
        <v>33</v>
      </c>
      <c r="U11" s="114">
        <f>[7]Agosto!$G$24</f>
        <v>43</v>
      </c>
      <c r="V11" s="114">
        <f>[7]Agosto!$G$25</f>
        <v>36</v>
      </c>
      <c r="W11" s="114">
        <f>[7]Agosto!$G$26</f>
        <v>28</v>
      </c>
      <c r="X11" s="114">
        <f>[7]Agosto!$G$27</f>
        <v>19</v>
      </c>
      <c r="Y11" s="114">
        <f>[7]Agosto!$G$28</f>
        <v>17</v>
      </c>
      <c r="Z11" s="114">
        <f>[7]Agosto!$G$29</f>
        <v>26</v>
      </c>
      <c r="AA11" s="114">
        <f>[7]Agosto!$G$30</f>
        <v>61</v>
      </c>
      <c r="AB11" s="114">
        <f>[7]Agosto!$G$31</f>
        <v>65</v>
      </c>
      <c r="AC11" s="114">
        <f>[7]Agosto!$G$32</f>
        <v>41</v>
      </c>
      <c r="AD11" s="114">
        <f>[7]Agosto!$G$33</f>
        <v>47</v>
      </c>
      <c r="AE11" s="114">
        <f>[7]Agosto!$G$34</f>
        <v>48</v>
      </c>
      <c r="AF11" s="114">
        <f>[7]Agosto!$G$35</f>
        <v>61</v>
      </c>
      <c r="AG11" s="112">
        <f t="shared" si="3"/>
        <v>17</v>
      </c>
      <c r="AH11" s="120">
        <f t="shared" si="4"/>
        <v>33.064516129032256</v>
      </c>
    </row>
    <row r="12" spans="1:34" hidden="1" x14ac:dyDescent="0.2">
      <c r="A12" s="54" t="s">
        <v>31</v>
      </c>
      <c r="B12" s="114" t="str">
        <f>[8]Agosto!$G$5</f>
        <v>*</v>
      </c>
      <c r="C12" s="114" t="str">
        <f>[8]Agosto!$G$6</f>
        <v>*</v>
      </c>
      <c r="D12" s="114" t="str">
        <f>[8]Agosto!$G$7</f>
        <v>*</v>
      </c>
      <c r="E12" s="114" t="str">
        <f>[8]Agosto!$G$8</f>
        <v>*</v>
      </c>
      <c r="F12" s="114" t="str">
        <f>[8]Agosto!$G$9</f>
        <v>*</v>
      </c>
      <c r="G12" s="114" t="str">
        <f>[8]Agosto!$G$10</f>
        <v>*</v>
      </c>
      <c r="H12" s="114" t="str">
        <f>[8]Agosto!$G$11</f>
        <v>*</v>
      </c>
      <c r="I12" s="114" t="str">
        <f>[8]Agosto!$G$12</f>
        <v>*</v>
      </c>
      <c r="J12" s="114" t="str">
        <f>[8]Agosto!$G$13</f>
        <v>*</v>
      </c>
      <c r="K12" s="114" t="str">
        <f>[8]Agosto!$G$14</f>
        <v>*</v>
      </c>
      <c r="L12" s="114" t="str">
        <f>[8]Agosto!$G$15</f>
        <v>*</v>
      </c>
      <c r="M12" s="114" t="str">
        <f>[8]Agosto!$G$16</f>
        <v>*</v>
      </c>
      <c r="N12" s="114" t="str">
        <f>[8]Agosto!$G$17</f>
        <v>*</v>
      </c>
      <c r="O12" s="114" t="str">
        <f>[8]Agosto!$G$18</f>
        <v>*</v>
      </c>
      <c r="P12" s="114" t="str">
        <f>[8]Agosto!$G$19</f>
        <v>*</v>
      </c>
      <c r="Q12" s="114" t="str">
        <f>[8]Agosto!$G$20</f>
        <v>*</v>
      </c>
      <c r="R12" s="114" t="str">
        <f>[8]Agosto!$G$21</f>
        <v>*</v>
      </c>
      <c r="S12" s="114" t="str">
        <f>[8]Agosto!$G$22</f>
        <v>*</v>
      </c>
      <c r="T12" s="114" t="str">
        <f>[8]Agosto!$G$23</f>
        <v>*</v>
      </c>
      <c r="U12" s="114" t="str">
        <f>[8]Agosto!$G$24</f>
        <v>*</v>
      </c>
      <c r="V12" s="114" t="str">
        <f>[8]Agosto!$G$25</f>
        <v>*</v>
      </c>
      <c r="W12" s="114" t="str">
        <f>[8]Agosto!$G$26</f>
        <v>*</v>
      </c>
      <c r="X12" s="114" t="str">
        <f>[8]Agosto!$G$27</f>
        <v>*</v>
      </c>
      <c r="Y12" s="114" t="str">
        <f>[8]Agosto!$G$28</f>
        <v>*</v>
      </c>
      <c r="Z12" s="114" t="str">
        <f>[8]Agosto!$G$29</f>
        <v>*</v>
      </c>
      <c r="AA12" s="114" t="str">
        <f>[8]Agosto!$G$30</f>
        <v>*</v>
      </c>
      <c r="AB12" s="114" t="str">
        <f>[8]Agosto!$G$31</f>
        <v>*</v>
      </c>
      <c r="AC12" s="114" t="str">
        <f>[8]Agosto!$G$32</f>
        <v>*</v>
      </c>
      <c r="AD12" s="114" t="str">
        <f>[8]Agosto!$G$33</f>
        <v>*</v>
      </c>
      <c r="AE12" s="114" t="str">
        <f>[8]Agosto!$G$34</f>
        <v>*</v>
      </c>
      <c r="AF12" s="114" t="str">
        <f>[8]Agosto!$G$35</f>
        <v>*</v>
      </c>
      <c r="AG12" s="112" t="s">
        <v>210</v>
      </c>
      <c r="AH12" s="120" t="s">
        <v>210</v>
      </c>
    </row>
    <row r="13" spans="1:34" x14ac:dyDescent="0.2">
      <c r="A13" s="54" t="s">
        <v>98</v>
      </c>
      <c r="B13" s="114">
        <f>[9]Agosto!$G$5</f>
        <v>28</v>
      </c>
      <c r="C13" s="114">
        <f>[9]Agosto!$G$6</f>
        <v>31</v>
      </c>
      <c r="D13" s="114">
        <f>[9]Agosto!$G$7</f>
        <v>23</v>
      </c>
      <c r="E13" s="114">
        <f>[9]Agosto!$G$8</f>
        <v>26</v>
      </c>
      <c r="F13" s="114">
        <f>[9]Agosto!$G$9</f>
        <v>29</v>
      </c>
      <c r="G13" s="114">
        <f>[9]Agosto!$G$10</f>
        <v>27</v>
      </c>
      <c r="H13" s="114">
        <f>[9]Agosto!$G$11</f>
        <v>32</v>
      </c>
      <c r="I13" s="114">
        <f>[9]Agosto!$G$12</f>
        <v>47</v>
      </c>
      <c r="J13" s="114">
        <f>[9]Agosto!$G$13</f>
        <v>44</v>
      </c>
      <c r="K13" s="114">
        <f>[9]Agosto!$G$14</f>
        <v>31</v>
      </c>
      <c r="L13" s="114">
        <f>[9]Agosto!$G$15</f>
        <v>28</v>
      </c>
      <c r="M13" s="114">
        <f>[9]Agosto!$G$16</f>
        <v>49</v>
      </c>
      <c r="N13" s="114">
        <f>[9]Agosto!$G$17</f>
        <v>51</v>
      </c>
      <c r="O13" s="114">
        <f>[9]Agosto!$G$18</f>
        <v>54</v>
      </c>
      <c r="P13" s="114">
        <f>[9]Agosto!$G$19</f>
        <v>43</v>
      </c>
      <c r="Q13" s="114">
        <f>[9]Agosto!$G$20</f>
        <v>26</v>
      </c>
      <c r="R13" s="114">
        <f>[9]Agosto!$G$21</f>
        <v>28</v>
      </c>
      <c r="S13" s="114">
        <f>[9]Agosto!$G$22</f>
        <v>34</v>
      </c>
      <c r="T13" s="114">
        <f>[9]Agosto!$G$23</f>
        <v>80</v>
      </c>
      <c r="U13" s="114">
        <f>[9]Agosto!$G$24</f>
        <v>44</v>
      </c>
      <c r="V13" s="114">
        <f>[9]Agosto!$G$25</f>
        <v>46</v>
      </c>
      <c r="W13" s="114">
        <f>[9]Agosto!$G$26</f>
        <v>37</v>
      </c>
      <c r="X13" s="114">
        <f>[9]Agosto!$G$27</f>
        <v>19</v>
      </c>
      <c r="Y13" s="114">
        <f>[9]Agosto!$G$28</f>
        <v>32</v>
      </c>
      <c r="Z13" s="114">
        <f>[9]Agosto!$G$29</f>
        <v>40</v>
      </c>
      <c r="AA13" s="114">
        <f>[9]Agosto!$G$30</f>
        <v>45</v>
      </c>
      <c r="AB13" s="114">
        <f>[9]Agosto!$G$31</f>
        <v>43</v>
      </c>
      <c r="AC13" s="114">
        <f>[9]Agosto!$G$32</f>
        <v>45</v>
      </c>
      <c r="AD13" s="114">
        <f>[9]Agosto!$G$33</f>
        <v>51</v>
      </c>
      <c r="AE13" s="114">
        <f>[9]Agosto!$G$34</f>
        <v>43</v>
      </c>
      <c r="AF13" s="114">
        <f>[9]Agosto!$G$35</f>
        <v>53</v>
      </c>
      <c r="AG13" s="112">
        <f t="shared" si="3"/>
        <v>19</v>
      </c>
      <c r="AH13" s="120">
        <f t="shared" si="4"/>
        <v>39</v>
      </c>
    </row>
    <row r="14" spans="1:34" hidden="1" x14ac:dyDescent="0.2">
      <c r="A14" s="54" t="s">
        <v>102</v>
      </c>
      <c r="B14" s="114" t="str">
        <f>[10]Agosto!$G$5</f>
        <v>*</v>
      </c>
      <c r="C14" s="114" t="str">
        <f>[10]Agosto!$G$6</f>
        <v>*</v>
      </c>
      <c r="D14" s="114" t="str">
        <f>[10]Agosto!$G$7</f>
        <v>*</v>
      </c>
      <c r="E14" s="114" t="str">
        <f>[10]Agosto!$G$8</f>
        <v>*</v>
      </c>
      <c r="F14" s="114" t="str">
        <f>[10]Agosto!$G$9</f>
        <v>*</v>
      </c>
      <c r="G14" s="114" t="str">
        <f>[10]Agosto!$G$10</f>
        <v>*</v>
      </c>
      <c r="H14" s="114" t="str">
        <f>[10]Agosto!$G$11</f>
        <v>*</v>
      </c>
      <c r="I14" s="114" t="str">
        <f>[10]Agosto!$G$12</f>
        <v>*</v>
      </c>
      <c r="J14" s="114" t="str">
        <f>[10]Agosto!$G$13</f>
        <v>*</v>
      </c>
      <c r="K14" s="114" t="str">
        <f>[10]Agosto!$G$14</f>
        <v>*</v>
      </c>
      <c r="L14" s="114" t="str">
        <f>[10]Agosto!$G$15</f>
        <v>*</v>
      </c>
      <c r="M14" s="114" t="str">
        <f>[10]Agosto!$G$16</f>
        <v>*</v>
      </c>
      <c r="N14" s="114" t="str">
        <f>[10]Agosto!$G$17</f>
        <v>*</v>
      </c>
      <c r="O14" s="114" t="str">
        <f>[10]Agosto!$G$18</f>
        <v>*</v>
      </c>
      <c r="P14" s="114" t="str">
        <f>[10]Agosto!$G$19</f>
        <v>*</v>
      </c>
      <c r="Q14" s="114" t="str">
        <f>[10]Agosto!$G$20</f>
        <v>*</v>
      </c>
      <c r="R14" s="114" t="str">
        <f>[10]Agosto!$G$21</f>
        <v>*</v>
      </c>
      <c r="S14" s="114" t="str">
        <f>[10]Agosto!$G$22</f>
        <v>*</v>
      </c>
      <c r="T14" s="114" t="str">
        <f>[10]Agosto!$G$23</f>
        <v>*</v>
      </c>
      <c r="U14" s="114" t="str">
        <f>[10]Agosto!$G$24</f>
        <v>*</v>
      </c>
      <c r="V14" s="114" t="str">
        <f>[10]Agosto!$G$25</f>
        <v>*</v>
      </c>
      <c r="W14" s="114" t="str">
        <f>[10]Agosto!$G$26</f>
        <v>*</v>
      </c>
      <c r="X14" s="114" t="str">
        <f>[10]Agosto!$G$27</f>
        <v>*</v>
      </c>
      <c r="Y14" s="114" t="str">
        <f>[10]Agosto!$G$28</f>
        <v>*</v>
      </c>
      <c r="Z14" s="114" t="str">
        <f>[10]Agosto!$G$29</f>
        <v>*</v>
      </c>
      <c r="AA14" s="114" t="str">
        <f>[10]Agosto!$G$30</f>
        <v>*</v>
      </c>
      <c r="AB14" s="114" t="str">
        <f>[10]Agosto!$G$31</f>
        <v>*</v>
      </c>
      <c r="AC14" s="114" t="str">
        <f>[10]Agosto!$G$32</f>
        <v>*</v>
      </c>
      <c r="AD14" s="114" t="str">
        <f>[10]Agosto!$G$33</f>
        <v>*</v>
      </c>
      <c r="AE14" s="114" t="str">
        <f>[10]Agosto!$G$34</f>
        <v>*</v>
      </c>
      <c r="AF14" s="114" t="str">
        <f>[10]Agosto!$G$35</f>
        <v>*</v>
      </c>
      <c r="AG14" s="112" t="s">
        <v>210</v>
      </c>
      <c r="AH14" s="120" t="s">
        <v>210</v>
      </c>
    </row>
    <row r="15" spans="1:34" x14ac:dyDescent="0.2">
      <c r="A15" s="54" t="s">
        <v>105</v>
      </c>
      <c r="B15" s="114">
        <f>[11]Agosto!$G$5</f>
        <v>30</v>
      </c>
      <c r="C15" s="114">
        <f>[11]Agosto!$G$6</f>
        <v>25</v>
      </c>
      <c r="D15" s="114">
        <f>[11]Agosto!$G$7</f>
        <v>22</v>
      </c>
      <c r="E15" s="114">
        <f>[11]Agosto!$G$8</f>
        <v>25</v>
      </c>
      <c r="F15" s="114">
        <f>[11]Agosto!$G$9</f>
        <v>26</v>
      </c>
      <c r="G15" s="114">
        <f>[11]Agosto!$G$10</f>
        <v>26</v>
      </c>
      <c r="H15" s="114">
        <f>[11]Agosto!$G$11</f>
        <v>27</v>
      </c>
      <c r="I15" s="114">
        <f>[11]Agosto!$G$12</f>
        <v>59</v>
      </c>
      <c r="J15" s="114">
        <f>[11]Agosto!$G$13</f>
        <v>46</v>
      </c>
      <c r="K15" s="114">
        <f>[11]Agosto!$G$14</f>
        <v>27</v>
      </c>
      <c r="L15" s="114">
        <f>[11]Agosto!$G$15</f>
        <v>29</v>
      </c>
      <c r="M15" s="114">
        <f>[11]Agosto!$G$16</f>
        <v>40</v>
      </c>
      <c r="N15" s="114">
        <f>[11]Agosto!$G$17</f>
        <v>60</v>
      </c>
      <c r="O15" s="114">
        <f>[11]Agosto!$G$18</f>
        <v>58</v>
      </c>
      <c r="P15" s="114">
        <f>[11]Agosto!$G$19</f>
        <v>37</v>
      </c>
      <c r="Q15" s="114">
        <f>[11]Agosto!$G$20</f>
        <v>33</v>
      </c>
      <c r="R15" s="114">
        <f>[11]Agosto!$G$21</f>
        <v>25</v>
      </c>
      <c r="S15" s="114">
        <f>[11]Agosto!$G$22</f>
        <v>27</v>
      </c>
      <c r="T15" s="114">
        <f>[11]Agosto!$G$23</f>
        <v>59</v>
      </c>
      <c r="U15" s="114">
        <f>[11]Agosto!$G$24</f>
        <v>56</v>
      </c>
      <c r="V15" s="114">
        <f>[11]Agosto!$G$25</f>
        <v>45</v>
      </c>
      <c r="W15" s="114">
        <f>[11]Agosto!$G$26</f>
        <v>32</v>
      </c>
      <c r="X15" s="114">
        <f>[11]Agosto!$G$27</f>
        <v>23</v>
      </c>
      <c r="Y15" s="114">
        <f>[11]Agosto!$G$28</f>
        <v>32</v>
      </c>
      <c r="Z15" s="114">
        <f>[11]Agosto!$G$29</f>
        <v>47</v>
      </c>
      <c r="AA15" s="114">
        <f>[11]Agosto!$G$30</f>
        <v>46</v>
      </c>
      <c r="AB15" s="114">
        <f>[11]Agosto!$G$31</f>
        <v>52</v>
      </c>
      <c r="AC15" s="114">
        <f>[11]Agosto!$G$32</f>
        <v>39</v>
      </c>
      <c r="AD15" s="114">
        <f>[11]Agosto!$G$33</f>
        <v>48</v>
      </c>
      <c r="AE15" s="114">
        <f>[11]Agosto!$G$34</f>
        <v>43</v>
      </c>
      <c r="AF15" s="114">
        <f>[11]Agosto!$G$35</f>
        <v>60</v>
      </c>
      <c r="AG15" s="112">
        <f t="shared" si="3"/>
        <v>22</v>
      </c>
      <c r="AH15" s="120">
        <f t="shared" si="4"/>
        <v>38.838709677419352</v>
      </c>
    </row>
    <row r="16" spans="1:34" x14ac:dyDescent="0.2">
      <c r="A16" s="54" t="s">
        <v>152</v>
      </c>
      <c r="B16" s="114">
        <f>[12]Agosto!$G$5</f>
        <v>24</v>
      </c>
      <c r="C16" s="114">
        <f>[12]Agosto!$G$6</f>
        <v>25</v>
      </c>
      <c r="D16" s="114">
        <f>[12]Agosto!$G$7</f>
        <v>24</v>
      </c>
      <c r="E16" s="114">
        <f>[12]Agosto!$G$8</f>
        <v>25</v>
      </c>
      <c r="F16" s="114">
        <f>[12]Agosto!$G$9</f>
        <v>24</v>
      </c>
      <c r="G16" s="114">
        <f>[12]Agosto!$G$10</f>
        <v>20</v>
      </c>
      <c r="H16" s="114">
        <f>[12]Agosto!$G$11</f>
        <v>29</v>
      </c>
      <c r="I16" s="114">
        <f>[12]Agosto!$G$12</f>
        <v>27</v>
      </c>
      <c r="J16" s="114">
        <f>[12]Agosto!$G$13</f>
        <v>30</v>
      </c>
      <c r="K16" s="114">
        <f>[12]Agosto!$G$14</f>
        <v>22</v>
      </c>
      <c r="L16" s="114">
        <f>[12]Agosto!$G$15</f>
        <v>28</v>
      </c>
      <c r="M16" s="114">
        <f>[12]Agosto!$G$16</f>
        <v>30</v>
      </c>
      <c r="N16" s="114">
        <f>[12]Agosto!$G$17</f>
        <v>56</v>
      </c>
      <c r="O16" s="114">
        <f>[12]Agosto!$G$18</f>
        <v>52</v>
      </c>
      <c r="P16" s="114">
        <f>[12]Agosto!$G$19</f>
        <v>38</v>
      </c>
      <c r="Q16" s="114">
        <f>[12]Agosto!$G$20</f>
        <v>21</v>
      </c>
      <c r="R16" s="114">
        <f>[12]Agosto!$G$21</f>
        <v>23</v>
      </c>
      <c r="S16" s="114">
        <f>[12]Agosto!$G$22</f>
        <v>28</v>
      </c>
      <c r="T16" s="114">
        <f>[12]Agosto!$G$23</f>
        <v>42</v>
      </c>
      <c r="U16" s="114">
        <f>[12]Agosto!$G$24</f>
        <v>33</v>
      </c>
      <c r="V16" s="114">
        <f>[12]Agosto!$G$25</f>
        <v>50</v>
      </c>
      <c r="W16" s="114">
        <f>[12]Agosto!$G$26</f>
        <v>31</v>
      </c>
      <c r="X16" s="114">
        <f>[12]Agosto!$G$27</f>
        <v>35</v>
      </c>
      <c r="Y16" s="114">
        <f>[12]Agosto!$G$28</f>
        <v>42</v>
      </c>
      <c r="Z16" s="114">
        <f>[12]Agosto!$G$29</f>
        <v>26</v>
      </c>
      <c r="AA16" s="114">
        <f>[12]Agosto!$G$30</f>
        <v>63</v>
      </c>
      <c r="AB16" s="114">
        <f>[12]Agosto!$G$31</f>
        <v>91</v>
      </c>
      <c r="AC16" s="114">
        <f>[12]Agosto!$G$32</f>
        <v>51</v>
      </c>
      <c r="AD16" s="114">
        <f>[12]Agosto!$G$33</f>
        <v>44</v>
      </c>
      <c r="AE16" s="114">
        <f>[12]Agosto!$G$34</f>
        <v>43</v>
      </c>
      <c r="AF16" s="114">
        <f>[12]Agosto!$G$35</f>
        <v>44</v>
      </c>
      <c r="AG16" s="112">
        <f t="shared" si="3"/>
        <v>20</v>
      </c>
      <c r="AH16" s="120">
        <f t="shared" si="4"/>
        <v>36.161290322580648</v>
      </c>
    </row>
    <row r="17" spans="1:39" x14ac:dyDescent="0.2">
      <c r="A17" s="54" t="s">
        <v>2</v>
      </c>
      <c r="B17" s="114">
        <f>[13]Agosto!$G$5</f>
        <v>21</v>
      </c>
      <c r="C17" s="114">
        <f>[13]Agosto!$G$6</f>
        <v>20</v>
      </c>
      <c r="D17" s="114">
        <f>[13]Agosto!$G$7</f>
        <v>20</v>
      </c>
      <c r="E17" s="114">
        <f>[13]Agosto!$G$8</f>
        <v>22</v>
      </c>
      <c r="F17" s="114">
        <f>[13]Agosto!$G$9</f>
        <v>20</v>
      </c>
      <c r="G17" s="114">
        <f>[13]Agosto!$G$10</f>
        <v>20</v>
      </c>
      <c r="H17" s="114">
        <f>[13]Agosto!$G$11</f>
        <v>24</v>
      </c>
      <c r="I17" s="114">
        <f>[13]Agosto!$G$12</f>
        <v>28</v>
      </c>
      <c r="J17" s="114">
        <f>[13]Agosto!$G$13</f>
        <v>27</v>
      </c>
      <c r="K17" s="114">
        <f>[13]Agosto!$G$14</f>
        <v>18</v>
      </c>
      <c r="L17" s="114">
        <f>[13]Agosto!$G$15</f>
        <v>24</v>
      </c>
      <c r="M17" s="114">
        <f>[13]Agosto!$G$16</f>
        <v>29</v>
      </c>
      <c r="N17" s="114">
        <f>[13]Agosto!$G$17</f>
        <v>61</v>
      </c>
      <c r="O17" s="114">
        <f>[13]Agosto!$G$18</f>
        <v>51</v>
      </c>
      <c r="P17" s="114">
        <f>[13]Agosto!$G$19</f>
        <v>30</v>
      </c>
      <c r="Q17" s="114">
        <f>[13]Agosto!$G$20</f>
        <v>19</v>
      </c>
      <c r="R17" s="114">
        <f>[13]Agosto!$G$21</f>
        <v>20</v>
      </c>
      <c r="S17" s="114">
        <f>[13]Agosto!$G$22</f>
        <v>25</v>
      </c>
      <c r="T17" s="114">
        <f>[13]Agosto!$G$23</f>
        <v>41</v>
      </c>
      <c r="U17" s="114">
        <f>[13]Agosto!$G$24</f>
        <v>39</v>
      </c>
      <c r="V17" s="114">
        <f>[13]Agosto!$G$25</f>
        <v>43</v>
      </c>
      <c r="W17" s="114">
        <f>[13]Agosto!$G$26</f>
        <v>29</v>
      </c>
      <c r="X17" s="114">
        <f>[13]Agosto!$G$27</f>
        <v>27</v>
      </c>
      <c r="Y17" s="114">
        <f>[13]Agosto!$G$28</f>
        <v>17</v>
      </c>
      <c r="Z17" s="114">
        <f>[13]Agosto!$G$29</f>
        <v>28</v>
      </c>
      <c r="AA17" s="114">
        <f>[13]Agosto!$G$30</f>
        <v>56</v>
      </c>
      <c r="AB17" s="114">
        <f>[13]Agosto!$G$31</f>
        <v>69</v>
      </c>
      <c r="AC17" s="114">
        <f>[13]Agosto!$G$32</f>
        <v>45</v>
      </c>
      <c r="AD17" s="114">
        <f>[13]Agosto!$G$33</f>
        <v>36</v>
      </c>
      <c r="AE17" s="114">
        <f>[13]Agosto!$G$34</f>
        <v>35</v>
      </c>
      <c r="AF17" s="114">
        <f>[13]Agosto!$G$35</f>
        <v>45</v>
      </c>
      <c r="AG17" s="112">
        <f t="shared" si="3"/>
        <v>17</v>
      </c>
      <c r="AH17" s="120">
        <f t="shared" si="4"/>
        <v>31.903225806451612</v>
      </c>
      <c r="AJ17" s="12" t="s">
        <v>35</v>
      </c>
    </row>
    <row r="18" spans="1:39" hidden="1" x14ac:dyDescent="0.2">
      <c r="A18" s="54" t="s">
        <v>3</v>
      </c>
      <c r="B18" s="114" t="str">
        <f>[14]Agosto!$G$5</f>
        <v>*</v>
      </c>
      <c r="C18" s="114" t="str">
        <f>[14]Agosto!$G$6</f>
        <v>*</v>
      </c>
      <c r="D18" s="114" t="str">
        <f>[14]Agosto!$G$7</f>
        <v>*</v>
      </c>
      <c r="E18" s="114" t="str">
        <f>[14]Agosto!$G$8</f>
        <v>*</v>
      </c>
      <c r="F18" s="114" t="str">
        <f>[14]Agosto!$G$9</f>
        <v>*</v>
      </c>
      <c r="G18" s="114" t="str">
        <f>[14]Agosto!$G$10</f>
        <v>*</v>
      </c>
      <c r="H18" s="114" t="str">
        <f>[14]Agosto!$G$11</f>
        <v>*</v>
      </c>
      <c r="I18" s="114" t="str">
        <f>[14]Agosto!$G$12</f>
        <v>*</v>
      </c>
      <c r="J18" s="114" t="str">
        <f>[14]Agosto!$G$13</f>
        <v>*</v>
      </c>
      <c r="K18" s="114" t="str">
        <f>[14]Agosto!$G$14</f>
        <v>*</v>
      </c>
      <c r="L18" s="114" t="str">
        <f>[14]Agosto!$G$15</f>
        <v>*</v>
      </c>
      <c r="M18" s="114" t="str">
        <f>[14]Agosto!$G$16</f>
        <v>*</v>
      </c>
      <c r="N18" s="114" t="str">
        <f>[14]Agosto!$G$17</f>
        <v>*</v>
      </c>
      <c r="O18" s="114" t="str">
        <f>[14]Agosto!$G$18</f>
        <v>*</v>
      </c>
      <c r="P18" s="114" t="str">
        <f>[14]Agosto!$G$19</f>
        <v>*</v>
      </c>
      <c r="Q18" s="114" t="str">
        <f>[14]Agosto!$G$20</f>
        <v>*</v>
      </c>
      <c r="R18" s="114" t="str">
        <f>[14]Agosto!$G$21</f>
        <v>*</v>
      </c>
      <c r="S18" s="114" t="str">
        <f>[14]Agosto!$G$22</f>
        <v>*</v>
      </c>
      <c r="T18" s="114" t="str">
        <f>[14]Agosto!$G$23</f>
        <v>*</v>
      </c>
      <c r="U18" s="114" t="str">
        <f>[14]Agosto!$G$24</f>
        <v>*</v>
      </c>
      <c r="V18" s="114" t="str">
        <f>[14]Agosto!$G$25</f>
        <v>*</v>
      </c>
      <c r="W18" s="114" t="str">
        <f>[14]Agosto!$G$26</f>
        <v>*</v>
      </c>
      <c r="X18" s="114" t="str">
        <f>[14]Agosto!$G$27</f>
        <v>*</v>
      </c>
      <c r="Y18" s="114" t="str">
        <f>[14]Agosto!$G$28</f>
        <v>*</v>
      </c>
      <c r="Z18" s="114" t="str">
        <f>[14]Agosto!$G$29</f>
        <v>*</v>
      </c>
      <c r="AA18" s="114" t="str">
        <f>[14]Agosto!$G$30</f>
        <v>*</v>
      </c>
      <c r="AB18" s="114" t="str">
        <f>[14]Agosto!$G$31</f>
        <v>*</v>
      </c>
      <c r="AC18" s="114" t="str">
        <f>[14]Agosto!$G$32</f>
        <v>*</v>
      </c>
      <c r="AD18" s="114" t="str">
        <f>[14]Agosto!$G$33</f>
        <v>*</v>
      </c>
      <c r="AE18" s="114" t="str">
        <f>[14]Agosto!$G$34</f>
        <v>*</v>
      </c>
      <c r="AF18" s="114" t="str">
        <f>[14]Agosto!$G$35</f>
        <v>*</v>
      </c>
      <c r="AG18" s="112" t="s">
        <v>210</v>
      </c>
      <c r="AH18" s="120" t="s">
        <v>210</v>
      </c>
      <c r="AI18" s="12" t="s">
        <v>35</v>
      </c>
      <c r="AJ18" s="12" t="s">
        <v>35</v>
      </c>
    </row>
    <row r="19" spans="1:39" x14ac:dyDescent="0.2">
      <c r="A19" s="54" t="s">
        <v>4</v>
      </c>
      <c r="B19" s="114">
        <f>[15]Agosto!$G$5</f>
        <v>26</v>
      </c>
      <c r="C19" s="114">
        <f>[15]Agosto!$G$6</f>
        <v>21</v>
      </c>
      <c r="D19" s="114">
        <f>[15]Agosto!$G$7</f>
        <v>23</v>
      </c>
      <c r="E19" s="114">
        <f>[15]Agosto!$G$8</f>
        <v>21</v>
      </c>
      <c r="F19" s="114">
        <f>[15]Agosto!$G$9</f>
        <v>23</v>
      </c>
      <c r="G19" s="114">
        <f>[15]Agosto!$G$10</f>
        <v>20</v>
      </c>
      <c r="H19" s="114">
        <f>[15]Agosto!$G$11</f>
        <v>19</v>
      </c>
      <c r="I19" s="114">
        <f>[15]Agosto!$G$12</f>
        <v>21</v>
      </c>
      <c r="J19" s="114">
        <f>[15]Agosto!$G$13</f>
        <v>19</v>
      </c>
      <c r="K19" s="114">
        <f>[15]Agosto!$G$14</f>
        <v>16</v>
      </c>
      <c r="L19" s="114">
        <f>[15]Agosto!$G$15</f>
        <v>20</v>
      </c>
      <c r="M19" s="114">
        <f>[15]Agosto!$G$16</f>
        <v>21</v>
      </c>
      <c r="N19" s="114">
        <f>[15]Agosto!$G$17</f>
        <v>43</v>
      </c>
      <c r="O19" s="114">
        <f>[15]Agosto!$G$18</f>
        <v>43</v>
      </c>
      <c r="P19" s="114">
        <f>[15]Agosto!$G$19</f>
        <v>29</v>
      </c>
      <c r="Q19" s="114">
        <f>[15]Agosto!$G$20</f>
        <v>23</v>
      </c>
      <c r="R19" s="114">
        <f>[15]Agosto!$G$21</f>
        <v>22</v>
      </c>
      <c r="S19" s="114">
        <f>[15]Agosto!$G$22</f>
        <v>22</v>
      </c>
      <c r="T19" s="114">
        <f>[15]Agosto!$G$23</f>
        <v>34</v>
      </c>
      <c r="U19" s="114">
        <f>[15]Agosto!$G$24</f>
        <v>36</v>
      </c>
      <c r="V19" s="114">
        <f>[15]Agosto!$G$25</f>
        <v>34</v>
      </c>
      <c r="W19" s="114">
        <f>[15]Agosto!$G$26</f>
        <v>26</v>
      </c>
      <c r="X19" s="114">
        <f>[15]Agosto!$G$27</f>
        <v>20</v>
      </c>
      <c r="Y19" s="114">
        <f>[15]Agosto!$G$28</f>
        <v>27</v>
      </c>
      <c r="Z19" s="114">
        <f>[15]Agosto!$G$29</f>
        <v>15</v>
      </c>
      <c r="AA19" s="114">
        <f>[15]Agosto!$G$30</f>
        <v>47</v>
      </c>
      <c r="AB19" s="114">
        <f>[15]Agosto!$G$31</f>
        <v>59</v>
      </c>
      <c r="AC19" s="114">
        <f>[15]Agosto!$G$32</f>
        <v>50</v>
      </c>
      <c r="AD19" s="114">
        <f>[15]Agosto!$G$33</f>
        <v>42</v>
      </c>
      <c r="AE19" s="114">
        <f>[15]Agosto!$G$34</f>
        <v>28</v>
      </c>
      <c r="AF19" s="114">
        <f>[15]Agosto!$G$35</f>
        <v>27</v>
      </c>
      <c r="AG19" s="112">
        <f t="shared" si="3"/>
        <v>15</v>
      </c>
      <c r="AH19" s="120">
        <f t="shared" si="4"/>
        <v>28.29032258064516</v>
      </c>
      <c r="AL19" t="s">
        <v>35</v>
      </c>
    </row>
    <row r="20" spans="1:39" x14ac:dyDescent="0.2">
      <c r="A20" s="54" t="s">
        <v>5</v>
      </c>
      <c r="B20" s="114">
        <f>[16]Agosto!$G$5</f>
        <v>36</v>
      </c>
      <c r="C20" s="114">
        <f>[16]Agosto!$G$6</f>
        <v>36</v>
      </c>
      <c r="D20" s="114">
        <f>[16]Agosto!$G$7</f>
        <v>31</v>
      </c>
      <c r="E20" s="114">
        <f>[16]Agosto!$G$8</f>
        <v>34</v>
      </c>
      <c r="F20" s="114">
        <f>[16]Agosto!$G$9</f>
        <v>33</v>
      </c>
      <c r="G20" s="114">
        <f>[16]Agosto!$G$10</f>
        <v>32</v>
      </c>
      <c r="H20" s="114">
        <f>[16]Agosto!$G$11</f>
        <v>31</v>
      </c>
      <c r="I20" s="114">
        <f>[16]Agosto!$G$12</f>
        <v>44</v>
      </c>
      <c r="J20" s="114">
        <f>[16]Agosto!$G$13</f>
        <v>47</v>
      </c>
      <c r="K20" s="114">
        <f>[16]Agosto!$G$14</f>
        <v>39</v>
      </c>
      <c r="L20" s="114">
        <f>[16]Agosto!$G$15</f>
        <v>36</v>
      </c>
      <c r="M20" s="114">
        <f>[16]Agosto!$G$16</f>
        <v>41</v>
      </c>
      <c r="N20" s="114">
        <f>[16]Agosto!$G$17</f>
        <v>40</v>
      </c>
      <c r="O20" s="114">
        <f>[16]Agosto!$G$18</f>
        <v>43</v>
      </c>
      <c r="P20" s="114">
        <f>[16]Agosto!$G$19</f>
        <v>41</v>
      </c>
      <c r="Q20" s="114">
        <f>[16]Agosto!$G$20</f>
        <v>30</v>
      </c>
      <c r="R20" s="114">
        <f>[16]Agosto!$G$21</f>
        <v>33</v>
      </c>
      <c r="S20" s="114">
        <f>[16]Agosto!$G$22</f>
        <v>30</v>
      </c>
      <c r="T20" s="114">
        <f>[16]Agosto!$G$23</f>
        <v>41</v>
      </c>
      <c r="U20" s="114">
        <f>[16]Agosto!$G$24</f>
        <v>53</v>
      </c>
      <c r="V20" s="114">
        <f>[16]Agosto!$G$25</f>
        <v>46</v>
      </c>
      <c r="W20" s="114">
        <f>[16]Agosto!$G$26</f>
        <v>39</v>
      </c>
      <c r="X20" s="114">
        <f>[16]Agosto!$G$27</f>
        <v>27</v>
      </c>
      <c r="Y20" s="114">
        <f>[16]Agosto!$G$28</f>
        <v>27</v>
      </c>
      <c r="Z20" s="114">
        <f>[16]Agosto!$G$29</f>
        <v>28</v>
      </c>
      <c r="AA20" s="114">
        <f>[16]Agosto!$G$30</f>
        <v>37</v>
      </c>
      <c r="AB20" s="114">
        <f>[16]Agosto!$G$31</f>
        <v>31</v>
      </c>
      <c r="AC20" s="114">
        <f>[16]Agosto!$G$32</f>
        <v>30</v>
      </c>
      <c r="AD20" s="114">
        <f>[16]Agosto!$G$33</f>
        <v>39</v>
      </c>
      <c r="AE20" s="114">
        <f>[16]Agosto!$G$34</f>
        <v>40</v>
      </c>
      <c r="AF20" s="114">
        <f>[16]Agosto!$G$35</f>
        <v>39</v>
      </c>
      <c r="AG20" s="112">
        <f t="shared" si="3"/>
        <v>27</v>
      </c>
      <c r="AH20" s="120">
        <f t="shared" si="4"/>
        <v>36.58064516129032</v>
      </c>
      <c r="AI20" s="12" t="s">
        <v>35</v>
      </c>
    </row>
    <row r="21" spans="1:39" x14ac:dyDescent="0.2">
      <c r="A21" s="54" t="s">
        <v>33</v>
      </c>
      <c r="B21" s="114">
        <f>[17]Agosto!$G$5</f>
        <v>21</v>
      </c>
      <c r="C21" s="114">
        <f>[17]Agosto!$G$6</f>
        <v>21</v>
      </c>
      <c r="D21" s="114">
        <f>[17]Agosto!$G$7</f>
        <v>19</v>
      </c>
      <c r="E21" s="114">
        <f>[17]Agosto!$G$8</f>
        <v>19</v>
      </c>
      <c r="F21" s="114">
        <f>[17]Agosto!$G$9</f>
        <v>19</v>
      </c>
      <c r="G21" s="114">
        <f>[17]Agosto!$G$10</f>
        <v>18</v>
      </c>
      <c r="H21" s="114">
        <f>[17]Agosto!$G$11</f>
        <v>22</v>
      </c>
      <c r="I21" s="114">
        <f>[17]Agosto!$G$12</f>
        <v>21</v>
      </c>
      <c r="J21" s="114">
        <f>[17]Agosto!$G$13</f>
        <v>18</v>
      </c>
      <c r="K21" s="114">
        <f>[17]Agosto!$G$14</f>
        <v>17</v>
      </c>
      <c r="L21" s="114">
        <f>[17]Agosto!$G$15</f>
        <v>18</v>
      </c>
      <c r="M21" s="114">
        <f>[17]Agosto!$G$16</f>
        <v>21</v>
      </c>
      <c r="N21" s="114">
        <f>[17]Agosto!$G$17</f>
        <v>33</v>
      </c>
      <c r="O21" s="114">
        <f>[17]Agosto!$G$18</f>
        <v>29</v>
      </c>
      <c r="P21" s="114">
        <f>[17]Agosto!$G$19</f>
        <v>28</v>
      </c>
      <c r="Q21" s="114">
        <f>[17]Agosto!$G$20</f>
        <v>21</v>
      </c>
      <c r="R21" s="114">
        <f>[17]Agosto!$G$21</f>
        <v>22</v>
      </c>
      <c r="S21" s="114">
        <f>[17]Agosto!$G$22</f>
        <v>21</v>
      </c>
      <c r="T21" s="114">
        <f>[17]Agosto!$G$23</f>
        <v>35</v>
      </c>
      <c r="U21" s="114">
        <f>[17]Agosto!$G$24</f>
        <v>28</v>
      </c>
      <c r="V21" s="114">
        <f>[17]Agosto!$G$25</f>
        <v>35</v>
      </c>
      <c r="W21" s="114">
        <f>[17]Agosto!$G$26</f>
        <v>22</v>
      </c>
      <c r="X21" s="114">
        <f>[17]Agosto!$G$27</f>
        <v>22</v>
      </c>
      <c r="Y21" s="114">
        <f>[17]Agosto!$G$28</f>
        <v>29</v>
      </c>
      <c r="Z21" s="114">
        <f>[17]Agosto!$G$29</f>
        <v>24</v>
      </c>
      <c r="AA21" s="114">
        <f>[17]Agosto!$G$30</f>
        <v>48</v>
      </c>
      <c r="AB21" s="114">
        <f>[17]Agosto!$G$31</f>
        <v>50</v>
      </c>
      <c r="AC21" s="114">
        <f>[17]Agosto!$G$32</f>
        <v>46</v>
      </c>
      <c r="AD21" s="114">
        <f>[17]Agosto!$G$33</f>
        <v>35</v>
      </c>
      <c r="AE21" s="114">
        <f>[17]Agosto!$G$34</f>
        <v>31</v>
      </c>
      <c r="AF21" s="114">
        <f>[17]Agosto!$G$35</f>
        <v>28</v>
      </c>
      <c r="AG21" s="112">
        <f t="shared" si="3"/>
        <v>17</v>
      </c>
      <c r="AH21" s="120">
        <f t="shared" si="4"/>
        <v>26.483870967741936</v>
      </c>
      <c r="AJ21" t="s">
        <v>35</v>
      </c>
      <c r="AL21" t="s">
        <v>35</v>
      </c>
    </row>
    <row r="22" spans="1:39" x14ac:dyDescent="0.2">
      <c r="A22" s="54" t="s">
        <v>6</v>
      </c>
      <c r="B22" s="114">
        <f>[18]Agosto!$G$5</f>
        <v>19</v>
      </c>
      <c r="C22" s="114">
        <f>[18]Agosto!$G$6</f>
        <v>18</v>
      </c>
      <c r="D22" s="114">
        <f>[18]Agosto!$G$7</f>
        <v>19</v>
      </c>
      <c r="E22" s="114">
        <f>[18]Agosto!$G$8</f>
        <v>19</v>
      </c>
      <c r="F22" s="114">
        <f>[18]Agosto!$G$9</f>
        <v>18</v>
      </c>
      <c r="G22" s="114">
        <f>[18]Agosto!$G$10</f>
        <v>16</v>
      </c>
      <c r="H22" s="114">
        <f>[18]Agosto!$G$11</f>
        <v>22</v>
      </c>
      <c r="I22" s="114">
        <f>[18]Agosto!$G$12</f>
        <v>24</v>
      </c>
      <c r="J22" s="114">
        <f>[18]Agosto!$G$13</f>
        <v>23</v>
      </c>
      <c r="K22" s="114">
        <f>[18]Agosto!$G$14</f>
        <v>15</v>
      </c>
      <c r="L22" s="114">
        <f>[18]Agosto!$G$15</f>
        <v>25</v>
      </c>
      <c r="M22" s="114">
        <f>[18]Agosto!$G$16</f>
        <v>21</v>
      </c>
      <c r="N22" s="114">
        <f>[18]Agosto!$G$17</f>
        <v>47</v>
      </c>
      <c r="O22" s="114">
        <f>[18]Agosto!$G$18</f>
        <v>47</v>
      </c>
      <c r="P22" s="114">
        <f>[18]Agosto!$G$19</f>
        <v>33</v>
      </c>
      <c r="Q22" s="114">
        <f>[18]Agosto!$G$20</f>
        <v>20</v>
      </c>
      <c r="R22" s="114">
        <f>[18]Agosto!$G$21</f>
        <v>19</v>
      </c>
      <c r="S22" s="114">
        <f>[18]Agosto!$G$22</f>
        <v>21</v>
      </c>
      <c r="T22" s="114">
        <f>[18]Agosto!$G$23</f>
        <v>44</v>
      </c>
      <c r="U22" s="114">
        <f>[18]Agosto!$G$24</f>
        <v>30</v>
      </c>
      <c r="V22" s="114">
        <f>[18]Agosto!$G$25</f>
        <v>33</v>
      </c>
      <c r="W22" s="114">
        <f>[18]Agosto!$G$26</f>
        <v>21</v>
      </c>
      <c r="X22" s="114">
        <f>[18]Agosto!$G$27</f>
        <v>28</v>
      </c>
      <c r="Y22" s="114">
        <f>[18]Agosto!$G$28</f>
        <v>32</v>
      </c>
      <c r="Z22" s="114">
        <f>[18]Agosto!$G$29</f>
        <v>26</v>
      </c>
      <c r="AA22" s="114">
        <f>[18]Agosto!$G$30</f>
        <v>46</v>
      </c>
      <c r="AB22" s="114">
        <f>[18]Agosto!$G$31</f>
        <v>49</v>
      </c>
      <c r="AC22" s="114">
        <f>[18]Agosto!$G$32</f>
        <v>35</v>
      </c>
      <c r="AD22" s="114">
        <f>[18]Agosto!$G$33</f>
        <v>33</v>
      </c>
      <c r="AE22" s="114">
        <f>[18]Agosto!$G$34</f>
        <v>29</v>
      </c>
      <c r="AF22" s="114">
        <f>[18]Agosto!$G$35</f>
        <v>32</v>
      </c>
      <c r="AG22" s="112">
        <f t="shared" si="3"/>
        <v>15</v>
      </c>
      <c r="AH22" s="120">
        <f t="shared" si="4"/>
        <v>27.870967741935484</v>
      </c>
      <c r="AK22" t="s">
        <v>35</v>
      </c>
      <c r="AL22" t="s">
        <v>35</v>
      </c>
    </row>
    <row r="23" spans="1:39" x14ac:dyDescent="0.2">
      <c r="A23" s="54" t="s">
        <v>7</v>
      </c>
      <c r="B23" s="114">
        <f>[19]Agosto!$G$5</f>
        <v>26</v>
      </c>
      <c r="C23" s="114">
        <f>[19]Agosto!$G$6</f>
        <v>25</v>
      </c>
      <c r="D23" s="114">
        <f>[19]Agosto!$G$7</f>
        <v>24</v>
      </c>
      <c r="E23" s="114">
        <f>[19]Agosto!$G$8</f>
        <v>22</v>
      </c>
      <c r="F23" s="114">
        <f>[19]Agosto!$G$9</f>
        <v>22</v>
      </c>
      <c r="G23" s="114">
        <f>[19]Agosto!$G$10</f>
        <v>23</v>
      </c>
      <c r="H23" s="114">
        <f>[19]Agosto!$G$11</f>
        <v>24</v>
      </c>
      <c r="I23" s="114">
        <f>[19]Agosto!$G$12</f>
        <v>44</v>
      </c>
      <c r="J23" s="114">
        <f>[19]Agosto!$G$13</f>
        <v>41</v>
      </c>
      <c r="K23" s="114">
        <f>[19]Agosto!$G$14</f>
        <v>23</v>
      </c>
      <c r="L23" s="114">
        <f>[19]Agosto!$G$15</f>
        <v>25</v>
      </c>
      <c r="M23" s="114">
        <f>[19]Agosto!$G$16</f>
        <v>44</v>
      </c>
      <c r="N23" s="114">
        <f>[19]Agosto!$G$17</f>
        <v>58</v>
      </c>
      <c r="O23" s="114">
        <f>[19]Agosto!$G$18</f>
        <v>59</v>
      </c>
      <c r="P23" s="114">
        <f>[19]Agosto!$G$19</f>
        <v>35</v>
      </c>
      <c r="Q23" s="114">
        <f>[19]Agosto!$G$20</f>
        <v>30</v>
      </c>
      <c r="R23" s="114">
        <f>[19]Agosto!$G$21</f>
        <v>20</v>
      </c>
      <c r="S23" s="114">
        <f>[19]Agosto!$G$22</f>
        <v>23</v>
      </c>
      <c r="T23" s="114">
        <f>[19]Agosto!$G$23</f>
        <v>72</v>
      </c>
      <c r="U23" s="114">
        <f>[19]Agosto!$G$24</f>
        <v>55</v>
      </c>
      <c r="V23" s="114">
        <f>[19]Agosto!$G$25</f>
        <v>42</v>
      </c>
      <c r="W23" s="114">
        <f>[19]Agosto!$G$26</f>
        <v>29</v>
      </c>
      <c r="X23" s="114">
        <f>[19]Agosto!$G$27</f>
        <v>21</v>
      </c>
      <c r="Y23" s="114">
        <f>[19]Agosto!$G$28</f>
        <v>29</v>
      </c>
      <c r="Z23" s="114">
        <f>[19]Agosto!$G$29</f>
        <v>36</v>
      </c>
      <c r="AA23" s="114">
        <f>[19]Agosto!$G$30</f>
        <v>49</v>
      </c>
      <c r="AB23" s="114">
        <f>[19]Agosto!$G$31</f>
        <v>60</v>
      </c>
      <c r="AC23" s="114">
        <f>[19]Agosto!$G$32</f>
        <v>37</v>
      </c>
      <c r="AD23" s="114">
        <f>[19]Agosto!$G$33</f>
        <v>49</v>
      </c>
      <c r="AE23" s="114">
        <f>[19]Agosto!$G$34</f>
        <v>43</v>
      </c>
      <c r="AF23" s="114">
        <f>[19]Agosto!$G$35</f>
        <v>67</v>
      </c>
      <c r="AG23" s="112">
        <f t="shared" si="3"/>
        <v>20</v>
      </c>
      <c r="AH23" s="120">
        <f t="shared" si="4"/>
        <v>37.322580645161288</v>
      </c>
      <c r="AJ23" t="s">
        <v>35</v>
      </c>
      <c r="AK23" t="s">
        <v>35</v>
      </c>
    </row>
    <row r="24" spans="1:39" x14ac:dyDescent="0.2">
      <c r="A24" s="54" t="s">
        <v>153</v>
      </c>
      <c r="B24" s="114">
        <f>[20]Agosto!$G$5</f>
        <v>32</v>
      </c>
      <c r="C24" s="114">
        <f>[20]Agosto!$G$6</f>
        <v>26</v>
      </c>
      <c r="D24" s="114">
        <f>[20]Agosto!$G$7</f>
        <v>25</v>
      </c>
      <c r="E24" s="114">
        <f>[20]Agosto!$G$8</f>
        <v>25</v>
      </c>
      <c r="F24" s="114">
        <f>[20]Agosto!$G$9</f>
        <v>25</v>
      </c>
      <c r="G24" s="114">
        <f>[20]Agosto!$G$10</f>
        <v>24</v>
      </c>
      <c r="H24" s="114">
        <f>[20]Agosto!$G$11</f>
        <v>24</v>
      </c>
      <c r="I24" s="114">
        <f>[20]Agosto!$G$12</f>
        <v>45</v>
      </c>
      <c r="J24" s="114">
        <f>[20]Agosto!$G$13</f>
        <v>50</v>
      </c>
      <c r="K24" s="114">
        <f>[20]Agosto!$G$14</f>
        <v>24</v>
      </c>
      <c r="L24" s="114">
        <f>[20]Agosto!$G$15</f>
        <v>25</v>
      </c>
      <c r="M24" s="114">
        <f>[20]Agosto!$G$16</f>
        <v>43</v>
      </c>
      <c r="N24" s="114">
        <f>[20]Agosto!$G$17</f>
        <v>55</v>
      </c>
      <c r="O24" s="114">
        <f>[20]Agosto!$G$18</f>
        <v>56</v>
      </c>
      <c r="P24" s="114">
        <f>[20]Agosto!$G$19</f>
        <v>44</v>
      </c>
      <c r="Q24" s="114">
        <f>[20]Agosto!$G$20</f>
        <v>30</v>
      </c>
      <c r="R24" s="114">
        <f>[20]Agosto!$G$21</f>
        <v>22</v>
      </c>
      <c r="S24" s="114">
        <f>[20]Agosto!$G$22</f>
        <v>23</v>
      </c>
      <c r="T24" s="114">
        <f>[20]Agosto!$G$23</f>
        <v>62</v>
      </c>
      <c r="U24" s="114">
        <f>[20]Agosto!$G$24</f>
        <v>51</v>
      </c>
      <c r="V24" s="114">
        <f>[20]Agosto!$G$25</f>
        <v>47</v>
      </c>
      <c r="W24" s="114">
        <f>[20]Agosto!$G$26</f>
        <v>31</v>
      </c>
      <c r="X24" s="114">
        <f>[20]Agosto!$G$27</f>
        <v>25</v>
      </c>
      <c r="Y24" s="114">
        <f>[20]Agosto!$G$28</f>
        <v>29</v>
      </c>
      <c r="Z24" s="114">
        <f>[20]Agosto!$G$29</f>
        <v>42</v>
      </c>
      <c r="AA24" s="114">
        <f>[20]Agosto!$G$30</f>
        <v>71</v>
      </c>
      <c r="AB24" s="114">
        <f>[20]Agosto!$G$31</f>
        <v>53</v>
      </c>
      <c r="AC24" s="114">
        <f>[20]Agosto!$G$32</f>
        <v>38</v>
      </c>
      <c r="AD24" s="114">
        <f>[20]Agosto!$G$33</f>
        <v>51</v>
      </c>
      <c r="AE24" s="114">
        <f>[20]Agosto!$G$34</f>
        <v>44</v>
      </c>
      <c r="AF24" s="114">
        <f>[20]Agosto!$G$35</f>
        <v>73</v>
      </c>
      <c r="AG24" s="112">
        <f t="shared" si="3"/>
        <v>22</v>
      </c>
      <c r="AH24" s="120">
        <f t="shared" si="4"/>
        <v>39.193548387096776</v>
      </c>
      <c r="AJ24" t="s">
        <v>35</v>
      </c>
    </row>
    <row r="25" spans="1:39" x14ac:dyDescent="0.2">
      <c r="A25" s="54" t="s">
        <v>154</v>
      </c>
      <c r="B25" s="114">
        <f>[21]Agosto!$G$5</f>
        <v>49</v>
      </c>
      <c r="C25" s="114">
        <f>[21]Agosto!$G$6</f>
        <v>44</v>
      </c>
      <c r="D25" s="114">
        <f>[21]Agosto!$G$7</f>
        <v>44</v>
      </c>
      <c r="E25" s="114">
        <f>[21]Agosto!$G$8</f>
        <v>50</v>
      </c>
      <c r="F25" s="114">
        <f>[21]Agosto!$G$9</f>
        <v>49</v>
      </c>
      <c r="G25" s="114">
        <f>[21]Agosto!$G$10</f>
        <v>40</v>
      </c>
      <c r="H25" s="114">
        <f>[21]Agosto!$G$11</f>
        <v>51</v>
      </c>
      <c r="I25" s="114">
        <f>[21]Agosto!$G$12</f>
        <v>67</v>
      </c>
      <c r="J25" s="114">
        <f>[21]Agosto!$G$13</f>
        <v>70</v>
      </c>
      <c r="K25" s="114">
        <f>[21]Agosto!$G$14</f>
        <v>54</v>
      </c>
      <c r="L25" s="114">
        <f>[21]Agosto!$G$15</f>
        <v>48</v>
      </c>
      <c r="M25" s="114">
        <f>[21]Agosto!$G$16</f>
        <v>69</v>
      </c>
      <c r="N25" s="114">
        <f>[21]Agosto!$G$17</f>
        <v>67</v>
      </c>
      <c r="O25" s="114">
        <f>[21]Agosto!$G$18</f>
        <v>68</v>
      </c>
      <c r="P25" s="114">
        <f>[21]Agosto!$G$19</f>
        <v>55</v>
      </c>
      <c r="Q25" s="114">
        <f>[21]Agosto!$G$20</f>
        <v>49</v>
      </c>
      <c r="R25" s="114">
        <f>[21]Agosto!$G$21</f>
        <v>40</v>
      </c>
      <c r="S25" s="114">
        <f>[21]Agosto!$G$22</f>
        <v>41</v>
      </c>
      <c r="T25" s="114">
        <f>[21]Agosto!$G$23</f>
        <v>70</v>
      </c>
      <c r="U25" s="114">
        <f>[21]Agosto!$G$24</f>
        <v>67</v>
      </c>
      <c r="V25" s="114">
        <f>[21]Agosto!$G$25</f>
        <v>55</v>
      </c>
      <c r="W25" s="114">
        <f>[21]Agosto!$G$26</f>
        <v>47</v>
      </c>
      <c r="X25" s="114">
        <f>[21]Agosto!$G$27</f>
        <v>41</v>
      </c>
      <c r="Y25" s="114">
        <f>[21]Agosto!$G$28</f>
        <v>50</v>
      </c>
      <c r="Z25" s="114">
        <f>[21]Agosto!$G$29</f>
        <v>66</v>
      </c>
      <c r="AA25" s="114">
        <f>[21]Agosto!$G$30</f>
        <v>61</v>
      </c>
      <c r="AB25" s="114">
        <f>[21]Agosto!$G$31</f>
        <v>52</v>
      </c>
      <c r="AC25" s="114">
        <f>[21]Agosto!$G$32</f>
        <v>52</v>
      </c>
      <c r="AD25" s="114">
        <f>[21]Agosto!$G$33</f>
        <v>61</v>
      </c>
      <c r="AE25" s="114">
        <f>[21]Agosto!$G$34</f>
        <v>55</v>
      </c>
      <c r="AF25" s="114">
        <f>[21]Agosto!$G$35</f>
        <v>63</v>
      </c>
      <c r="AG25" s="112">
        <f t="shared" si="3"/>
        <v>40</v>
      </c>
      <c r="AH25" s="120">
        <f t="shared" si="4"/>
        <v>54.677419354838712</v>
      </c>
      <c r="AI25" s="12" t="s">
        <v>35</v>
      </c>
      <c r="AJ25" t="s">
        <v>35</v>
      </c>
    </row>
    <row r="26" spans="1:39" x14ac:dyDescent="0.2">
      <c r="A26" s="54" t="s">
        <v>155</v>
      </c>
      <c r="B26" s="114">
        <f>[22]Agosto!$G$5</f>
        <v>30</v>
      </c>
      <c r="C26" s="114">
        <f>[22]Agosto!$G$6</f>
        <v>27</v>
      </c>
      <c r="D26" s="114">
        <f>[22]Agosto!$G$7</f>
        <v>25</v>
      </c>
      <c r="E26" s="114">
        <f>[22]Agosto!$G$8</f>
        <v>24</v>
      </c>
      <c r="F26" s="114">
        <f>[22]Agosto!$G$9</f>
        <v>25</v>
      </c>
      <c r="G26" s="114">
        <f>[22]Agosto!$G$10</f>
        <v>24</v>
      </c>
      <c r="H26" s="114">
        <f>[22]Agosto!$G$11</f>
        <v>27</v>
      </c>
      <c r="I26" s="114">
        <f>[22]Agosto!$G$12</f>
        <v>44</v>
      </c>
      <c r="J26" s="114">
        <f>[22]Agosto!$G$13</f>
        <v>43</v>
      </c>
      <c r="K26" s="114">
        <f>[22]Agosto!$G$14</f>
        <v>26</v>
      </c>
      <c r="L26" s="114">
        <f>[22]Agosto!$G$15</f>
        <v>26</v>
      </c>
      <c r="M26" s="114">
        <f>[22]Agosto!$G$16</f>
        <v>43</v>
      </c>
      <c r="N26" s="114">
        <f>[22]Agosto!$G$17</f>
        <v>55</v>
      </c>
      <c r="O26" s="114">
        <f>[22]Agosto!$G$18</f>
        <v>60</v>
      </c>
      <c r="P26" s="114">
        <f>[22]Agosto!$G$19</f>
        <v>42</v>
      </c>
      <c r="Q26" s="114">
        <f>[22]Agosto!$G$20</f>
        <v>30</v>
      </c>
      <c r="R26" s="114">
        <f>[22]Agosto!$G$21</f>
        <v>23</v>
      </c>
      <c r="S26" s="114">
        <f>[22]Agosto!$G$22</f>
        <v>26</v>
      </c>
      <c r="T26" s="114">
        <f>[22]Agosto!$G$23</f>
        <v>70</v>
      </c>
      <c r="U26" s="114">
        <f>[22]Agosto!$G$24</f>
        <v>56</v>
      </c>
      <c r="V26" s="114">
        <f>[22]Agosto!$G$25</f>
        <v>45</v>
      </c>
      <c r="W26" s="114">
        <f>[22]Agosto!$G$26</f>
        <v>33</v>
      </c>
      <c r="X26" s="114">
        <f>[22]Agosto!$G$27</f>
        <v>25</v>
      </c>
      <c r="Y26" s="114">
        <f>[22]Agosto!$G$28</f>
        <v>31</v>
      </c>
      <c r="Z26" s="114">
        <f>[22]Agosto!$G$29</f>
        <v>33</v>
      </c>
      <c r="AA26" s="114">
        <f>[22]Agosto!$G$30</f>
        <v>58</v>
      </c>
      <c r="AB26" s="114">
        <f>[22]Agosto!$G$31</f>
        <v>59</v>
      </c>
      <c r="AC26" s="114">
        <f>[22]Agosto!$G$32</f>
        <v>40</v>
      </c>
      <c r="AD26" s="114">
        <f>[22]Agosto!$G$33</f>
        <v>53</v>
      </c>
      <c r="AE26" s="114">
        <f>[22]Agosto!$G$34</f>
        <v>45</v>
      </c>
      <c r="AF26" s="114">
        <f>[22]Agosto!$G$35</f>
        <v>64</v>
      </c>
      <c r="AG26" s="112">
        <f t="shared" si="3"/>
        <v>23</v>
      </c>
      <c r="AH26" s="120">
        <f t="shared" si="4"/>
        <v>39.096774193548384</v>
      </c>
      <c r="AJ26" t="s">
        <v>35</v>
      </c>
      <c r="AM26" t="s">
        <v>35</v>
      </c>
    </row>
    <row r="27" spans="1:39" x14ac:dyDescent="0.2">
      <c r="A27" s="54" t="s">
        <v>8</v>
      </c>
      <c r="B27" s="114">
        <f>[23]Agosto!$G$5</f>
        <v>39</v>
      </c>
      <c r="C27" s="114">
        <f>[23]Agosto!$G$6</f>
        <v>32</v>
      </c>
      <c r="D27" s="114">
        <f>[23]Agosto!$G$7</f>
        <v>25</v>
      </c>
      <c r="E27" s="114">
        <f>[23]Agosto!$G$8</f>
        <v>29</v>
      </c>
      <c r="F27" s="114">
        <f>[23]Agosto!$G$9</f>
        <v>31</v>
      </c>
      <c r="G27" s="114">
        <f>[23]Agosto!$G$10</f>
        <v>31</v>
      </c>
      <c r="H27" s="114">
        <f>[23]Agosto!$G$11</f>
        <v>32</v>
      </c>
      <c r="I27" s="114">
        <f>[23]Agosto!$G$12</f>
        <v>61</v>
      </c>
      <c r="J27" s="114">
        <f>[23]Agosto!$G$13</f>
        <v>61</v>
      </c>
      <c r="K27" s="114">
        <f>[23]Agosto!$G$14</f>
        <v>42</v>
      </c>
      <c r="L27" s="114">
        <f>[23]Agosto!$G$15</f>
        <v>28</v>
      </c>
      <c r="M27" s="114">
        <f>[23]Agosto!$G$16</f>
        <v>74</v>
      </c>
      <c r="N27" s="114">
        <f>[23]Agosto!$G$17</f>
        <v>64</v>
      </c>
      <c r="O27" s="114">
        <f>[23]Agosto!$G$18</f>
        <v>60</v>
      </c>
      <c r="P27" s="114">
        <f>[23]Agosto!$G$19</f>
        <v>45</v>
      </c>
      <c r="Q27" s="114">
        <f>[23]Agosto!$G$20</f>
        <v>41</v>
      </c>
      <c r="R27" s="114">
        <f>[23]Agosto!$G$21</f>
        <v>26</v>
      </c>
      <c r="S27" s="114">
        <f>[23]Agosto!$G$22</f>
        <v>26</v>
      </c>
      <c r="T27" s="114">
        <f>[23]Agosto!$G$23</f>
        <v>60</v>
      </c>
      <c r="U27" s="114">
        <f>[23]Agosto!$G$24</f>
        <v>51</v>
      </c>
      <c r="V27" s="114">
        <f>[23]Agosto!$G$25</f>
        <v>44</v>
      </c>
      <c r="W27" s="114">
        <f>[23]Agosto!$G$26</f>
        <v>34</v>
      </c>
      <c r="X27" s="114">
        <f>[23]Agosto!$G$27</f>
        <v>23</v>
      </c>
      <c r="Y27" s="114">
        <f>[23]Agosto!$G$28</f>
        <v>28</v>
      </c>
      <c r="Z27" s="114">
        <f>[23]Agosto!$G$29</f>
        <v>60</v>
      </c>
      <c r="AA27" s="114">
        <f>[23]Agosto!$G$30</f>
        <v>56</v>
      </c>
      <c r="AB27" s="114">
        <f>[23]Agosto!$G$31</f>
        <v>49</v>
      </c>
      <c r="AC27" s="114">
        <f>[23]Agosto!$G$32</f>
        <v>40</v>
      </c>
      <c r="AD27" s="114">
        <f>[23]Agosto!$G$33</f>
        <v>57</v>
      </c>
      <c r="AE27" s="114">
        <f>[23]Agosto!$G$34</f>
        <v>49</v>
      </c>
      <c r="AF27" s="114">
        <f>[23]Agosto!$G$35</f>
        <v>65</v>
      </c>
      <c r="AG27" s="112">
        <f t="shared" si="3"/>
        <v>23</v>
      </c>
      <c r="AH27" s="120">
        <f t="shared" si="4"/>
        <v>43.967741935483872</v>
      </c>
      <c r="AJ27" t="s">
        <v>35</v>
      </c>
      <c r="AK27" t="s">
        <v>35</v>
      </c>
      <c r="AL27" t="s">
        <v>35</v>
      </c>
    </row>
    <row r="28" spans="1:39" x14ac:dyDescent="0.2">
      <c r="A28" s="54" t="s">
        <v>9</v>
      </c>
      <c r="B28" s="114">
        <f>[24]Agosto!$G$5</f>
        <v>30</v>
      </c>
      <c r="C28" s="114">
        <f>[24]Agosto!$G$6</f>
        <v>24</v>
      </c>
      <c r="D28" s="114">
        <f>[24]Agosto!$G$7</f>
        <v>23</v>
      </c>
      <c r="E28" s="114">
        <f>[24]Agosto!$G$8</f>
        <v>23</v>
      </c>
      <c r="F28" s="114">
        <f>[24]Agosto!$G$9</f>
        <v>24</v>
      </c>
      <c r="G28" s="114">
        <f>[24]Agosto!$G$10</f>
        <v>21</v>
      </c>
      <c r="H28" s="114">
        <f>[24]Agosto!$G$11</f>
        <v>21</v>
      </c>
      <c r="I28" s="114">
        <f>[24]Agosto!$G$12</f>
        <v>43</v>
      </c>
      <c r="J28" s="114">
        <f>[24]Agosto!$G$13</f>
        <v>45</v>
      </c>
      <c r="K28" s="114">
        <f>[24]Agosto!$G$14</f>
        <v>25</v>
      </c>
      <c r="L28" s="114">
        <f>[24]Agosto!$G$15</f>
        <v>22</v>
      </c>
      <c r="M28" s="114">
        <f>[24]Agosto!$G$16</f>
        <v>45</v>
      </c>
      <c r="N28" s="114">
        <f>[24]Agosto!$G$17</f>
        <v>57</v>
      </c>
      <c r="O28" s="114">
        <f>[24]Agosto!$G$18</f>
        <v>55</v>
      </c>
      <c r="P28" s="114">
        <f>[24]Agosto!$G$19</f>
        <v>46</v>
      </c>
      <c r="Q28" s="114">
        <f>[24]Agosto!$G$20</f>
        <v>29</v>
      </c>
      <c r="R28" s="114">
        <f>[24]Agosto!$G$21</f>
        <v>23</v>
      </c>
      <c r="S28" s="114">
        <f>[24]Agosto!$G$22</f>
        <v>21</v>
      </c>
      <c r="T28" s="114">
        <f>[24]Agosto!$G$23</f>
        <v>65</v>
      </c>
      <c r="U28" s="114">
        <f>[24]Agosto!$G$24</f>
        <v>47</v>
      </c>
      <c r="V28" s="114">
        <f>[24]Agosto!$G$25</f>
        <v>44</v>
      </c>
      <c r="W28" s="114">
        <f>[24]Agosto!$G$26</f>
        <v>29</v>
      </c>
      <c r="X28" s="114">
        <f>[24]Agosto!$G$27</f>
        <v>23</v>
      </c>
      <c r="Y28" s="114">
        <f>[24]Agosto!$G$28</f>
        <v>25</v>
      </c>
      <c r="Z28" s="114">
        <f>[24]Agosto!$G$29</f>
        <v>35</v>
      </c>
      <c r="AA28" s="114">
        <f>[24]Agosto!$G$30</f>
        <v>78</v>
      </c>
      <c r="AB28" s="114">
        <f>[24]Agosto!$G$31</f>
        <v>55</v>
      </c>
      <c r="AC28" s="114">
        <f>[24]Agosto!$G$32</f>
        <v>40</v>
      </c>
      <c r="AD28" s="114">
        <f>[24]Agosto!$G$33</f>
        <v>49</v>
      </c>
      <c r="AE28" s="114">
        <f>[24]Agosto!$G$34</f>
        <v>42</v>
      </c>
      <c r="AF28" s="114">
        <f>[24]Agosto!$G$35</f>
        <v>60</v>
      </c>
      <c r="AG28" s="112">
        <f t="shared" si="3"/>
        <v>21</v>
      </c>
      <c r="AH28" s="120">
        <f t="shared" si="4"/>
        <v>37.70967741935484</v>
      </c>
      <c r="AL28" t="s">
        <v>35</v>
      </c>
    </row>
    <row r="29" spans="1:39" hidden="1" x14ac:dyDescent="0.2">
      <c r="A29" s="54" t="s">
        <v>32</v>
      </c>
      <c r="B29" s="114" t="str">
        <f>[25]Agosto!$G$5</f>
        <v>*</v>
      </c>
      <c r="C29" s="114" t="str">
        <f>[25]Agosto!$G$6</f>
        <v>*</v>
      </c>
      <c r="D29" s="114" t="str">
        <f>[25]Agosto!$G$7</f>
        <v>*</v>
      </c>
      <c r="E29" s="114" t="str">
        <f>[25]Agosto!$G$8</f>
        <v>*</v>
      </c>
      <c r="F29" s="114" t="str">
        <f>[25]Agosto!$G$9</f>
        <v>*</v>
      </c>
      <c r="G29" s="114" t="str">
        <f>[25]Agosto!$G$10</f>
        <v>*</v>
      </c>
      <c r="H29" s="114" t="str">
        <f>[25]Agosto!$G$11</f>
        <v>*</v>
      </c>
      <c r="I29" s="114" t="str">
        <f>[25]Agosto!$G$12</f>
        <v>*</v>
      </c>
      <c r="J29" s="114" t="str">
        <f>[25]Agosto!$G$13</f>
        <v>*</v>
      </c>
      <c r="K29" s="114" t="str">
        <f>[25]Agosto!$G$14</f>
        <v>*</v>
      </c>
      <c r="L29" s="114" t="str">
        <f>[25]Agosto!$G$15</f>
        <v>*</v>
      </c>
      <c r="M29" s="114" t="str">
        <f>[25]Agosto!$G$16</f>
        <v>*</v>
      </c>
      <c r="N29" s="114" t="str">
        <f>[25]Agosto!$G$17</f>
        <v>*</v>
      </c>
      <c r="O29" s="114" t="str">
        <f>[25]Agosto!$G$18</f>
        <v>*</v>
      </c>
      <c r="P29" s="114" t="str">
        <f>[25]Agosto!$G$19</f>
        <v>*</v>
      </c>
      <c r="Q29" s="114" t="str">
        <f>[25]Agosto!$G$20</f>
        <v>*</v>
      </c>
      <c r="R29" s="114" t="str">
        <f>[25]Agosto!$G$21</f>
        <v>*</v>
      </c>
      <c r="S29" s="114" t="str">
        <f>[25]Agosto!$G$22</f>
        <v>*</v>
      </c>
      <c r="T29" s="114" t="str">
        <f>[25]Agosto!$G$23</f>
        <v>*</v>
      </c>
      <c r="U29" s="114" t="str">
        <f>[25]Agosto!$G$24</f>
        <v>*</v>
      </c>
      <c r="V29" s="114" t="str">
        <f>[25]Agosto!$G$25</f>
        <v>*</v>
      </c>
      <c r="W29" s="114" t="str">
        <f>[25]Agosto!$G$26</f>
        <v>*</v>
      </c>
      <c r="X29" s="114" t="str">
        <f>[25]Agosto!$G$27</f>
        <v>*</v>
      </c>
      <c r="Y29" s="114" t="str">
        <f>[25]Agosto!$G$28</f>
        <v>*</v>
      </c>
      <c r="Z29" s="114" t="str">
        <f>[25]Agosto!$G$29</f>
        <v>*</v>
      </c>
      <c r="AA29" s="114" t="str">
        <f>[25]Agosto!$G$30</f>
        <v>*</v>
      </c>
      <c r="AB29" s="114" t="str">
        <f>[25]Agosto!$G$31</f>
        <v>*</v>
      </c>
      <c r="AC29" s="114" t="str">
        <f>[25]Agosto!$G$32</f>
        <v>*</v>
      </c>
      <c r="AD29" s="114" t="str">
        <f>[25]Agosto!$G$33</f>
        <v>*</v>
      </c>
      <c r="AE29" s="114" t="str">
        <f>[25]Agosto!$G$34</f>
        <v>*</v>
      </c>
      <c r="AF29" s="114" t="str">
        <f>[25]Agosto!$G$35</f>
        <v>*</v>
      </c>
      <c r="AG29" s="112" t="s">
        <v>210</v>
      </c>
      <c r="AH29" s="120" t="s">
        <v>210</v>
      </c>
      <c r="AK29" t="s">
        <v>35</v>
      </c>
      <c r="AL29" t="s">
        <v>35</v>
      </c>
    </row>
    <row r="30" spans="1:39" x14ac:dyDescent="0.2">
      <c r="A30" s="54" t="s">
        <v>10</v>
      </c>
      <c r="B30" s="114">
        <f>[26]Agosto!$G$5</f>
        <v>32</v>
      </c>
      <c r="C30" s="114">
        <f>[26]Agosto!$G$6</f>
        <v>24</v>
      </c>
      <c r="D30" s="114">
        <f>[26]Agosto!$G$7</f>
        <v>22</v>
      </c>
      <c r="E30" s="114">
        <f>[26]Agosto!$G$8</f>
        <v>26</v>
      </c>
      <c r="F30" s="114">
        <f>[26]Agosto!$G$9</f>
        <v>27</v>
      </c>
      <c r="G30" s="114">
        <f>[26]Agosto!$G$10</f>
        <v>24</v>
      </c>
      <c r="H30" s="114">
        <f>[26]Agosto!$G$11</f>
        <v>26</v>
      </c>
      <c r="I30" s="114">
        <f>[26]Agosto!$G$12</f>
        <v>69</v>
      </c>
      <c r="J30" s="114">
        <f>[26]Agosto!$G$13</f>
        <v>51</v>
      </c>
      <c r="K30" s="114">
        <f>[26]Agosto!$G$14</f>
        <v>28</v>
      </c>
      <c r="L30" s="114">
        <f>[26]Agosto!$G$15</f>
        <v>26</v>
      </c>
      <c r="M30" s="114">
        <f>[26]Agosto!$G$16</f>
        <v>44</v>
      </c>
      <c r="N30" s="114">
        <f>[26]Agosto!$G$17</f>
        <v>61</v>
      </c>
      <c r="O30" s="114">
        <f>[26]Agosto!$G$18</f>
        <v>55</v>
      </c>
      <c r="P30" s="114">
        <f>[26]Agosto!$G$19</f>
        <v>39</v>
      </c>
      <c r="Q30" s="114">
        <f>[26]Agosto!$G$20</f>
        <v>29</v>
      </c>
      <c r="R30" s="114">
        <f>[26]Agosto!$G$21</f>
        <v>22</v>
      </c>
      <c r="S30" s="114">
        <f>[26]Agosto!$G$22</f>
        <v>24</v>
      </c>
      <c r="T30" s="114">
        <f>[26]Agosto!$G$23</f>
        <v>61</v>
      </c>
      <c r="U30" s="114">
        <f>[26]Agosto!$G$24</f>
        <v>49</v>
      </c>
      <c r="V30" s="114">
        <f>[26]Agosto!$G$25</f>
        <v>44</v>
      </c>
      <c r="W30" s="114">
        <f>[26]Agosto!$G$26</f>
        <v>31</v>
      </c>
      <c r="X30" s="114">
        <f>[26]Agosto!$G$27</f>
        <v>22</v>
      </c>
      <c r="Y30" s="114">
        <f>[26]Agosto!$G$28</f>
        <v>29</v>
      </c>
      <c r="Z30" s="114">
        <f>[26]Agosto!$G$29</f>
        <v>52</v>
      </c>
      <c r="AA30" s="114">
        <f>[26]Agosto!$G$30</f>
        <v>51</v>
      </c>
      <c r="AB30" s="114">
        <f>[26]Agosto!$G$31</f>
        <v>52</v>
      </c>
      <c r="AC30" s="114">
        <f>[26]Agosto!$G$32</f>
        <v>41</v>
      </c>
      <c r="AD30" s="114">
        <f>[26]Agosto!$G$33</f>
        <v>52</v>
      </c>
      <c r="AE30" s="114">
        <f>[26]Agosto!$G$34</f>
        <v>42</v>
      </c>
      <c r="AF30" s="114">
        <f>[26]Agosto!$G$35</f>
        <v>62</v>
      </c>
      <c r="AG30" s="112">
        <f t="shared" si="3"/>
        <v>22</v>
      </c>
      <c r="AH30" s="120">
        <f t="shared" si="4"/>
        <v>39.258064516129032</v>
      </c>
      <c r="AK30" t="s">
        <v>35</v>
      </c>
      <c r="AL30" t="s">
        <v>35</v>
      </c>
    </row>
    <row r="31" spans="1:39" x14ac:dyDescent="0.2">
      <c r="A31" s="54" t="s">
        <v>156</v>
      </c>
      <c r="B31" s="114">
        <f>[27]Agosto!$G$5</f>
        <v>29</v>
      </c>
      <c r="C31" s="114">
        <f>[27]Agosto!$G$6</f>
        <v>26</v>
      </c>
      <c r="D31" s="114">
        <f>[27]Agosto!$G$7</f>
        <v>24</v>
      </c>
      <c r="E31" s="114">
        <f>[27]Agosto!$G$8</f>
        <v>25</v>
      </c>
      <c r="F31" s="114">
        <f>[27]Agosto!$G$9</f>
        <v>27</v>
      </c>
      <c r="G31" s="114">
        <f>[27]Agosto!$G$10</f>
        <v>25</v>
      </c>
      <c r="H31" s="114">
        <f>[27]Agosto!$G$11</f>
        <v>29</v>
      </c>
      <c r="I31" s="114">
        <f>[27]Agosto!$G$12</f>
        <v>53</v>
      </c>
      <c r="J31" s="114">
        <f>[27]Agosto!$G$13</f>
        <v>46</v>
      </c>
      <c r="K31" s="114">
        <f>[27]Agosto!$G$14</f>
        <v>27</v>
      </c>
      <c r="L31" s="114">
        <f>[27]Agosto!$G$15</f>
        <v>30</v>
      </c>
      <c r="M31" s="114">
        <f>[27]Agosto!$G$16</f>
        <v>49</v>
      </c>
      <c r="N31" s="114">
        <f>[27]Agosto!$G$17</f>
        <v>56</v>
      </c>
      <c r="O31" s="114">
        <f>[27]Agosto!$G$18</f>
        <v>59</v>
      </c>
      <c r="P31" s="114">
        <f>[27]Agosto!$G$19</f>
        <v>38</v>
      </c>
      <c r="Q31" s="114">
        <f>[27]Agosto!$G$20</f>
        <v>33</v>
      </c>
      <c r="R31" s="114">
        <f>[27]Agosto!$G$21</f>
        <v>24</v>
      </c>
      <c r="S31" s="114">
        <f>[27]Agosto!$G$22</f>
        <v>26</v>
      </c>
      <c r="T31" s="114">
        <f>[27]Agosto!$G$23</f>
        <v>57</v>
      </c>
      <c r="U31" s="114">
        <f>[27]Agosto!$G$24</f>
        <v>57</v>
      </c>
      <c r="V31" s="114">
        <f>[27]Agosto!$G$25</f>
        <v>43</v>
      </c>
      <c r="W31" s="114">
        <f>[27]Agosto!$G$26</f>
        <v>32</v>
      </c>
      <c r="X31" s="114">
        <f>[27]Agosto!$G$27</f>
        <v>22</v>
      </c>
      <c r="Y31" s="114">
        <f>[27]Agosto!$G$28</f>
        <v>34</v>
      </c>
      <c r="Z31" s="114">
        <f>[27]Agosto!$G$29</f>
        <v>44</v>
      </c>
      <c r="AA31" s="114">
        <f>[27]Agosto!$G$30</f>
        <v>45</v>
      </c>
      <c r="AB31" s="114">
        <f>[27]Agosto!$G$31</f>
        <v>53</v>
      </c>
      <c r="AC31" s="114">
        <f>[27]Agosto!$G$32</f>
        <v>38</v>
      </c>
      <c r="AD31" s="114">
        <f>[27]Agosto!$G$33</f>
        <v>46</v>
      </c>
      <c r="AE31" s="114">
        <f>[27]Agosto!$G$34</f>
        <v>44</v>
      </c>
      <c r="AF31" s="114">
        <f>[27]Agosto!$G$35</f>
        <v>62</v>
      </c>
      <c r="AG31" s="112">
        <f t="shared" si="3"/>
        <v>22</v>
      </c>
      <c r="AH31" s="120">
        <f t="shared" si="4"/>
        <v>38.806451612903224</v>
      </c>
      <c r="AI31" s="12" t="s">
        <v>35</v>
      </c>
      <c r="AJ31" t="s">
        <v>35</v>
      </c>
      <c r="AL31" t="s">
        <v>35</v>
      </c>
    </row>
    <row r="32" spans="1:39" x14ac:dyDescent="0.2">
      <c r="A32" s="54" t="s">
        <v>11</v>
      </c>
      <c r="B32" s="114">
        <f>[28]Agosto!$G$5</f>
        <v>26</v>
      </c>
      <c r="C32" s="114">
        <f>[28]Agosto!$G$6</f>
        <v>21</v>
      </c>
      <c r="D32" s="114">
        <f>[28]Agosto!$G$7</f>
        <v>23</v>
      </c>
      <c r="E32" s="114">
        <f>[28]Agosto!$G$8</f>
        <v>22</v>
      </c>
      <c r="F32" s="114">
        <f>[28]Agosto!$G$9</f>
        <v>24</v>
      </c>
      <c r="G32" s="114">
        <f>[28]Agosto!$G$10</f>
        <v>21</v>
      </c>
      <c r="H32" s="114">
        <f>[28]Agosto!$G$11</f>
        <v>24</v>
      </c>
      <c r="I32" s="114">
        <f>[28]Agosto!$G$12</f>
        <v>43</v>
      </c>
      <c r="J32" s="114">
        <f>[28]Agosto!$G$13</f>
        <v>37</v>
      </c>
      <c r="K32" s="114">
        <f>[28]Agosto!$G$14</f>
        <v>24</v>
      </c>
      <c r="L32" s="114">
        <f>[28]Agosto!$G$15</f>
        <v>26</v>
      </c>
      <c r="M32" s="114">
        <f>[28]Agosto!$G$16</f>
        <v>37</v>
      </c>
      <c r="N32" s="114">
        <f>[28]Agosto!$G$17</f>
        <v>51</v>
      </c>
      <c r="O32" s="114">
        <f>[28]Agosto!$G$18</f>
        <v>64</v>
      </c>
      <c r="P32" s="114">
        <f>[28]Agosto!$G$19</f>
        <v>40</v>
      </c>
      <c r="Q32" s="114">
        <f>[28]Agosto!$G$20</f>
        <v>24</v>
      </c>
      <c r="R32" s="114">
        <f>[28]Agosto!$G$21</f>
        <v>22</v>
      </c>
      <c r="S32" s="114">
        <f>[28]Agosto!$G$22</f>
        <v>25</v>
      </c>
      <c r="T32" s="114">
        <f>[28]Agosto!$G$23</f>
        <v>72</v>
      </c>
      <c r="U32" s="114">
        <f>[28]Agosto!$G$24</f>
        <v>54</v>
      </c>
      <c r="V32" s="114">
        <f>[28]Agosto!$G$25</f>
        <v>42</v>
      </c>
      <c r="W32" s="114">
        <f>[28]Agosto!$G$26</f>
        <v>30</v>
      </c>
      <c r="X32" s="114">
        <f>[28]Agosto!$G$27</f>
        <v>21</v>
      </c>
      <c r="Y32" s="114">
        <f>[28]Agosto!$G$28</f>
        <v>26</v>
      </c>
      <c r="Z32" s="114">
        <f>[28]Agosto!$G$29</f>
        <v>28</v>
      </c>
      <c r="AA32" s="114">
        <f>[28]Agosto!$G$30</f>
        <v>42</v>
      </c>
      <c r="AB32" s="114">
        <f>[28]Agosto!$G$31</f>
        <v>61</v>
      </c>
      <c r="AC32" s="114">
        <f>[28]Agosto!$G$32</f>
        <v>38</v>
      </c>
      <c r="AD32" s="114">
        <f>[28]Agosto!$G$33</f>
        <v>51</v>
      </c>
      <c r="AE32" s="114">
        <f>[28]Agosto!$G$34</f>
        <v>40</v>
      </c>
      <c r="AF32" s="114">
        <f>[28]Agosto!$G$35</f>
        <v>54</v>
      </c>
      <c r="AG32" s="112">
        <f t="shared" si="3"/>
        <v>21</v>
      </c>
      <c r="AH32" s="120">
        <f t="shared" si="4"/>
        <v>35.903225806451616</v>
      </c>
      <c r="AL32" t="s">
        <v>35</v>
      </c>
    </row>
    <row r="33" spans="1:39" s="5" customFormat="1" x14ac:dyDescent="0.2">
      <c r="A33" s="54" t="s">
        <v>12</v>
      </c>
      <c r="B33" s="114">
        <f>[29]Agosto!$G$5</f>
        <v>25</v>
      </c>
      <c r="C33" s="114">
        <f>[29]Agosto!$G$6</f>
        <v>24</v>
      </c>
      <c r="D33" s="114">
        <f>[29]Agosto!$G$7</f>
        <v>19</v>
      </c>
      <c r="E33" s="114">
        <f>[29]Agosto!$G$8</f>
        <v>23</v>
      </c>
      <c r="F33" s="114">
        <f>[29]Agosto!$G$9</f>
        <v>23</v>
      </c>
      <c r="G33" s="114">
        <f>[29]Agosto!$G$10</f>
        <v>24</v>
      </c>
      <c r="H33" s="114">
        <f>[29]Agosto!$G$11</f>
        <v>29</v>
      </c>
      <c r="I33" s="114">
        <f>[29]Agosto!$G$12</f>
        <v>40</v>
      </c>
      <c r="J33" s="114">
        <f>[29]Agosto!$G$13</f>
        <v>34</v>
      </c>
      <c r="K33" s="114">
        <f>[29]Agosto!$G$14</f>
        <v>26</v>
      </c>
      <c r="L33" s="114">
        <f>[29]Agosto!$G$15</f>
        <v>29</v>
      </c>
      <c r="M33" s="114">
        <f>[29]Agosto!$G$16</f>
        <v>36</v>
      </c>
      <c r="N33" s="114">
        <f>[29]Agosto!$G$17</f>
        <v>61</v>
      </c>
      <c r="O33" s="114">
        <f>[29]Agosto!$G$18</f>
        <v>55</v>
      </c>
      <c r="P33" s="114">
        <f>[29]Agosto!$G$19</f>
        <v>30</v>
      </c>
      <c r="Q33" s="114">
        <f>[29]Agosto!$G$20</f>
        <v>22</v>
      </c>
      <c r="R33" s="114">
        <f>[29]Agosto!$G$21</f>
        <v>25</v>
      </c>
      <c r="S33" s="114">
        <f>[29]Agosto!$G$22</f>
        <v>28</v>
      </c>
      <c r="T33" s="114">
        <f>[29]Agosto!$G$23</f>
        <v>41</v>
      </c>
      <c r="U33" s="114">
        <f>[29]Agosto!$G$24</f>
        <v>55</v>
      </c>
      <c r="V33" s="114">
        <f>[29]Agosto!$G$25</f>
        <v>47</v>
      </c>
      <c r="W33" s="114">
        <f>[29]Agosto!$G$26</f>
        <v>32</v>
      </c>
      <c r="X33" s="114">
        <f>[29]Agosto!$G$27</f>
        <v>30</v>
      </c>
      <c r="Y33" s="114">
        <f>[29]Agosto!$G$28</f>
        <v>20</v>
      </c>
      <c r="Z33" s="114">
        <f>[29]Agosto!$G$29</f>
        <v>35</v>
      </c>
      <c r="AA33" s="114">
        <f>[29]Agosto!$G$30</f>
        <v>43</v>
      </c>
      <c r="AB33" s="114">
        <f>[29]Agosto!$G$31</f>
        <v>45</v>
      </c>
      <c r="AC33" s="114">
        <f>[29]Agosto!$G$32</f>
        <v>35</v>
      </c>
      <c r="AD33" s="114">
        <f>[29]Agosto!$G$33</f>
        <v>38</v>
      </c>
      <c r="AE33" s="114">
        <f>[29]Agosto!$G$34</f>
        <v>36</v>
      </c>
      <c r="AF33" s="114" t="str">
        <f>[29]Agosto!$G$35</f>
        <v>*</v>
      </c>
      <c r="AG33" s="112">
        <f t="shared" si="3"/>
        <v>19</v>
      </c>
      <c r="AH33" s="120">
        <f t="shared" si="4"/>
        <v>33.666666666666664</v>
      </c>
      <c r="AJ33" s="5" t="s">
        <v>35</v>
      </c>
    </row>
    <row r="34" spans="1:39" x14ac:dyDescent="0.2">
      <c r="A34" s="54" t="s">
        <v>13</v>
      </c>
      <c r="B34" s="114">
        <f>[30]Agosto!$G$5</f>
        <v>25</v>
      </c>
      <c r="C34" s="114">
        <f>[30]Agosto!$G$6</f>
        <v>20</v>
      </c>
      <c r="D34" s="114">
        <f>[30]Agosto!$G$7</f>
        <v>20</v>
      </c>
      <c r="E34" s="114">
        <f>[30]Agosto!$G$8</f>
        <v>20</v>
      </c>
      <c r="F34" s="114">
        <f>[30]Agosto!$G$9</f>
        <v>20</v>
      </c>
      <c r="G34" s="114">
        <f>[30]Agosto!$G$10</f>
        <v>23</v>
      </c>
      <c r="H34" s="114">
        <f>[30]Agosto!$G$11</f>
        <v>28</v>
      </c>
      <c r="I34" s="114">
        <f>[30]Agosto!$G$12</f>
        <v>43</v>
      </c>
      <c r="J34" s="114">
        <f>[30]Agosto!$G$13</f>
        <v>36</v>
      </c>
      <c r="K34" s="114">
        <f>[30]Agosto!$G$14</f>
        <v>24</v>
      </c>
      <c r="L34" s="114">
        <f>[30]Agosto!$G$15</f>
        <v>29</v>
      </c>
      <c r="M34" s="114">
        <f>[30]Agosto!$G$16</f>
        <v>36</v>
      </c>
      <c r="N34" s="114">
        <f>[30]Agosto!$G$17</f>
        <v>57</v>
      </c>
      <c r="O34" s="114">
        <f>[30]Agosto!$G$18</f>
        <v>55</v>
      </c>
      <c r="P34" s="114">
        <f>[30]Agosto!$G$19</f>
        <v>32</v>
      </c>
      <c r="Q34" s="114">
        <f>[30]Agosto!$G$20</f>
        <v>23</v>
      </c>
      <c r="R34" s="114">
        <f>[30]Agosto!$G$21</f>
        <v>23</v>
      </c>
      <c r="S34" s="114">
        <f>[30]Agosto!$G$22</f>
        <v>29</v>
      </c>
      <c r="T34" s="114">
        <f>[30]Agosto!$G$23</f>
        <v>48</v>
      </c>
      <c r="U34" s="114">
        <f>[30]Agosto!$G$24</f>
        <v>43</v>
      </c>
      <c r="V34" s="114">
        <f>[30]Agosto!$G$25</f>
        <v>39</v>
      </c>
      <c r="W34" s="114">
        <f>[30]Agosto!$G$26</f>
        <v>31</v>
      </c>
      <c r="X34" s="114">
        <f>[30]Agosto!$G$27</f>
        <v>30</v>
      </c>
      <c r="Y34" s="114">
        <f>[30]Agosto!$G$28</f>
        <v>22</v>
      </c>
      <c r="Z34" s="114">
        <f>[30]Agosto!$G$29</f>
        <v>33</v>
      </c>
      <c r="AA34" s="114">
        <f>[30]Agosto!$G$30</f>
        <v>58</v>
      </c>
      <c r="AB34" s="114">
        <f>[30]Agosto!$G$31</f>
        <v>50</v>
      </c>
      <c r="AC34" s="114">
        <f>[30]Agosto!$G$32</f>
        <v>42</v>
      </c>
      <c r="AD34" s="114">
        <f>[30]Agosto!$G$33</f>
        <v>37</v>
      </c>
      <c r="AE34" s="114">
        <f>[30]Agosto!$G$34</f>
        <v>34</v>
      </c>
      <c r="AF34" s="114">
        <f>[30]Agosto!$G$35</f>
        <v>34</v>
      </c>
      <c r="AG34" s="112">
        <f t="shared" si="3"/>
        <v>20</v>
      </c>
      <c r="AH34" s="120">
        <f t="shared" si="4"/>
        <v>33.677419354838712</v>
      </c>
      <c r="AK34" t="s">
        <v>35</v>
      </c>
    </row>
    <row r="35" spans="1:39" x14ac:dyDescent="0.2">
      <c r="A35" s="54" t="s">
        <v>157</v>
      </c>
      <c r="B35" s="114">
        <f>[31]Agosto!$G$5</f>
        <v>31</v>
      </c>
      <c r="C35" s="114">
        <f>[31]Agosto!$G$6</f>
        <v>25</v>
      </c>
      <c r="D35" s="114">
        <f>[31]Agosto!$G$7</f>
        <v>24</v>
      </c>
      <c r="E35" s="114">
        <f>[31]Agosto!$G$8</f>
        <v>23</v>
      </c>
      <c r="F35" s="114">
        <f>[31]Agosto!$G$9</f>
        <v>26</v>
      </c>
      <c r="G35" s="114">
        <f>[31]Agosto!$G$10</f>
        <v>23</v>
      </c>
      <c r="H35" s="114">
        <f>[31]Agosto!$G$11</f>
        <v>24</v>
      </c>
      <c r="I35" s="114">
        <f>[31]Agosto!$G$12</f>
        <v>38</v>
      </c>
      <c r="J35" s="114">
        <f>[31]Agosto!$G$13</f>
        <v>38</v>
      </c>
      <c r="K35" s="114">
        <f>[31]Agosto!$G$14</f>
        <v>22</v>
      </c>
      <c r="L35" s="114">
        <f>[31]Agosto!$G$15</f>
        <v>24</v>
      </c>
      <c r="M35" s="114">
        <f>[31]Agosto!$G$16</f>
        <v>37</v>
      </c>
      <c r="N35" s="114">
        <f>[31]Agosto!$G$17</f>
        <v>66</v>
      </c>
      <c r="O35" s="114">
        <f>[31]Agosto!$G$18</f>
        <v>63</v>
      </c>
      <c r="P35" s="114">
        <f>[31]Agosto!$G$19</f>
        <v>42</v>
      </c>
      <c r="Q35" s="114">
        <f>[31]Agosto!$G$20</f>
        <v>27</v>
      </c>
      <c r="R35" s="114">
        <f>[31]Agosto!$G$21</f>
        <v>22</v>
      </c>
      <c r="S35" s="114">
        <f>[31]Agosto!$G$22</f>
        <v>25</v>
      </c>
      <c r="T35" s="114">
        <f>[31]Agosto!$G$23</f>
        <v>69</v>
      </c>
      <c r="U35" s="114">
        <f>[31]Agosto!$G$24</f>
        <v>50</v>
      </c>
      <c r="V35" s="114">
        <f>[31]Agosto!$G$25</f>
        <v>44</v>
      </c>
      <c r="W35" s="114">
        <f>[31]Agosto!$G$26</f>
        <v>30</v>
      </c>
      <c r="X35" s="114">
        <f>[31]Agosto!$G$27</f>
        <v>27</v>
      </c>
      <c r="Y35" s="114">
        <f>[31]Agosto!$G$28</f>
        <v>21</v>
      </c>
      <c r="Z35" s="114">
        <f>[31]Agosto!$G$29</f>
        <v>26</v>
      </c>
      <c r="AA35" s="114">
        <f>[31]Agosto!$G$30</f>
        <v>65</v>
      </c>
      <c r="AB35" s="114">
        <f>[31]Agosto!$G$31</f>
        <v>64</v>
      </c>
      <c r="AC35" s="114">
        <f>[31]Agosto!$G$32</f>
        <v>40</v>
      </c>
      <c r="AD35" s="114">
        <f>[31]Agosto!$G$33</f>
        <v>52</v>
      </c>
      <c r="AE35" s="114">
        <f>[31]Agosto!$G$34</f>
        <v>45</v>
      </c>
      <c r="AF35" s="114">
        <f>[31]Agosto!$G$35</f>
        <v>67</v>
      </c>
      <c r="AG35" s="112">
        <f t="shared" si="3"/>
        <v>21</v>
      </c>
      <c r="AH35" s="120">
        <f t="shared" si="4"/>
        <v>38.064516129032256</v>
      </c>
    </row>
    <row r="36" spans="1:39" x14ac:dyDescent="0.2">
      <c r="A36" s="54" t="s">
        <v>128</v>
      </c>
      <c r="B36" s="114">
        <f>[32]Agosto!$G$5</f>
        <v>32</v>
      </c>
      <c r="C36" s="114">
        <f>[32]Agosto!$G$6</f>
        <v>25</v>
      </c>
      <c r="D36" s="114">
        <f>[32]Agosto!$G$7</f>
        <v>25</v>
      </c>
      <c r="E36" s="114">
        <f>[32]Agosto!$G$8</f>
        <v>26</v>
      </c>
      <c r="F36" s="114">
        <f>[32]Agosto!$G$9</f>
        <v>27</v>
      </c>
      <c r="G36" s="114">
        <f>[32]Agosto!$G$10</f>
        <v>23</v>
      </c>
      <c r="H36" s="114">
        <f>[32]Agosto!$G$11</f>
        <v>23</v>
      </c>
      <c r="I36" s="114">
        <f>[32]Agosto!$G$12</f>
        <v>40</v>
      </c>
      <c r="J36" s="114">
        <f>[32]Agosto!$G$13</f>
        <v>45</v>
      </c>
      <c r="K36" s="114">
        <f>[32]Agosto!$G$14</f>
        <v>24</v>
      </c>
      <c r="L36" s="114">
        <f>[32]Agosto!$G$15</f>
        <v>23</v>
      </c>
      <c r="M36" s="114">
        <f>[32]Agosto!$G$16</f>
        <v>41</v>
      </c>
      <c r="N36" s="114">
        <f>[32]Agosto!$G$17</f>
        <v>54</v>
      </c>
      <c r="O36" s="114">
        <f>[32]Agosto!$G$18</f>
        <v>52</v>
      </c>
      <c r="P36" s="114">
        <f>[32]Agosto!$G$19</f>
        <v>42</v>
      </c>
      <c r="Q36" s="114">
        <f>[32]Agosto!$G$20</f>
        <v>33</v>
      </c>
      <c r="R36" s="114">
        <f>[32]Agosto!$G$21</f>
        <v>26</v>
      </c>
      <c r="S36" s="114">
        <f>[32]Agosto!$G$22</f>
        <v>23</v>
      </c>
      <c r="T36" s="114">
        <f>[32]Agosto!$G$23</f>
        <v>69</v>
      </c>
      <c r="U36" s="114">
        <f>[32]Agosto!$G$24</f>
        <v>46</v>
      </c>
      <c r="V36" s="114">
        <f>[32]Agosto!$G$25</f>
        <v>40</v>
      </c>
      <c r="W36" s="114">
        <f>[32]Agosto!$G$26</f>
        <v>33</v>
      </c>
      <c r="X36" s="114">
        <f>[32]Agosto!$G$27</f>
        <v>27</v>
      </c>
      <c r="Y36" s="114">
        <f>[32]Agosto!$G$28</f>
        <v>24</v>
      </c>
      <c r="Z36" s="114">
        <f>[32]Agosto!$G$29</f>
        <v>34</v>
      </c>
      <c r="AA36" s="114">
        <f>[32]Agosto!$G$30</f>
        <v>88</v>
      </c>
      <c r="AB36" s="114">
        <f>[32]Agosto!$G$31</f>
        <v>55</v>
      </c>
      <c r="AC36" s="114">
        <f>[32]Agosto!$G$32</f>
        <v>39</v>
      </c>
      <c r="AD36" s="114">
        <f>[32]Agosto!$G$33</f>
        <v>48</v>
      </c>
      <c r="AE36" s="114">
        <f>[32]Agosto!$G$34</f>
        <v>43</v>
      </c>
      <c r="AF36" s="114">
        <f>[32]Agosto!$G$35</f>
        <v>62</v>
      </c>
      <c r="AG36" s="112">
        <f t="shared" si="3"/>
        <v>23</v>
      </c>
      <c r="AH36" s="120">
        <f t="shared" si="4"/>
        <v>38.451612903225808</v>
      </c>
    </row>
    <row r="37" spans="1:39" x14ac:dyDescent="0.2">
      <c r="A37" s="54" t="s">
        <v>14</v>
      </c>
      <c r="B37" s="114">
        <f>[33]Agosto!$G$5</f>
        <v>24</v>
      </c>
      <c r="C37" s="114">
        <f>[33]Agosto!$G$6</f>
        <v>19</v>
      </c>
      <c r="D37" s="114">
        <f>[33]Agosto!$G$7</f>
        <v>20</v>
      </c>
      <c r="E37" s="114">
        <f>[33]Agosto!$G$8</f>
        <v>20</v>
      </c>
      <c r="F37" s="114">
        <f>[33]Agosto!$G$9</f>
        <v>18</v>
      </c>
      <c r="G37" s="114">
        <f>[33]Agosto!$G$10</f>
        <v>17</v>
      </c>
      <c r="H37" s="114">
        <f>[33]Agosto!$G$11</f>
        <v>18</v>
      </c>
      <c r="I37" s="114">
        <f>[33]Agosto!$G$12</f>
        <v>18</v>
      </c>
      <c r="J37" s="114">
        <f>[33]Agosto!$G$13</f>
        <v>17</v>
      </c>
      <c r="K37" s="114">
        <f>[33]Agosto!$G$14</f>
        <v>15</v>
      </c>
      <c r="L37" s="114">
        <f>[33]Agosto!$G$15</f>
        <v>14</v>
      </c>
      <c r="M37" s="114">
        <f>[33]Agosto!$G$16</f>
        <v>16</v>
      </c>
      <c r="N37" s="114">
        <f>[33]Agosto!$G$17</f>
        <v>38</v>
      </c>
      <c r="O37" s="114">
        <f>[33]Agosto!$G$18</f>
        <v>36</v>
      </c>
      <c r="P37" s="114">
        <f>[33]Agosto!$G$19</f>
        <v>28</v>
      </c>
      <c r="Q37" s="114">
        <f>[33]Agosto!$G$20</f>
        <v>24</v>
      </c>
      <c r="R37" s="114">
        <f>[33]Agosto!$G$21</f>
        <v>21</v>
      </c>
      <c r="S37" s="114">
        <f>[33]Agosto!$G$22</f>
        <v>18</v>
      </c>
      <c r="T37" s="114">
        <f>[33]Agosto!$G$23</f>
        <v>32</v>
      </c>
      <c r="U37" s="114">
        <f>[33]Agosto!$G$24</f>
        <v>50</v>
      </c>
      <c r="V37" s="114">
        <f>[33]Agosto!$G$25</f>
        <v>27</v>
      </c>
      <c r="W37" s="114">
        <f>[33]Agosto!$G$26</f>
        <v>21</v>
      </c>
      <c r="X37" s="114">
        <f>[33]Agosto!$G$27</f>
        <v>14</v>
      </c>
      <c r="Y37" s="114">
        <f>[33]Agosto!$G$28</f>
        <v>22</v>
      </c>
      <c r="Z37" s="114">
        <f>[33]Agosto!$G$29</f>
        <v>18</v>
      </c>
      <c r="AA37" s="114">
        <f>[33]Agosto!$G$30</f>
        <v>40</v>
      </c>
      <c r="AB37" s="114">
        <f>[33]Agosto!$G$31</f>
        <v>64</v>
      </c>
      <c r="AC37" s="114">
        <f>[33]Agosto!$G$32</f>
        <v>44</v>
      </c>
      <c r="AD37" s="114">
        <f>[33]Agosto!$G$33</f>
        <v>43</v>
      </c>
      <c r="AE37" s="114">
        <f>[33]Agosto!$G$34</f>
        <v>32</v>
      </c>
      <c r="AF37" s="114">
        <f>[33]Agosto!$G$35</f>
        <v>52</v>
      </c>
      <c r="AG37" s="112">
        <f t="shared" si="3"/>
        <v>14</v>
      </c>
      <c r="AH37" s="120">
        <f t="shared" si="4"/>
        <v>27.096774193548388</v>
      </c>
    </row>
    <row r="38" spans="1:39" x14ac:dyDescent="0.2">
      <c r="A38" s="54" t="s">
        <v>158</v>
      </c>
      <c r="B38" s="114" t="str">
        <f>[34]Agosto!$G$5</f>
        <v>*</v>
      </c>
      <c r="C38" s="114" t="str">
        <f>[34]Agosto!$G$6</f>
        <v>*</v>
      </c>
      <c r="D38" s="114" t="str">
        <f>[34]Agosto!$G$7</f>
        <v>*</v>
      </c>
      <c r="E38" s="114" t="str">
        <f>[34]Agosto!$G$8</f>
        <v>*</v>
      </c>
      <c r="F38" s="114" t="str">
        <f>[34]Agosto!$G$9</f>
        <v>*</v>
      </c>
      <c r="G38" s="114" t="str">
        <f>[34]Agosto!$G$10</f>
        <v>*</v>
      </c>
      <c r="H38" s="114" t="str">
        <f>[34]Agosto!$G$11</f>
        <v>*</v>
      </c>
      <c r="I38" s="114" t="str">
        <f>[34]Agosto!$G$12</f>
        <v>*</v>
      </c>
      <c r="J38" s="114" t="str">
        <f>[34]Agosto!$G$13</f>
        <v>*</v>
      </c>
      <c r="K38" s="114" t="str">
        <f>[34]Agosto!$G$14</f>
        <v>*</v>
      </c>
      <c r="L38" s="114">
        <f>[34]Agosto!$G$15</f>
        <v>22</v>
      </c>
      <c r="M38" s="114">
        <f>[34]Agosto!$G$16</f>
        <v>24</v>
      </c>
      <c r="N38" s="114">
        <f>[34]Agosto!$G$17</f>
        <v>42</v>
      </c>
      <c r="O38" s="114">
        <f>[34]Agosto!$G$18</f>
        <v>38</v>
      </c>
      <c r="P38" s="114">
        <f>[34]Agosto!$G$19</f>
        <v>30</v>
      </c>
      <c r="Q38" s="114">
        <f>[34]Agosto!$G$20</f>
        <v>21</v>
      </c>
      <c r="R38" s="114">
        <f>[34]Agosto!$G$21</f>
        <v>23</v>
      </c>
      <c r="S38" s="114">
        <f>[34]Agosto!$G$22</f>
        <v>22</v>
      </c>
      <c r="T38" s="114">
        <f>[34]Agosto!$G$23</f>
        <v>61</v>
      </c>
      <c r="U38" s="114">
        <f>[34]Agosto!$G$24</f>
        <v>34</v>
      </c>
      <c r="V38" s="114">
        <f>[34]Agosto!$G$25</f>
        <v>32</v>
      </c>
      <c r="W38" s="114">
        <f>[34]Agosto!$G$26</f>
        <v>21</v>
      </c>
      <c r="X38" s="114">
        <f>[34]Agosto!$G$27</f>
        <v>28</v>
      </c>
      <c r="Y38" s="114">
        <f>[34]Agosto!$G$28</f>
        <v>37</v>
      </c>
      <c r="Z38" s="114">
        <f>[34]Agosto!$G$29</f>
        <v>26</v>
      </c>
      <c r="AA38" s="114">
        <f>[34]Agosto!$G$30</f>
        <v>52</v>
      </c>
      <c r="AB38" s="114">
        <f>[34]Agosto!$G$31</f>
        <v>46</v>
      </c>
      <c r="AC38" s="114">
        <f>[34]Agosto!$G$32</f>
        <v>43</v>
      </c>
      <c r="AD38" s="114">
        <f>[34]Agosto!$G$33</f>
        <v>36</v>
      </c>
      <c r="AE38" s="114">
        <f>[34]Agosto!$G$34</f>
        <v>33</v>
      </c>
      <c r="AF38" s="114">
        <f>[34]Agosto!$G$35</f>
        <v>36</v>
      </c>
      <c r="AG38" s="112">
        <f t="shared" si="3"/>
        <v>21</v>
      </c>
      <c r="AH38" s="120">
        <f t="shared" si="4"/>
        <v>33.666666666666664</v>
      </c>
      <c r="AJ38" t="s">
        <v>35</v>
      </c>
      <c r="AK38" t="s">
        <v>35</v>
      </c>
    </row>
    <row r="39" spans="1:39" x14ac:dyDescent="0.2">
      <c r="A39" s="54" t="s">
        <v>15</v>
      </c>
      <c r="B39" s="114">
        <f>[35]Agosto!$G$5</f>
        <v>30</v>
      </c>
      <c r="C39" s="114">
        <f>[35]Agosto!$G$6</f>
        <v>27</v>
      </c>
      <c r="D39" s="114">
        <f>[35]Agosto!$G$7</f>
        <v>22</v>
      </c>
      <c r="E39" s="114">
        <f>[35]Agosto!$G$8</f>
        <v>21</v>
      </c>
      <c r="F39" s="114">
        <f>[35]Agosto!$G$9</f>
        <v>24</v>
      </c>
      <c r="G39" s="114">
        <f>[35]Agosto!$G$10</f>
        <v>25</v>
      </c>
      <c r="H39" s="114">
        <f>[35]Agosto!$G$11</f>
        <v>29</v>
      </c>
      <c r="I39" s="114">
        <f>[35]Agosto!$G$12</f>
        <v>53</v>
      </c>
      <c r="J39" s="114">
        <f>[35]Agosto!$G$13</f>
        <v>48</v>
      </c>
      <c r="K39" s="114">
        <f>[35]Agosto!$G$14</f>
        <v>28</v>
      </c>
      <c r="L39" s="114">
        <f>[35]Agosto!$G$15</f>
        <v>29</v>
      </c>
      <c r="M39" s="114">
        <f>[35]Agosto!$G$16</f>
        <v>44</v>
      </c>
      <c r="N39" s="114">
        <f>[35]Agosto!$G$17</f>
        <v>61</v>
      </c>
      <c r="O39" s="114">
        <f>[35]Agosto!$G$18</f>
        <v>58</v>
      </c>
      <c r="P39" s="114">
        <f>[35]Agosto!$G$19</f>
        <v>33</v>
      </c>
      <c r="Q39" s="114">
        <f>[35]Agosto!$G$20</f>
        <v>32</v>
      </c>
      <c r="R39" s="114">
        <f>[35]Agosto!$G$21</f>
        <v>24</v>
      </c>
      <c r="S39" s="114">
        <f>[35]Agosto!$G$22</f>
        <v>28</v>
      </c>
      <c r="T39" s="114">
        <f>[35]Agosto!$G$23</f>
        <v>60</v>
      </c>
      <c r="U39" s="114">
        <f>[35]Agosto!$G$24</f>
        <v>60</v>
      </c>
      <c r="V39" s="114">
        <f>[35]Agosto!$G$25</f>
        <v>45</v>
      </c>
      <c r="W39" s="114">
        <f>[35]Agosto!$G$26</f>
        <v>33</v>
      </c>
      <c r="X39" s="114">
        <f>[35]Agosto!$G$27</f>
        <v>19</v>
      </c>
      <c r="Y39" s="114">
        <f>[35]Agosto!$G$28</f>
        <v>32</v>
      </c>
      <c r="Z39" s="114">
        <f>[35]Agosto!$G$29</f>
        <v>52</v>
      </c>
      <c r="AA39" s="114">
        <f>[35]Agosto!$G$30</f>
        <v>36</v>
      </c>
      <c r="AB39" s="114">
        <f>[35]Agosto!$G$31</f>
        <v>39</v>
      </c>
      <c r="AC39" s="114">
        <f>[35]Agosto!$G$32</f>
        <v>39</v>
      </c>
      <c r="AD39" s="114">
        <f>[35]Agosto!$G$33</f>
        <v>51</v>
      </c>
      <c r="AE39" s="114">
        <f>[35]Agosto!$G$34</f>
        <v>44</v>
      </c>
      <c r="AF39" s="114">
        <f>[35]Agosto!$G$35</f>
        <v>52</v>
      </c>
      <c r="AG39" s="112">
        <f t="shared" si="3"/>
        <v>19</v>
      </c>
      <c r="AH39" s="120">
        <f t="shared" si="4"/>
        <v>38</v>
      </c>
      <c r="AI39" s="12" t="s">
        <v>35</v>
      </c>
      <c r="AK39" t="s">
        <v>35</v>
      </c>
      <c r="AL39" t="s">
        <v>35</v>
      </c>
      <c r="AM39" t="s">
        <v>35</v>
      </c>
    </row>
    <row r="40" spans="1:39" x14ac:dyDescent="0.2">
      <c r="A40" s="54" t="s">
        <v>16</v>
      </c>
      <c r="B40" s="114">
        <f>[36]Agosto!$G$5</f>
        <v>18</v>
      </c>
      <c r="C40" s="114">
        <f>[36]Agosto!$G$6</f>
        <v>18</v>
      </c>
      <c r="D40" s="114">
        <f>[36]Agosto!$G$7</f>
        <v>16</v>
      </c>
      <c r="E40" s="114">
        <f>[36]Agosto!$G$8</f>
        <v>16</v>
      </c>
      <c r="F40" s="114">
        <f>[36]Agosto!$G$9</f>
        <v>19</v>
      </c>
      <c r="G40" s="114">
        <f>[36]Agosto!$G$10</f>
        <v>20</v>
      </c>
      <c r="H40" s="114">
        <f>[36]Agosto!$G$11</f>
        <v>30</v>
      </c>
      <c r="I40" s="114">
        <f>[36]Agosto!$G$12</f>
        <v>47</v>
      </c>
      <c r="J40" s="114">
        <f>[36]Agosto!$G$13</f>
        <v>40</v>
      </c>
      <c r="K40" s="114">
        <f>[36]Agosto!$G$14</f>
        <v>28</v>
      </c>
      <c r="L40" s="114">
        <f>[36]Agosto!$G$15</f>
        <v>25</v>
      </c>
      <c r="M40" s="114">
        <f>[36]Agosto!$G$16</f>
        <v>39</v>
      </c>
      <c r="N40" s="114">
        <f>[36]Agosto!$G$17</f>
        <v>30</v>
      </c>
      <c r="O40" s="114">
        <f>[36]Agosto!$G$18</f>
        <v>37</v>
      </c>
      <c r="P40" s="114">
        <f>[36]Agosto!$G$19</f>
        <v>29</v>
      </c>
      <c r="Q40" s="114">
        <f>[36]Agosto!$G$20</f>
        <v>20</v>
      </c>
      <c r="R40" s="114">
        <f>[36]Agosto!$G$21</f>
        <v>17</v>
      </c>
      <c r="S40" s="114">
        <f>[36]Agosto!$G$22</f>
        <v>28</v>
      </c>
      <c r="T40" s="114">
        <f>[36]Agosto!$G$23</f>
        <v>46</v>
      </c>
      <c r="U40" s="114">
        <f>[36]Agosto!$G$24</f>
        <v>41</v>
      </c>
      <c r="V40" s="114">
        <f>[36]Agosto!$G$25</f>
        <v>38</v>
      </c>
      <c r="W40" s="114">
        <f>[36]Agosto!$G$26</f>
        <v>25</v>
      </c>
      <c r="X40" s="114">
        <f>[36]Agosto!$G$27</f>
        <v>24</v>
      </c>
      <c r="Y40" s="114">
        <f>[36]Agosto!$G$28</f>
        <v>29</v>
      </c>
      <c r="Z40" s="114">
        <f>[36]Agosto!$G$29</f>
        <v>41</v>
      </c>
      <c r="AA40" s="114">
        <f>[36]Agosto!$G$30</f>
        <v>28</v>
      </c>
      <c r="AB40" s="114">
        <f>[36]Agosto!$G$31</f>
        <v>21</v>
      </c>
      <c r="AC40" s="114">
        <f>[36]Agosto!$G$32</f>
        <v>29</v>
      </c>
      <c r="AD40" s="114">
        <f>[36]Agosto!$G$33</f>
        <v>42</v>
      </c>
      <c r="AE40" s="114">
        <f>[36]Agosto!$G$34</f>
        <v>34</v>
      </c>
      <c r="AF40" s="114">
        <f>[36]Agosto!$G$35</f>
        <v>27</v>
      </c>
      <c r="AG40" s="112">
        <f t="shared" si="3"/>
        <v>16</v>
      </c>
      <c r="AH40" s="120">
        <f t="shared" si="4"/>
        <v>29.096774193548388</v>
      </c>
      <c r="AL40" t="s">
        <v>35</v>
      </c>
    </row>
    <row r="41" spans="1:39" x14ac:dyDescent="0.2">
      <c r="A41" s="54" t="s">
        <v>159</v>
      </c>
      <c r="B41" s="114">
        <f>[37]Agosto!$G$5</f>
        <v>29</v>
      </c>
      <c r="C41" s="114">
        <f>[37]Agosto!$G$6</f>
        <v>24</v>
      </c>
      <c r="D41" s="114">
        <f>[37]Agosto!$G$7</f>
        <v>23</v>
      </c>
      <c r="E41" s="114">
        <f>[37]Agosto!$G$8</f>
        <v>25</v>
      </c>
      <c r="F41" s="114">
        <f>[37]Agosto!$G$9</f>
        <v>25</v>
      </c>
      <c r="G41" s="114">
        <f>[37]Agosto!$G$10</f>
        <v>20</v>
      </c>
      <c r="H41" s="114">
        <f>[37]Agosto!$G$11</f>
        <v>22</v>
      </c>
      <c r="I41" s="114">
        <f>[37]Agosto!$G$12</f>
        <v>35</v>
      </c>
      <c r="J41" s="114">
        <f>[37]Agosto!$G$13</f>
        <v>30</v>
      </c>
      <c r="K41" s="114">
        <f>[37]Agosto!$G$14</f>
        <v>18</v>
      </c>
      <c r="L41" s="114">
        <f>[37]Agosto!$G$15</f>
        <v>22</v>
      </c>
      <c r="M41" s="114">
        <f>[37]Agosto!$G$16</f>
        <v>25</v>
      </c>
      <c r="N41" s="114">
        <f>[37]Agosto!$G$17</f>
        <v>61</v>
      </c>
      <c r="O41" s="114">
        <f>[37]Agosto!$G$18</f>
        <v>54</v>
      </c>
      <c r="P41" s="114">
        <f>[37]Agosto!$E$19</f>
        <v>71.583333333333329</v>
      </c>
      <c r="Q41" s="114">
        <f>[37]Agosto!$G$20</f>
        <v>23</v>
      </c>
      <c r="R41" s="114">
        <f>[37]Agosto!$G$21</f>
        <v>22</v>
      </c>
      <c r="S41" s="114">
        <f>[37]Agosto!$G$22</f>
        <v>24</v>
      </c>
      <c r="T41" s="114">
        <f>[37]Agosto!$G$23</f>
        <v>39</v>
      </c>
      <c r="U41" s="114">
        <f>[37]Agosto!$G$24</f>
        <v>43</v>
      </c>
      <c r="V41" s="114">
        <f>[37]Agosto!$G$25</f>
        <v>41</v>
      </c>
      <c r="W41" s="114">
        <f>[37]Agosto!$G$26</f>
        <v>29</v>
      </c>
      <c r="X41" s="114">
        <f>[37]Agosto!$G$27</f>
        <v>27</v>
      </c>
      <c r="Y41" s="114">
        <f>[37]Agosto!$G$28</f>
        <v>22</v>
      </c>
      <c r="Z41" s="114">
        <f>[37]Agosto!$G$29</f>
        <v>25</v>
      </c>
      <c r="AA41" s="114">
        <f>[37]Agosto!$G$30</f>
        <v>50</v>
      </c>
      <c r="AB41" s="114">
        <f>[37]Agosto!$G$31</f>
        <v>77</v>
      </c>
      <c r="AC41" s="114">
        <f>[37]Agosto!$G$32</f>
        <v>50</v>
      </c>
      <c r="AD41" s="114">
        <f>[37]Agosto!$G$33</f>
        <v>47</v>
      </c>
      <c r="AE41" s="114">
        <f>[37]Agosto!$G$34</f>
        <v>46</v>
      </c>
      <c r="AF41" s="114">
        <f>[37]Agosto!$G$35</f>
        <v>63</v>
      </c>
      <c r="AG41" s="112">
        <f t="shared" si="3"/>
        <v>18</v>
      </c>
      <c r="AH41" s="120">
        <f t="shared" si="4"/>
        <v>35.88978494623656</v>
      </c>
      <c r="AJ41" t="s">
        <v>35</v>
      </c>
      <c r="AL41" t="s">
        <v>35</v>
      </c>
    </row>
    <row r="42" spans="1:39" x14ac:dyDescent="0.2">
      <c r="A42" s="54" t="s">
        <v>17</v>
      </c>
      <c r="B42" s="114">
        <f>[38]Agosto!$G$5</f>
        <v>30</v>
      </c>
      <c r="C42" s="114">
        <f>[38]Agosto!$G$6</f>
        <v>24</v>
      </c>
      <c r="D42" s="114">
        <f>[38]Agosto!$G$7</f>
        <v>23</v>
      </c>
      <c r="E42" s="114">
        <f>[38]Agosto!$G$8</f>
        <v>24</v>
      </c>
      <c r="F42" s="114">
        <f>[38]Agosto!$G$9</f>
        <v>24</v>
      </c>
      <c r="G42" s="114">
        <f>[38]Agosto!$G$10</f>
        <v>22</v>
      </c>
      <c r="H42" s="114">
        <f>[38]Agosto!$G$11</f>
        <v>25</v>
      </c>
      <c r="I42" s="114">
        <f>[38]Agosto!$G$12</f>
        <v>41</v>
      </c>
      <c r="J42" s="114">
        <f>[38]Agosto!$G$13</f>
        <v>44</v>
      </c>
      <c r="K42" s="114">
        <f>[38]Agosto!$G$14</f>
        <v>22</v>
      </c>
      <c r="L42" s="114">
        <f>[38]Agosto!$G$15</f>
        <v>24</v>
      </c>
      <c r="M42" s="114">
        <f>[38]Agosto!$G$16</f>
        <v>42</v>
      </c>
      <c r="N42" s="114">
        <f>[38]Agosto!$G$17</f>
        <v>59</v>
      </c>
      <c r="O42" s="114">
        <f>[38]Agosto!$G$18</f>
        <v>63</v>
      </c>
      <c r="P42" s="114">
        <f>[38]Agosto!$G$19</f>
        <v>50</v>
      </c>
      <c r="Q42" s="114">
        <f>[38]Agosto!$G$20</f>
        <v>28</v>
      </c>
      <c r="R42" s="114">
        <f>[38]Agosto!$G$21</f>
        <v>21</v>
      </c>
      <c r="S42" s="114">
        <f>[38]Agosto!$G$22</f>
        <v>24</v>
      </c>
      <c r="T42" s="114">
        <f>[38]Agosto!$G$23</f>
        <v>71</v>
      </c>
      <c r="U42" s="114">
        <f>[38]Agosto!$G$24</f>
        <v>55</v>
      </c>
      <c r="V42" s="114">
        <f>[38]Agosto!$G$25</f>
        <v>43</v>
      </c>
      <c r="W42" s="114">
        <f>[38]Agosto!$G$26</f>
        <v>30</v>
      </c>
      <c r="X42" s="114">
        <f>[38]Agosto!$G$27</f>
        <v>24</v>
      </c>
      <c r="Y42" s="114">
        <f>[38]Agosto!$G$28</f>
        <v>25</v>
      </c>
      <c r="Z42" s="114">
        <f>[38]Agosto!$G$29</f>
        <v>28</v>
      </c>
      <c r="AA42" s="114">
        <f>[38]Agosto!$G$30</f>
        <v>68</v>
      </c>
      <c r="AB42" s="114">
        <f>[38]Agosto!$G$31</f>
        <v>64</v>
      </c>
      <c r="AC42" s="114">
        <f>[38]Agosto!$G$32</f>
        <v>39</v>
      </c>
      <c r="AD42" s="114">
        <f>[38]Agosto!$G$33</f>
        <v>54</v>
      </c>
      <c r="AE42" s="114">
        <f>[38]Agosto!$G$34</f>
        <v>46</v>
      </c>
      <c r="AF42" s="114">
        <f>[38]Agosto!$G$35</f>
        <v>71</v>
      </c>
      <c r="AG42" s="112">
        <f t="shared" si="3"/>
        <v>21</v>
      </c>
      <c r="AH42" s="120">
        <f t="shared" si="4"/>
        <v>38.967741935483872</v>
      </c>
    </row>
    <row r="43" spans="1:39" x14ac:dyDescent="0.2">
      <c r="A43" s="54" t="s">
        <v>141</v>
      </c>
      <c r="B43" s="114">
        <f>[39]Agosto!$G$5</f>
        <v>32</v>
      </c>
      <c r="C43" s="114">
        <f>[39]Agosto!$G$6</f>
        <v>29</v>
      </c>
      <c r="D43" s="114">
        <f>[39]Agosto!$G$7</f>
        <v>25</v>
      </c>
      <c r="E43" s="114">
        <f>[39]Agosto!$G$8</f>
        <v>26</v>
      </c>
      <c r="F43" s="114">
        <f>[39]Agosto!$G$9</f>
        <v>28</v>
      </c>
      <c r="G43" s="114">
        <f>[39]Agosto!$G$10</f>
        <v>23</v>
      </c>
      <c r="H43" s="114">
        <f>[39]Agosto!$G$11</f>
        <v>22</v>
      </c>
      <c r="I43" s="114">
        <f>[39]Agosto!$G$12</f>
        <v>39</v>
      </c>
      <c r="J43" s="114">
        <f>[39]Agosto!$G$13</f>
        <v>43</v>
      </c>
      <c r="K43" s="114">
        <f>[39]Agosto!$G$14</f>
        <v>21</v>
      </c>
      <c r="L43" s="114">
        <f>[39]Agosto!$G$15</f>
        <v>22</v>
      </c>
      <c r="M43" s="114">
        <f>[39]Agosto!$G$16</f>
        <v>26</v>
      </c>
      <c r="N43" s="114">
        <f>[39]Agosto!$G$17</f>
        <v>49</v>
      </c>
      <c r="O43" s="114">
        <f>[39]Agosto!$G$18</f>
        <v>53</v>
      </c>
      <c r="P43" s="114">
        <f>[39]Agosto!$G$19</f>
        <v>48</v>
      </c>
      <c r="Q43" s="114">
        <f>[39]Agosto!$G$20</f>
        <v>28</v>
      </c>
      <c r="R43" s="114">
        <f>[39]Agosto!$G$21</f>
        <v>27</v>
      </c>
      <c r="S43" s="114">
        <f>[39]Agosto!$G$22</f>
        <v>24</v>
      </c>
      <c r="T43" s="114">
        <f>[39]Agosto!$G$23</f>
        <v>41</v>
      </c>
      <c r="U43" s="114">
        <f>[39]Agosto!$G$24</f>
        <v>46</v>
      </c>
      <c r="V43" s="114">
        <f>[39]Agosto!$G$25</f>
        <v>39</v>
      </c>
      <c r="W43" s="114">
        <f>[39]Agosto!$G$26</f>
        <v>30</v>
      </c>
      <c r="X43" s="114">
        <f>[39]Agosto!$G$27</f>
        <v>25</v>
      </c>
      <c r="Y43" s="114">
        <f>[39]Agosto!$G$28</f>
        <v>22</v>
      </c>
      <c r="Z43" s="114">
        <f>[39]Agosto!$G$29</f>
        <v>29</v>
      </c>
      <c r="AA43" s="114">
        <f>[39]Agosto!$G$30</f>
        <v>45</v>
      </c>
      <c r="AB43" s="114">
        <f>[39]Agosto!$G$31</f>
        <v>80</v>
      </c>
      <c r="AC43" s="114">
        <f>[39]Agosto!$G$32</f>
        <v>41</v>
      </c>
      <c r="AD43" s="114">
        <f>[39]Agosto!$G$33</f>
        <v>48</v>
      </c>
      <c r="AE43" s="114">
        <f>[39]Agosto!$G$34</f>
        <v>50</v>
      </c>
      <c r="AF43" s="114">
        <f>[39]Agosto!$G$35</f>
        <v>66</v>
      </c>
      <c r="AG43" s="112">
        <f t="shared" si="3"/>
        <v>21</v>
      </c>
      <c r="AH43" s="120">
        <f t="shared" si="4"/>
        <v>36.354838709677416</v>
      </c>
      <c r="AJ43" t="s">
        <v>35</v>
      </c>
      <c r="AL43" t="s">
        <v>35</v>
      </c>
      <c r="AM43" t="s">
        <v>35</v>
      </c>
    </row>
    <row r="44" spans="1:39" x14ac:dyDescent="0.2">
      <c r="A44" s="54" t="s">
        <v>18</v>
      </c>
      <c r="B44" s="114">
        <f>[40]Agosto!$G$5</f>
        <v>24</v>
      </c>
      <c r="C44" s="114">
        <f>[40]Agosto!$G$6</f>
        <v>22</v>
      </c>
      <c r="D44" s="114">
        <f>[40]Agosto!$G$7</f>
        <v>22</v>
      </c>
      <c r="E44" s="114">
        <f>[40]Agosto!$G$8</f>
        <v>24</v>
      </c>
      <c r="F44" s="114">
        <f>[40]Agosto!$G$9</f>
        <v>24</v>
      </c>
      <c r="G44" s="114">
        <f>[40]Agosto!$G$10</f>
        <v>19</v>
      </c>
      <c r="H44" s="114">
        <f>[40]Agosto!$G$11</f>
        <v>23</v>
      </c>
      <c r="I44" s="114">
        <f>[40]Agosto!$G$12</f>
        <v>26</v>
      </c>
      <c r="J44" s="114">
        <f>[40]Agosto!$G$13</f>
        <v>27</v>
      </c>
      <c r="K44" s="114">
        <f>[40]Agosto!$G$14</f>
        <v>20</v>
      </c>
      <c r="L44" s="114">
        <f>[40]Agosto!$G$15</f>
        <v>24</v>
      </c>
      <c r="M44" s="114">
        <f>[40]Agosto!$G$16</f>
        <v>25</v>
      </c>
      <c r="N44" s="114">
        <f>[40]Agosto!$G$17</f>
        <v>54</v>
      </c>
      <c r="O44" s="114">
        <f>[40]Agosto!$G$18</f>
        <v>47</v>
      </c>
      <c r="P44" s="114">
        <f>[40]Agosto!$G$19</f>
        <v>45</v>
      </c>
      <c r="Q44" s="114">
        <f>[40]Agosto!$G$20</f>
        <v>22</v>
      </c>
      <c r="R44" s="114">
        <f>[40]Agosto!$G$21</f>
        <v>22</v>
      </c>
      <c r="S44" s="114">
        <f>[40]Agosto!$G$22</f>
        <v>26</v>
      </c>
      <c r="T44" s="114">
        <f>[40]Agosto!$G$23</f>
        <v>46</v>
      </c>
      <c r="U44" s="114">
        <f>[40]Agosto!$G$24</f>
        <v>33</v>
      </c>
      <c r="V44" s="114">
        <f>[40]Agosto!$G$25</f>
        <v>43</v>
      </c>
      <c r="W44" s="114">
        <f>[40]Agosto!$G$26</f>
        <v>27</v>
      </c>
      <c r="X44" s="114">
        <f>[40]Agosto!$G$27</f>
        <v>29</v>
      </c>
      <c r="Y44" s="114">
        <f>[40]Agosto!$G$28</f>
        <v>25</v>
      </c>
      <c r="Z44" s="114">
        <f>[40]Agosto!$G$29</f>
        <v>29</v>
      </c>
      <c r="AA44" s="114">
        <f>[40]Agosto!$G$30</f>
        <v>61</v>
      </c>
      <c r="AB44" s="114">
        <f>[40]Agosto!$G$31</f>
        <v>71</v>
      </c>
      <c r="AC44" s="114">
        <f>[40]Agosto!$G$32</f>
        <v>44</v>
      </c>
      <c r="AD44" s="114">
        <f>[40]Agosto!$G$33</f>
        <v>43</v>
      </c>
      <c r="AE44" s="114">
        <f>[40]Agosto!$G$34</f>
        <v>37</v>
      </c>
      <c r="AF44" s="114">
        <f>[40]Agosto!$G$35</f>
        <v>35</v>
      </c>
      <c r="AG44" s="112">
        <f t="shared" si="3"/>
        <v>19</v>
      </c>
      <c r="AH44" s="120">
        <f t="shared" si="4"/>
        <v>32.87096774193548</v>
      </c>
    </row>
    <row r="45" spans="1:39" hidden="1" x14ac:dyDescent="0.2">
      <c r="A45" s="54" t="s">
        <v>146</v>
      </c>
      <c r="B45" s="114" t="str">
        <f>[41]Agosto!$G$5</f>
        <v>*</v>
      </c>
      <c r="C45" s="114" t="str">
        <f>[41]Agosto!$G$6</f>
        <v>*</v>
      </c>
      <c r="D45" s="114" t="str">
        <f>[41]Agosto!$G$7</f>
        <v>*</v>
      </c>
      <c r="E45" s="114" t="str">
        <f>[41]Agosto!$G$8</f>
        <v>*</v>
      </c>
      <c r="F45" s="114" t="str">
        <f>[41]Agosto!$G$9</f>
        <v>*</v>
      </c>
      <c r="G45" s="114" t="str">
        <f>[41]Agosto!$G$10</f>
        <v>*</v>
      </c>
      <c r="H45" s="114" t="str">
        <f>[41]Agosto!$G$11</f>
        <v>*</v>
      </c>
      <c r="I45" s="114" t="str">
        <f>[41]Agosto!$G$12</f>
        <v>*</v>
      </c>
      <c r="J45" s="114" t="str">
        <f>[41]Agosto!$G$13</f>
        <v>*</v>
      </c>
      <c r="K45" s="114" t="str">
        <f>[41]Agosto!$G$14</f>
        <v>*</v>
      </c>
      <c r="L45" s="114" t="str">
        <f>[41]Agosto!$G$15</f>
        <v>*</v>
      </c>
      <c r="M45" s="114" t="str">
        <f>[41]Agosto!$G$16</f>
        <v>*</v>
      </c>
      <c r="N45" s="114" t="str">
        <f>[41]Agosto!$G$17</f>
        <v>*</v>
      </c>
      <c r="O45" s="114" t="str">
        <f>[41]Agosto!$G$18</f>
        <v>*</v>
      </c>
      <c r="P45" s="114" t="str">
        <f>[41]Agosto!$G$19</f>
        <v>*</v>
      </c>
      <c r="Q45" s="114" t="str">
        <f>[41]Agosto!$G$20</f>
        <v>*</v>
      </c>
      <c r="R45" s="114" t="str">
        <f>[41]Agosto!$G$21</f>
        <v>*</v>
      </c>
      <c r="S45" s="114" t="str">
        <f>[41]Agosto!$G$22</f>
        <v>*</v>
      </c>
      <c r="T45" s="114" t="str">
        <f>[41]Agosto!$G$23</f>
        <v>*</v>
      </c>
      <c r="U45" s="114" t="str">
        <f>[41]Agosto!$G$24</f>
        <v>*</v>
      </c>
      <c r="V45" s="114" t="str">
        <f>[41]Agosto!$G$25</f>
        <v>*</v>
      </c>
      <c r="W45" s="114" t="str">
        <f>[41]Agosto!$G$26</f>
        <v>*</v>
      </c>
      <c r="X45" s="114" t="str">
        <f>[41]Agosto!$G$27</f>
        <v>*</v>
      </c>
      <c r="Y45" s="114" t="str">
        <f>[41]Agosto!$G$28</f>
        <v>*</v>
      </c>
      <c r="Z45" s="114" t="str">
        <f>[41]Agosto!$G$29</f>
        <v>*</v>
      </c>
      <c r="AA45" s="114" t="str">
        <f>[41]Agosto!$G$30</f>
        <v>*</v>
      </c>
      <c r="AB45" s="114" t="str">
        <f>[41]Agosto!$G$31</f>
        <v>*</v>
      </c>
      <c r="AC45" s="114" t="str">
        <f>[41]Agosto!$G$32</f>
        <v>*</v>
      </c>
      <c r="AD45" s="114" t="str">
        <f>[41]Agosto!$G$33</f>
        <v>*</v>
      </c>
      <c r="AE45" s="114" t="str">
        <f>[41]Agosto!$G$34</f>
        <v>*</v>
      </c>
      <c r="AF45" s="114" t="str">
        <f>[41]Agosto!$G$35</f>
        <v>*</v>
      </c>
      <c r="AG45" s="112" t="s">
        <v>210</v>
      </c>
      <c r="AH45" s="120" t="s">
        <v>210</v>
      </c>
      <c r="AJ45" s="12" t="s">
        <v>35</v>
      </c>
      <c r="AL45" t="s">
        <v>35</v>
      </c>
    </row>
    <row r="46" spans="1:39" x14ac:dyDescent="0.2">
      <c r="A46" s="54" t="s">
        <v>19</v>
      </c>
      <c r="B46" s="114">
        <f>[42]Agosto!$G$5</f>
        <v>37</v>
      </c>
      <c r="C46" s="114">
        <f>[42]Agosto!$G$6</f>
        <v>33</v>
      </c>
      <c r="D46" s="114">
        <f>[42]Agosto!$G$7</f>
        <v>27</v>
      </c>
      <c r="E46" s="114">
        <f>[42]Agosto!$G$8</f>
        <v>30</v>
      </c>
      <c r="F46" s="114">
        <f>[42]Agosto!$G$9</f>
        <v>33</v>
      </c>
      <c r="G46" s="114">
        <f>[42]Agosto!$G$10</f>
        <v>29</v>
      </c>
      <c r="H46" s="114">
        <f>[42]Agosto!$G$11</f>
        <v>44</v>
      </c>
      <c r="I46" s="114">
        <f>[42]Agosto!$G$12</f>
        <v>62</v>
      </c>
      <c r="J46" s="114">
        <f>[42]Agosto!$G$13</f>
        <v>64</v>
      </c>
      <c r="K46" s="114">
        <f>[42]Agosto!$G$14</f>
        <v>45</v>
      </c>
      <c r="L46" s="114">
        <f>[42]Agosto!$G$15</f>
        <v>34</v>
      </c>
      <c r="M46" s="114">
        <f>[42]Agosto!$G$16</f>
        <v>70</v>
      </c>
      <c r="N46" s="114">
        <f>[42]Agosto!$G$17</f>
        <v>42</v>
      </c>
      <c r="O46" s="114">
        <f>[42]Agosto!$G$18</f>
        <v>53</v>
      </c>
      <c r="P46" s="114">
        <f>[42]Agosto!$G$19</f>
        <v>47</v>
      </c>
      <c r="Q46" s="114">
        <f>[42]Agosto!$G$20</f>
        <v>36</v>
      </c>
      <c r="R46" s="114">
        <f>[42]Agosto!$G$21</f>
        <v>30</v>
      </c>
      <c r="S46" s="114">
        <f>[42]Agosto!$G$22</f>
        <v>32</v>
      </c>
      <c r="T46" s="114">
        <f>[42]Agosto!$G$23</f>
        <v>59</v>
      </c>
      <c r="U46" s="114">
        <f>[42]Agosto!$G$24</f>
        <v>52</v>
      </c>
      <c r="V46" s="114">
        <f>[42]Agosto!$G$25</f>
        <v>46</v>
      </c>
      <c r="W46" s="114">
        <f>[42]Agosto!$G$26</f>
        <v>33</v>
      </c>
      <c r="X46" s="114">
        <f>[42]Agosto!$G$27</f>
        <v>27</v>
      </c>
      <c r="Y46" s="114">
        <f>[42]Agosto!$G$28</f>
        <v>43</v>
      </c>
      <c r="Z46" s="114">
        <f>[42]Agosto!$G$29</f>
        <v>76</v>
      </c>
      <c r="AA46" s="114">
        <f>[42]Agosto!$G$30</f>
        <v>33</v>
      </c>
      <c r="AB46" s="114">
        <f>[42]Agosto!$G$31</f>
        <v>44</v>
      </c>
      <c r="AC46" s="114">
        <f>[42]Agosto!$G$32</f>
        <v>43</v>
      </c>
      <c r="AD46" s="114">
        <f>[42]Agosto!$G$33</f>
        <v>55</v>
      </c>
      <c r="AE46" s="114">
        <f>[42]Agosto!$G$34</f>
        <v>47</v>
      </c>
      <c r="AF46" s="114">
        <f>[42]Agosto!$G$35</f>
        <v>55</v>
      </c>
      <c r="AG46" s="112">
        <f t="shared" si="3"/>
        <v>27</v>
      </c>
      <c r="AH46" s="120">
        <f t="shared" si="4"/>
        <v>43.903225806451616</v>
      </c>
      <c r="AI46" s="12" t="s">
        <v>35</v>
      </c>
      <c r="AJ46" t="s">
        <v>35</v>
      </c>
      <c r="AK46" t="s">
        <v>35</v>
      </c>
      <c r="AL46" t="s">
        <v>35</v>
      </c>
    </row>
    <row r="47" spans="1:39" x14ac:dyDescent="0.2">
      <c r="A47" s="54" t="s">
        <v>23</v>
      </c>
      <c r="B47" s="114">
        <f>[43]Agosto!$G$5</f>
        <v>21</v>
      </c>
      <c r="C47" s="114">
        <f>[43]Agosto!$G$6</f>
        <v>20</v>
      </c>
      <c r="D47" s="114">
        <f>[43]Agosto!$G$7</f>
        <v>21</v>
      </c>
      <c r="E47" s="114">
        <f>[43]Agosto!$G$8</f>
        <v>20</v>
      </c>
      <c r="F47" s="114">
        <f>[43]Agosto!$G$9</f>
        <v>20</v>
      </c>
      <c r="G47" s="114">
        <f>[43]Agosto!$G$10</f>
        <v>18</v>
      </c>
      <c r="H47" s="114">
        <f>[43]Agosto!$G$11</f>
        <v>23</v>
      </c>
      <c r="I47" s="114">
        <f>[43]Agosto!$G$12</f>
        <v>30</v>
      </c>
      <c r="J47" s="114">
        <f>[43]Agosto!$G$13</f>
        <v>29</v>
      </c>
      <c r="K47" s="114">
        <f>[43]Agosto!$G$14</f>
        <v>19</v>
      </c>
      <c r="L47" s="114">
        <f>[43]Agosto!$G$15</f>
        <v>26</v>
      </c>
      <c r="M47" s="114">
        <f>[43]Agosto!$G$16</f>
        <v>30</v>
      </c>
      <c r="N47" s="114">
        <f>[43]Agosto!$G$17</f>
        <v>68</v>
      </c>
      <c r="O47" s="114">
        <f>[43]Agosto!$G$18</f>
        <v>50</v>
      </c>
      <c r="P47" s="114">
        <f>[43]Agosto!$G$19</f>
        <v>29</v>
      </c>
      <c r="Q47" s="114">
        <f>[43]Agosto!$G$20</f>
        <v>17</v>
      </c>
      <c r="R47" s="114">
        <f>[43]Agosto!$G$21</f>
        <v>18</v>
      </c>
      <c r="S47" s="114">
        <f>[43]Agosto!$G$22</f>
        <v>22</v>
      </c>
      <c r="T47" s="114">
        <f>[43]Agosto!$G$23</f>
        <v>39</v>
      </c>
      <c r="U47" s="114">
        <f>[43]Agosto!$G$24</f>
        <v>38</v>
      </c>
      <c r="V47" s="114">
        <f>[43]Agosto!$G$25</f>
        <v>42</v>
      </c>
      <c r="W47" s="114">
        <f>[43]Agosto!$G$26</f>
        <v>27</v>
      </c>
      <c r="X47" s="114">
        <f>[43]Agosto!$G$27</f>
        <v>23</v>
      </c>
      <c r="Y47" s="114">
        <f>[43]Agosto!$G$28</f>
        <v>19</v>
      </c>
      <c r="Z47" s="114">
        <f>[43]Agosto!$G$29</f>
        <v>30</v>
      </c>
      <c r="AA47" s="114">
        <f>[43]Agosto!$G$30</f>
        <v>51</v>
      </c>
      <c r="AB47" s="114">
        <f>[43]Agosto!$G$31</f>
        <v>65</v>
      </c>
      <c r="AC47" s="114">
        <f>[43]Agosto!$G$32</f>
        <v>40</v>
      </c>
      <c r="AD47" s="114">
        <f>[43]Agosto!$G$33</f>
        <v>39</v>
      </c>
      <c r="AE47" s="114">
        <f>[43]Agosto!$G$34</f>
        <v>34</v>
      </c>
      <c r="AF47" s="114">
        <f>[43]Agosto!$G$35</f>
        <v>52</v>
      </c>
      <c r="AG47" s="112">
        <f t="shared" si="3"/>
        <v>17</v>
      </c>
      <c r="AH47" s="120">
        <f t="shared" si="4"/>
        <v>31.612903225806452</v>
      </c>
      <c r="AL47" t="s">
        <v>35</v>
      </c>
    </row>
    <row r="48" spans="1:39" x14ac:dyDescent="0.2">
      <c r="A48" s="54" t="s">
        <v>34</v>
      </c>
      <c r="B48" s="114">
        <f>[44]Agosto!$G$5</f>
        <v>15</v>
      </c>
      <c r="C48" s="114">
        <f>[44]Agosto!$G$6</f>
        <v>15</v>
      </c>
      <c r="D48" s="114">
        <f>[44]Agosto!$G$7</f>
        <v>18</v>
      </c>
      <c r="E48" s="114">
        <f>[44]Agosto!$G$8</f>
        <v>16</v>
      </c>
      <c r="F48" s="114">
        <f>[44]Agosto!$G$9</f>
        <v>15</v>
      </c>
      <c r="G48" s="114">
        <f>[44]Agosto!$G$10</f>
        <v>16</v>
      </c>
      <c r="H48" s="114">
        <f>[44]Agosto!$G$11</f>
        <v>20</v>
      </c>
      <c r="I48" s="114">
        <f>[44]Agosto!$G$12</f>
        <v>22</v>
      </c>
      <c r="J48" s="114">
        <f>[44]Agosto!$G$13</f>
        <v>22</v>
      </c>
      <c r="K48" s="114">
        <f>[44]Agosto!$G$14</f>
        <v>14</v>
      </c>
      <c r="L48" s="114">
        <f>[44]Agosto!$G$15</f>
        <v>23</v>
      </c>
      <c r="M48" s="114">
        <f>[44]Agosto!$G$16</f>
        <v>21</v>
      </c>
      <c r="N48" s="114">
        <f>[44]Agosto!$G$17</f>
        <v>45</v>
      </c>
      <c r="O48" s="114">
        <f>[44]Agosto!$G$18</f>
        <v>28</v>
      </c>
      <c r="P48" s="114">
        <f>[44]Agosto!$G$19</f>
        <v>21</v>
      </c>
      <c r="Q48" s="114">
        <f>[44]Agosto!$G$20</f>
        <v>18</v>
      </c>
      <c r="R48" s="114">
        <f>[44]Agosto!$G$21</f>
        <v>20</v>
      </c>
      <c r="S48" s="114">
        <f>[44]Agosto!$G$22</f>
        <v>18</v>
      </c>
      <c r="T48" s="114">
        <f>[44]Agosto!$G$23</f>
        <v>42</v>
      </c>
      <c r="U48" s="114">
        <f>[44]Agosto!$G$24</f>
        <v>29</v>
      </c>
      <c r="V48" s="114">
        <f>[44]Agosto!$G$25</f>
        <v>27</v>
      </c>
      <c r="W48" s="114">
        <f>[44]Agosto!$G$26</f>
        <v>15</v>
      </c>
      <c r="X48" s="114">
        <f>[44]Agosto!$G$27</f>
        <v>25</v>
      </c>
      <c r="Y48" s="114">
        <f>[44]Agosto!$G$28</f>
        <v>32</v>
      </c>
      <c r="Z48" s="114">
        <f>[44]Agosto!$G$29</f>
        <v>25</v>
      </c>
      <c r="AA48" s="114">
        <f>[44]Agosto!$G$30</f>
        <v>50</v>
      </c>
      <c r="AB48" s="114">
        <f>[44]Agosto!$G$31</f>
        <v>44</v>
      </c>
      <c r="AC48" s="114">
        <f>[44]Agosto!$G$32</f>
        <v>37</v>
      </c>
      <c r="AD48" s="114">
        <f>[44]Agosto!$G$33</f>
        <v>31</v>
      </c>
      <c r="AE48" s="114">
        <f>[44]Agosto!$G$34</f>
        <v>32</v>
      </c>
      <c r="AF48" s="114">
        <f>[44]Agosto!$G$35</f>
        <v>30</v>
      </c>
      <c r="AG48" s="112">
        <f t="shared" si="3"/>
        <v>14</v>
      </c>
      <c r="AH48" s="120">
        <f t="shared" si="4"/>
        <v>25.35483870967742</v>
      </c>
      <c r="AI48" s="12" t="s">
        <v>35</v>
      </c>
      <c r="AJ48" t="s">
        <v>35</v>
      </c>
      <c r="AK48" t="s">
        <v>35</v>
      </c>
    </row>
    <row r="49" spans="1:38" x14ac:dyDescent="0.2">
      <c r="A49" s="54" t="s">
        <v>20</v>
      </c>
      <c r="B49" s="114">
        <f>[45]Agosto!$G$5</f>
        <v>20</v>
      </c>
      <c r="C49" s="114">
        <f>[45]Agosto!$G$6</f>
        <v>18</v>
      </c>
      <c r="D49" s="114">
        <f>[45]Agosto!$G$7</f>
        <v>18</v>
      </c>
      <c r="E49" s="114">
        <f>[45]Agosto!$G$8</f>
        <v>20</v>
      </c>
      <c r="F49" s="114">
        <f>[45]Agosto!$G$9</f>
        <v>19</v>
      </c>
      <c r="G49" s="114">
        <f>[45]Agosto!$G$10</f>
        <v>18</v>
      </c>
      <c r="H49" s="114">
        <f>[45]Agosto!$G$11</f>
        <v>18</v>
      </c>
      <c r="I49" s="114">
        <f>[45]Agosto!$G$12</f>
        <v>28</v>
      </c>
      <c r="J49" s="114">
        <f>[45]Agosto!$G$13</f>
        <v>24</v>
      </c>
      <c r="K49" s="114">
        <f>[45]Agosto!$G$14</f>
        <v>18</v>
      </c>
      <c r="L49" s="114">
        <f>[45]Agosto!$G$15</f>
        <v>16</v>
      </c>
      <c r="M49" s="114">
        <f>[45]Agosto!$G$16</f>
        <v>18</v>
      </c>
      <c r="N49" s="114">
        <f>[45]Agosto!$G$17</f>
        <v>41</v>
      </c>
      <c r="O49" s="114">
        <f>[45]Agosto!$G$18</f>
        <v>47</v>
      </c>
      <c r="P49" s="114">
        <f>[45]Agosto!$G$19</f>
        <v>34</v>
      </c>
      <c r="Q49" s="114">
        <f>[45]Agosto!$G$20</f>
        <v>23</v>
      </c>
      <c r="R49" s="114">
        <f>[45]Agosto!$G$21</f>
        <v>23</v>
      </c>
      <c r="S49" s="114">
        <f>[45]Agosto!$G$22</f>
        <v>17</v>
      </c>
      <c r="T49" s="114">
        <f>[45]Agosto!$G$23</f>
        <v>33</v>
      </c>
      <c r="U49" s="114">
        <f>[45]Agosto!$G$24</f>
        <v>37</v>
      </c>
      <c r="V49" s="114">
        <f>[45]Agosto!$G$25</f>
        <v>26</v>
      </c>
      <c r="W49" s="114">
        <f>[45]Agosto!$G$26</f>
        <v>23</v>
      </c>
      <c r="X49" s="114">
        <f>[45]Agosto!$G$27</f>
        <v>14</v>
      </c>
      <c r="Y49" s="114">
        <f>[45]Agosto!$G$28</f>
        <v>15</v>
      </c>
      <c r="Z49" s="114">
        <f>[45]Agosto!$G$29</f>
        <v>19</v>
      </c>
      <c r="AA49" s="114">
        <f>[45]Agosto!$G$30</f>
        <v>36</v>
      </c>
      <c r="AB49" s="114">
        <f>[45]Agosto!$G$31</f>
        <v>56</v>
      </c>
      <c r="AC49" s="114">
        <f>[45]Agosto!$G$32</f>
        <v>37</v>
      </c>
      <c r="AD49" s="114">
        <f>[45]Agosto!$G$33</f>
        <v>43</v>
      </c>
      <c r="AE49" s="114">
        <f>[45]Agosto!$G$34</f>
        <v>45</v>
      </c>
      <c r="AF49" s="114">
        <f>[45]Agosto!$G$35</f>
        <v>65</v>
      </c>
      <c r="AG49" s="112">
        <f t="shared" si="3"/>
        <v>14</v>
      </c>
      <c r="AH49" s="120">
        <f t="shared" si="4"/>
        <v>28.032258064516128</v>
      </c>
      <c r="AJ49" t="s">
        <v>35</v>
      </c>
    </row>
    <row r="50" spans="1:38" s="5" customFormat="1" ht="17.100000000000001" customHeight="1" x14ac:dyDescent="0.2">
      <c r="A50" s="88" t="s">
        <v>212</v>
      </c>
      <c r="B50" s="13">
        <f t="shared" ref="B50:AG50" si="5">MIN(B5:B49)</f>
        <v>15</v>
      </c>
      <c r="C50" s="13">
        <f t="shared" si="5"/>
        <v>15</v>
      </c>
      <c r="D50" s="13">
        <f t="shared" si="5"/>
        <v>16</v>
      </c>
      <c r="E50" s="13">
        <f t="shared" si="5"/>
        <v>16</v>
      </c>
      <c r="F50" s="13">
        <f t="shared" si="5"/>
        <v>15</v>
      </c>
      <c r="G50" s="13">
        <f t="shared" si="5"/>
        <v>15</v>
      </c>
      <c r="H50" s="13">
        <f t="shared" si="5"/>
        <v>18</v>
      </c>
      <c r="I50" s="13">
        <f t="shared" si="5"/>
        <v>18</v>
      </c>
      <c r="J50" s="13">
        <f t="shared" si="5"/>
        <v>17</v>
      </c>
      <c r="K50" s="13">
        <f t="shared" si="5"/>
        <v>14</v>
      </c>
      <c r="L50" s="13">
        <f t="shared" si="5"/>
        <v>14</v>
      </c>
      <c r="M50" s="13">
        <f t="shared" si="5"/>
        <v>16</v>
      </c>
      <c r="N50" s="13">
        <f t="shared" si="5"/>
        <v>30</v>
      </c>
      <c r="O50" s="13">
        <f t="shared" si="5"/>
        <v>28</v>
      </c>
      <c r="P50" s="13">
        <f t="shared" si="5"/>
        <v>21</v>
      </c>
      <c r="Q50" s="13">
        <f t="shared" si="5"/>
        <v>17</v>
      </c>
      <c r="R50" s="13">
        <f t="shared" si="5"/>
        <v>17</v>
      </c>
      <c r="S50" s="13">
        <f t="shared" si="5"/>
        <v>17</v>
      </c>
      <c r="T50" s="13">
        <f t="shared" si="5"/>
        <v>32</v>
      </c>
      <c r="U50" s="13">
        <f t="shared" si="5"/>
        <v>28</v>
      </c>
      <c r="V50" s="13">
        <f t="shared" si="5"/>
        <v>26</v>
      </c>
      <c r="W50" s="13">
        <f t="shared" si="5"/>
        <v>15</v>
      </c>
      <c r="X50" s="13">
        <f t="shared" si="5"/>
        <v>14</v>
      </c>
      <c r="Y50" s="13">
        <f t="shared" si="5"/>
        <v>15</v>
      </c>
      <c r="Z50" s="13">
        <f t="shared" si="5"/>
        <v>15</v>
      </c>
      <c r="AA50" s="13">
        <f t="shared" si="5"/>
        <v>28</v>
      </c>
      <c r="AB50" s="13">
        <f t="shared" si="5"/>
        <v>21</v>
      </c>
      <c r="AC50" s="13">
        <f t="shared" si="5"/>
        <v>29</v>
      </c>
      <c r="AD50" s="13">
        <f t="shared" si="5"/>
        <v>31</v>
      </c>
      <c r="AE50" s="13">
        <f t="shared" si="5"/>
        <v>28</v>
      </c>
      <c r="AF50" s="13">
        <f t="shared" ref="AF50" si="6">MIN(AF5:AF49)</f>
        <v>27</v>
      </c>
      <c r="AG50" s="14">
        <f t="shared" si="5"/>
        <v>14</v>
      </c>
      <c r="AH50" s="121"/>
      <c r="AL50" s="5" t="s">
        <v>35</v>
      </c>
    </row>
    <row r="51" spans="1:38" x14ac:dyDescent="0.2">
      <c r="A51" s="117" t="s">
        <v>216</v>
      </c>
      <c r="B51" s="45"/>
      <c r="C51" s="45"/>
      <c r="D51" s="45"/>
      <c r="E51" s="45"/>
      <c r="F51" s="45"/>
      <c r="G51" s="45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51"/>
      <c r="AE51" s="56" t="s">
        <v>35</v>
      </c>
      <c r="AF51" s="56"/>
      <c r="AG51" s="49"/>
      <c r="AH51" s="50"/>
    </row>
    <row r="52" spans="1:38" x14ac:dyDescent="0.2">
      <c r="A52" s="117" t="s">
        <v>217</v>
      </c>
      <c r="B52" s="46"/>
      <c r="C52" s="46"/>
      <c r="D52" s="46"/>
      <c r="E52" s="46"/>
      <c r="F52" s="46"/>
      <c r="G52" s="46"/>
      <c r="H52" s="46"/>
      <c r="I52" s="46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30"/>
      <c r="U52" s="130"/>
      <c r="V52" s="130"/>
      <c r="W52" s="130"/>
      <c r="X52" s="130"/>
      <c r="Y52" s="102"/>
      <c r="Z52" s="102"/>
      <c r="AA52" s="102"/>
      <c r="AB52" s="102"/>
      <c r="AC52" s="102"/>
      <c r="AD52" s="102"/>
      <c r="AE52" s="102"/>
      <c r="AF52" s="102"/>
      <c r="AG52" s="49"/>
      <c r="AH52" s="48"/>
      <c r="AJ52" s="12" t="s">
        <v>35</v>
      </c>
      <c r="AL52" t="s">
        <v>35</v>
      </c>
    </row>
    <row r="53" spans="1:38" x14ac:dyDescent="0.2">
      <c r="A53" s="47"/>
      <c r="B53" s="102"/>
      <c r="C53" s="102"/>
      <c r="D53" s="102"/>
      <c r="E53" s="102"/>
      <c r="F53" s="102"/>
      <c r="G53" s="102"/>
      <c r="H53" s="102"/>
      <c r="I53" s="102"/>
      <c r="J53" s="103"/>
      <c r="K53" s="103"/>
      <c r="L53" s="103"/>
      <c r="M53" s="103"/>
      <c r="N53" s="103"/>
      <c r="O53" s="103"/>
      <c r="P53" s="103"/>
      <c r="Q53" s="102"/>
      <c r="R53" s="102"/>
      <c r="S53" s="102"/>
      <c r="T53" s="131"/>
      <c r="U53" s="131"/>
      <c r="V53" s="131"/>
      <c r="W53" s="131"/>
      <c r="X53" s="131"/>
      <c r="Y53" s="102"/>
      <c r="Z53" s="102"/>
      <c r="AA53" s="102"/>
      <c r="AB53" s="102"/>
      <c r="AC53" s="102"/>
      <c r="AD53" s="51"/>
      <c r="AE53" s="51"/>
      <c r="AF53" s="51"/>
      <c r="AG53" s="49"/>
      <c r="AH53" s="48"/>
    </row>
    <row r="54" spans="1:38" x14ac:dyDescent="0.2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51"/>
      <c r="AE54" s="51"/>
      <c r="AF54" s="51"/>
      <c r="AG54" s="49"/>
      <c r="AH54" s="80"/>
    </row>
    <row r="55" spans="1:38" x14ac:dyDescent="0.2">
      <c r="A55" s="47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51"/>
      <c r="AF55" s="51"/>
      <c r="AG55" s="49"/>
      <c r="AH55" s="50"/>
      <c r="AL55" t="s">
        <v>35</v>
      </c>
    </row>
    <row r="56" spans="1:38" x14ac:dyDescent="0.2">
      <c r="A56" s="47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52"/>
      <c r="AF56" s="52"/>
      <c r="AG56" s="49"/>
      <c r="AH56" s="50"/>
    </row>
    <row r="57" spans="1:38" ht="13.5" thickBot="1" x14ac:dyDescent="0.25">
      <c r="A57" s="57"/>
      <c r="B57" s="58"/>
      <c r="C57" s="58"/>
      <c r="D57" s="58"/>
      <c r="E57" s="58"/>
      <c r="F57" s="58"/>
      <c r="G57" s="58" t="s">
        <v>35</v>
      </c>
      <c r="H57" s="58"/>
      <c r="I57" s="58"/>
      <c r="J57" s="58"/>
      <c r="K57" s="58"/>
      <c r="L57" s="58" t="s">
        <v>35</v>
      </c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9"/>
      <c r="AH57" s="81"/>
    </row>
    <row r="58" spans="1:38" x14ac:dyDescent="0.2">
      <c r="AG58" s="7"/>
    </row>
    <row r="63" spans="1:38" x14ac:dyDescent="0.2">
      <c r="P63" s="2" t="s">
        <v>35</v>
      </c>
      <c r="AE63" s="2" t="s">
        <v>35</v>
      </c>
      <c r="AI63" t="s">
        <v>35</v>
      </c>
    </row>
    <row r="64" spans="1:38" x14ac:dyDescent="0.2">
      <c r="T64" s="2" t="s">
        <v>35</v>
      </c>
      <c r="Z64" s="2" t="s">
        <v>35</v>
      </c>
    </row>
    <row r="65" spans="7:39" x14ac:dyDescent="0.2">
      <c r="AM65" t="s">
        <v>35</v>
      </c>
    </row>
    <row r="66" spans="7:39" x14ac:dyDescent="0.2">
      <c r="N66" s="2" t="s">
        <v>35</v>
      </c>
    </row>
    <row r="67" spans="7:39" x14ac:dyDescent="0.2">
      <c r="G67" s="2" t="s">
        <v>35</v>
      </c>
    </row>
    <row r="69" spans="7:39" x14ac:dyDescent="0.2">
      <c r="J69" s="2" t="s">
        <v>35</v>
      </c>
    </row>
  </sheetData>
  <mergeCells count="36"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zoomScale="90" zoomScaleNormal="90" workbookViewId="0">
      <selection activeCell="AH50" sqref="AH50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4" ht="20.100000000000001" customHeight="1" x14ac:dyDescent="0.2">
      <c r="A1" s="136" t="s">
        <v>226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8"/>
    </row>
    <row r="2" spans="1:34" s="4" customFormat="1" ht="20.100000000000001" customHeight="1" x14ac:dyDescent="0.2">
      <c r="A2" s="139" t="s">
        <v>21</v>
      </c>
      <c r="B2" s="134" t="s">
        <v>219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</row>
    <row r="3" spans="1:34" s="5" customFormat="1" ht="20.100000000000001" customHeight="1" x14ac:dyDescent="0.2">
      <c r="A3" s="139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109" t="s">
        <v>27</v>
      </c>
      <c r="AH3" s="119" t="s">
        <v>26</v>
      </c>
    </row>
    <row r="4" spans="1:34" s="5" customFormat="1" ht="20.100000000000001" customHeight="1" x14ac:dyDescent="0.2">
      <c r="A4" s="139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09" t="s">
        <v>25</v>
      </c>
      <c r="AH4" s="119" t="s">
        <v>25</v>
      </c>
    </row>
    <row r="5" spans="1:34" s="5" customFormat="1" x14ac:dyDescent="0.2">
      <c r="A5" s="54" t="s">
        <v>30</v>
      </c>
      <c r="B5" s="111">
        <f>[1]Agosto!$H$5</f>
        <v>8.2799999999999994</v>
      </c>
      <c r="C5" s="111">
        <f>[1]Agosto!$H$6</f>
        <v>6.48</v>
      </c>
      <c r="D5" s="111">
        <f>[1]Agosto!$H$7</f>
        <v>9</v>
      </c>
      <c r="E5" s="111">
        <f>[1]Agosto!$H$8</f>
        <v>7.5600000000000005</v>
      </c>
      <c r="F5" s="111">
        <f>[1]Agosto!$H$9</f>
        <v>7.5600000000000005</v>
      </c>
      <c r="G5" s="111">
        <f>[1]Agosto!$H$10</f>
        <v>12.6</v>
      </c>
      <c r="H5" s="111">
        <f>[1]Agosto!$H$11</f>
        <v>11.16</v>
      </c>
      <c r="I5" s="111">
        <f>[1]Agosto!$H$12</f>
        <v>11.16</v>
      </c>
      <c r="J5" s="111">
        <f>[1]Agosto!$H$13</f>
        <v>9.3600000000000012</v>
      </c>
      <c r="K5" s="111">
        <f>[1]Agosto!$H$14</f>
        <v>14.04</v>
      </c>
      <c r="L5" s="111">
        <f>[1]Agosto!$H$15</f>
        <v>14.4</v>
      </c>
      <c r="M5" s="111">
        <f>[1]Agosto!$H$16</f>
        <v>19.8</v>
      </c>
      <c r="N5" s="111">
        <f>[1]Agosto!$H$17</f>
        <v>8.64</v>
      </c>
      <c r="O5" s="111">
        <f>[1]Agosto!$H$18</f>
        <v>7.2</v>
      </c>
      <c r="P5" s="111">
        <f>[1]Agosto!$H$19</f>
        <v>9</v>
      </c>
      <c r="Q5" s="111">
        <f>[1]Agosto!$H$20</f>
        <v>15.840000000000002</v>
      </c>
      <c r="R5" s="111">
        <f>[1]Agosto!$H$21</f>
        <v>15.120000000000001</v>
      </c>
      <c r="S5" s="111">
        <f>[1]Agosto!$H$22</f>
        <v>19.079999999999998</v>
      </c>
      <c r="T5" s="111">
        <f>[1]Agosto!$H$23</f>
        <v>18</v>
      </c>
      <c r="U5" s="111">
        <f>[1]Agosto!$H$24</f>
        <v>9.3600000000000012</v>
      </c>
      <c r="V5" s="111">
        <f>[1]Agosto!$H$25</f>
        <v>10.08</v>
      </c>
      <c r="W5" s="111">
        <f>[1]Agosto!$H$26</f>
        <v>13.68</v>
      </c>
      <c r="X5" s="111">
        <f>[1]Agosto!$H$27</f>
        <v>16.920000000000002</v>
      </c>
      <c r="Y5" s="111">
        <f>[1]Agosto!$H$28</f>
        <v>15.120000000000001</v>
      </c>
      <c r="Z5" s="111">
        <f>[1]Agosto!$H$29</f>
        <v>16.920000000000002</v>
      </c>
      <c r="AA5" s="111">
        <f>[1]Agosto!$H$30</f>
        <v>6.12</v>
      </c>
      <c r="AB5" s="111">
        <f>[1]Agosto!$H$31</f>
        <v>10.8</v>
      </c>
      <c r="AC5" s="111">
        <f>[1]Agosto!$H$32</f>
        <v>9.7200000000000006</v>
      </c>
      <c r="AD5" s="111">
        <f>[1]Agosto!$H$33</f>
        <v>8.2799999999999994</v>
      </c>
      <c r="AE5" s="111">
        <f>[1]Agosto!$H$34</f>
        <v>16.2</v>
      </c>
      <c r="AF5" s="111">
        <f>[1]Agosto!$H$35</f>
        <v>12.6</v>
      </c>
      <c r="AG5" s="112">
        <f t="shared" ref="AG5" si="1">MAX(B5:AF5)</f>
        <v>19.8</v>
      </c>
      <c r="AH5" s="120">
        <f t="shared" ref="AH5" si="2">AVERAGE(B5:AF5)</f>
        <v>11.938064516129035</v>
      </c>
    </row>
    <row r="6" spans="1:34" x14ac:dyDescent="0.2">
      <c r="A6" s="54" t="s">
        <v>0</v>
      </c>
      <c r="B6" s="114">
        <f>[2]Agosto!$H$5</f>
        <v>12.6</v>
      </c>
      <c r="C6" s="114">
        <f>[2]Agosto!$H$6</f>
        <v>6.84</v>
      </c>
      <c r="D6" s="114">
        <f>[2]Agosto!$H$7</f>
        <v>5.4</v>
      </c>
      <c r="E6" s="114">
        <f>[2]Agosto!$H$8</f>
        <v>7.2</v>
      </c>
      <c r="F6" s="114">
        <f>[2]Agosto!$H$9</f>
        <v>11.16</v>
      </c>
      <c r="G6" s="114">
        <f>[2]Agosto!$H$10</f>
        <v>11.520000000000001</v>
      </c>
      <c r="H6" s="114">
        <f>[2]Agosto!$H$11</f>
        <v>7.9200000000000008</v>
      </c>
      <c r="I6" s="114">
        <f>[2]Agosto!$H$12</f>
        <v>24.48</v>
      </c>
      <c r="J6" s="114">
        <f>[2]Agosto!$H$13</f>
        <v>16.2</v>
      </c>
      <c r="K6" s="114">
        <f>[2]Agosto!$H$14</f>
        <v>10.44</v>
      </c>
      <c r="L6" s="114">
        <f>[2]Agosto!$H$15</f>
        <v>16.2</v>
      </c>
      <c r="M6" s="114">
        <f>[2]Agosto!$H$16</f>
        <v>10.44</v>
      </c>
      <c r="N6" s="114">
        <f>[2]Agosto!$H$17</f>
        <v>6.12</v>
      </c>
      <c r="O6" s="114">
        <f>[2]Agosto!$H$18</f>
        <v>7.2</v>
      </c>
      <c r="P6" s="114">
        <f>[2]Agosto!$H$19</f>
        <v>14.4</v>
      </c>
      <c r="Q6" s="114">
        <f>[2]Agosto!$H$20</f>
        <v>16.559999999999999</v>
      </c>
      <c r="R6" s="114">
        <f>[2]Agosto!$H$21</f>
        <v>12.24</v>
      </c>
      <c r="S6" s="114">
        <f>[2]Agosto!$H$22</f>
        <v>25.56</v>
      </c>
      <c r="T6" s="114">
        <f>[2]Agosto!$H$23</f>
        <v>9.7200000000000006</v>
      </c>
      <c r="U6" s="114">
        <f>[2]Agosto!$H$24</f>
        <v>6.12</v>
      </c>
      <c r="V6" s="114">
        <f>[2]Agosto!$H$25</f>
        <v>9.7200000000000006</v>
      </c>
      <c r="W6" s="114">
        <f>[2]Agosto!$H$26</f>
        <v>20.88</v>
      </c>
      <c r="X6" s="114">
        <f>[2]Agosto!$H$27</f>
        <v>20.16</v>
      </c>
      <c r="Y6" s="114">
        <f>[2]Agosto!$H$28</f>
        <v>18.720000000000002</v>
      </c>
      <c r="Z6" s="114">
        <f>[2]Agosto!$H$29</f>
        <v>8.64</v>
      </c>
      <c r="AA6" s="114">
        <f>[2]Agosto!$H$30</f>
        <v>4.6800000000000006</v>
      </c>
      <c r="AB6" s="114">
        <f>[2]Agosto!$H$31</f>
        <v>10.8</v>
      </c>
      <c r="AC6" s="114">
        <f>[2]Agosto!$H$32</f>
        <v>15.48</v>
      </c>
      <c r="AD6" s="114">
        <f>[2]Agosto!$H$33</f>
        <v>14.04</v>
      </c>
      <c r="AE6" s="114">
        <f>[2]Agosto!$H$34</f>
        <v>14.04</v>
      </c>
      <c r="AF6" s="114">
        <f>[2]Agosto!$H$35</f>
        <v>14.76</v>
      </c>
      <c r="AG6" s="112">
        <f t="shared" ref="AG6:AG49" si="3">MAX(B6:AF6)</f>
        <v>25.56</v>
      </c>
      <c r="AH6" s="120">
        <f t="shared" ref="AH6:AH49" si="4">AVERAGE(B6:AF6)</f>
        <v>12.588387096774197</v>
      </c>
    </row>
    <row r="7" spans="1:34" x14ac:dyDescent="0.2">
      <c r="A7" s="54" t="s">
        <v>88</v>
      </c>
      <c r="B7" s="114">
        <f>[3]Agosto!$H$5</f>
        <v>12.6</v>
      </c>
      <c r="C7" s="114">
        <f>[3]Agosto!$H$6</f>
        <v>12.96</v>
      </c>
      <c r="D7" s="114">
        <f>[3]Agosto!$H$7</f>
        <v>8.64</v>
      </c>
      <c r="E7" s="114">
        <f>[3]Agosto!$H$8</f>
        <v>9.7200000000000006</v>
      </c>
      <c r="F7" s="114">
        <f>[3]Agosto!$H$9</f>
        <v>10.08</v>
      </c>
      <c r="G7" s="114">
        <f>[3]Agosto!$H$10</f>
        <v>18.36</v>
      </c>
      <c r="H7" s="114">
        <f>[3]Agosto!$H$11</f>
        <v>15.120000000000001</v>
      </c>
      <c r="I7" s="114">
        <f>[3]Agosto!$H$12</f>
        <v>29.880000000000003</v>
      </c>
      <c r="J7" s="114">
        <f>[3]Agosto!$H$13</f>
        <v>20.88</v>
      </c>
      <c r="K7" s="114">
        <f>[3]Agosto!$H$14</f>
        <v>13.68</v>
      </c>
      <c r="L7" s="114">
        <f>[3]Agosto!$H$15</f>
        <v>20.16</v>
      </c>
      <c r="M7" s="114">
        <f>[3]Agosto!$H$16</f>
        <v>25.92</v>
      </c>
      <c r="N7" s="114">
        <f>[3]Agosto!$H$17</f>
        <v>16.559999999999999</v>
      </c>
      <c r="O7" s="114">
        <f>[3]Agosto!$H$18</f>
        <v>9.3600000000000012</v>
      </c>
      <c r="P7" s="114">
        <f>[3]Agosto!$H$19</f>
        <v>13.32</v>
      </c>
      <c r="Q7" s="114">
        <f>[3]Agosto!$H$20</f>
        <v>19.440000000000001</v>
      </c>
      <c r="R7" s="114">
        <f>[3]Agosto!$H$21</f>
        <v>21.96</v>
      </c>
      <c r="S7" s="114">
        <f>[3]Agosto!$H$22</f>
        <v>32.04</v>
      </c>
      <c r="T7" s="114">
        <f>[3]Agosto!$H$23</f>
        <v>17.28</v>
      </c>
      <c r="U7" s="114">
        <f>[3]Agosto!$H$24</f>
        <v>14.4</v>
      </c>
      <c r="V7" s="114">
        <f>[3]Agosto!$H$25</f>
        <v>10.44</v>
      </c>
      <c r="W7" s="114">
        <f>[3]Agosto!$H$26</f>
        <v>18.36</v>
      </c>
      <c r="X7" s="114">
        <f>[3]Agosto!$H$27</f>
        <v>25.92</v>
      </c>
      <c r="Y7" s="114">
        <f>[3]Agosto!$H$28</f>
        <v>24.840000000000003</v>
      </c>
      <c r="Z7" s="114">
        <f>[3]Agosto!$H$29</f>
        <v>16.920000000000002</v>
      </c>
      <c r="AA7" s="114">
        <f>[3]Agosto!$H$30</f>
        <v>15.120000000000001</v>
      </c>
      <c r="AB7" s="114">
        <f>[3]Agosto!$H$31</f>
        <v>18.36</v>
      </c>
      <c r="AC7" s="114">
        <f>[3]Agosto!$H$32</f>
        <v>19.8</v>
      </c>
      <c r="AD7" s="114">
        <f>[3]Agosto!$H$33</f>
        <v>16.920000000000002</v>
      </c>
      <c r="AE7" s="114">
        <f>[3]Agosto!$H$34</f>
        <v>18</v>
      </c>
      <c r="AF7" s="114">
        <f>[3]Agosto!$H$35</f>
        <v>18.36</v>
      </c>
      <c r="AG7" s="112">
        <f t="shared" si="3"/>
        <v>32.04</v>
      </c>
      <c r="AH7" s="120">
        <f t="shared" si="4"/>
        <v>17.593548387096781</v>
      </c>
    </row>
    <row r="8" spans="1:34" x14ac:dyDescent="0.2">
      <c r="A8" s="54" t="s">
        <v>1</v>
      </c>
      <c r="B8" s="114">
        <f>[4]Agosto!$H$5</f>
        <v>13.68</v>
      </c>
      <c r="C8" s="114">
        <f>[4]Agosto!$H$6</f>
        <v>11.16</v>
      </c>
      <c r="D8" s="114">
        <f>[4]Agosto!$H$7</f>
        <v>1.08</v>
      </c>
      <c r="E8" s="114">
        <f>[4]Agosto!$H$8</f>
        <v>11.16</v>
      </c>
      <c r="F8" s="114">
        <f>[4]Agosto!$H$9</f>
        <v>12.6</v>
      </c>
      <c r="G8" s="114">
        <f>[4]Agosto!$H$10</f>
        <v>12.24</v>
      </c>
      <c r="H8" s="114">
        <f>[4]Agosto!$H$11</f>
        <v>7.5600000000000005</v>
      </c>
      <c r="I8" s="114">
        <f>[4]Agosto!$H$12</f>
        <v>10.44</v>
      </c>
      <c r="J8" s="114">
        <f>[4]Agosto!$H$13</f>
        <v>7.5600000000000005</v>
      </c>
      <c r="K8" s="114">
        <f>[4]Agosto!$H$14</f>
        <v>15.48</v>
      </c>
      <c r="L8" s="114">
        <f>[4]Agosto!$H$15</f>
        <v>15.120000000000001</v>
      </c>
      <c r="M8" s="114">
        <f>[4]Agosto!$H$16</f>
        <v>12.6</v>
      </c>
      <c r="N8" s="114">
        <f>[4]Agosto!$H$17</f>
        <v>14.4</v>
      </c>
      <c r="O8" s="114">
        <f>[4]Agosto!$H$18</f>
        <v>9.7200000000000006</v>
      </c>
      <c r="P8" s="114">
        <f>[4]Agosto!$H$19</f>
        <v>13.32</v>
      </c>
      <c r="Q8" s="114">
        <f>[4]Agosto!$H$20</f>
        <v>22.32</v>
      </c>
      <c r="R8" s="114">
        <f>[4]Agosto!$H$21</f>
        <v>18</v>
      </c>
      <c r="S8" s="114">
        <f>[4]Agosto!$H$22</f>
        <v>16.920000000000002</v>
      </c>
      <c r="T8" s="114">
        <f>[4]Agosto!$H$23</f>
        <v>27.720000000000002</v>
      </c>
      <c r="U8" s="114">
        <f>[4]Agosto!$H$24</f>
        <v>8.2799999999999994</v>
      </c>
      <c r="V8" s="114">
        <f>[4]Agosto!$H$25</f>
        <v>10.8</v>
      </c>
      <c r="W8" s="114">
        <f>[4]Agosto!$H$26</f>
        <v>17.64</v>
      </c>
      <c r="X8" s="114">
        <f>[4]Agosto!$H$27</f>
        <v>16.2</v>
      </c>
      <c r="Y8" s="114">
        <f>[4]Agosto!$H$28</f>
        <v>16.2</v>
      </c>
      <c r="Z8" s="114">
        <f>[4]Agosto!$H$29</f>
        <v>12.6</v>
      </c>
      <c r="AA8" s="114">
        <f>[4]Agosto!$H$30</f>
        <v>7.5600000000000005</v>
      </c>
      <c r="AB8" s="114">
        <f>[4]Agosto!$H$31</f>
        <v>11.16</v>
      </c>
      <c r="AC8" s="114">
        <f>[4]Agosto!$H$32</f>
        <v>14.76</v>
      </c>
      <c r="AD8" s="114">
        <f>[4]Agosto!$H$33</f>
        <v>11.520000000000001</v>
      </c>
      <c r="AE8" s="114">
        <f>[4]Agosto!$H$34</f>
        <v>11.879999999999999</v>
      </c>
      <c r="AF8" s="114">
        <f>[4]Agosto!$H$35</f>
        <v>23.040000000000003</v>
      </c>
      <c r="AG8" s="112">
        <f t="shared" si="3"/>
        <v>27.720000000000002</v>
      </c>
      <c r="AH8" s="120">
        <f t="shared" si="4"/>
        <v>13.378064516129033</v>
      </c>
    </row>
    <row r="9" spans="1:34" x14ac:dyDescent="0.2">
      <c r="A9" s="54" t="s">
        <v>151</v>
      </c>
      <c r="B9" s="114">
        <f>[5]Agosto!$H$5</f>
        <v>15.840000000000002</v>
      </c>
      <c r="C9" s="114">
        <f>[5]Agosto!$H$6</f>
        <v>16.559999999999999</v>
      </c>
      <c r="D9" s="114">
        <f>[5]Agosto!$H$7</f>
        <v>11.879999999999999</v>
      </c>
      <c r="E9" s="114">
        <f>[5]Agosto!$H$8</f>
        <v>14.4</v>
      </c>
      <c r="F9" s="114">
        <f>[5]Agosto!$H$9</f>
        <v>16.920000000000002</v>
      </c>
      <c r="G9" s="114">
        <f>[5]Agosto!$H$10</f>
        <v>19.079999999999998</v>
      </c>
      <c r="H9" s="114">
        <f>[5]Agosto!$H$11</f>
        <v>18</v>
      </c>
      <c r="I9" s="114">
        <f>[5]Agosto!$H$12</f>
        <v>26.28</v>
      </c>
      <c r="J9" s="114">
        <f>[5]Agosto!$H$13</f>
        <v>20.88</v>
      </c>
      <c r="K9" s="114">
        <f>[5]Agosto!$H$14</f>
        <v>18.720000000000002</v>
      </c>
      <c r="L9" s="114">
        <f>[5]Agosto!$H$15</f>
        <v>24.12</v>
      </c>
      <c r="M9" s="114">
        <f>[5]Agosto!$H$16</f>
        <v>20.16</v>
      </c>
      <c r="N9" s="114">
        <f>[5]Agosto!$H$17</f>
        <v>19.440000000000001</v>
      </c>
      <c r="O9" s="114">
        <f>[5]Agosto!$H$18</f>
        <v>17.64</v>
      </c>
      <c r="P9" s="114">
        <f>[5]Agosto!$H$19</f>
        <v>17.64</v>
      </c>
      <c r="Q9" s="114">
        <f>[5]Agosto!$H$20</f>
        <v>19.440000000000001</v>
      </c>
      <c r="R9" s="114">
        <f>[5]Agosto!$H$21</f>
        <v>17.64</v>
      </c>
      <c r="S9" s="114">
        <f>[5]Agosto!$H$22</f>
        <v>40.32</v>
      </c>
      <c r="T9" s="114">
        <f>[5]Agosto!$H$23</f>
        <v>16.559999999999999</v>
      </c>
      <c r="U9" s="114">
        <f>[5]Agosto!$H$24</f>
        <v>10.08</v>
      </c>
      <c r="V9" s="114">
        <f>[5]Agosto!$H$25</f>
        <v>14.4</v>
      </c>
      <c r="W9" s="114">
        <f>[5]Agosto!$H$26</f>
        <v>28.44</v>
      </c>
      <c r="X9" s="114">
        <f>[5]Agosto!$H$27</f>
        <v>26.64</v>
      </c>
      <c r="Y9" s="114">
        <f>[5]Agosto!$H$28</f>
        <v>27</v>
      </c>
      <c r="Z9" s="114">
        <f>[5]Agosto!$H$29</f>
        <v>18</v>
      </c>
      <c r="AA9" s="114">
        <f>[5]Agosto!$H$30</f>
        <v>17.28</v>
      </c>
      <c r="AB9" s="114">
        <f>[5]Agosto!$H$31</f>
        <v>25.2</v>
      </c>
      <c r="AC9" s="114">
        <f>[5]Agosto!$H$32</f>
        <v>19.440000000000001</v>
      </c>
      <c r="AD9" s="114">
        <f>[5]Agosto!$H$33</f>
        <v>17.64</v>
      </c>
      <c r="AE9" s="114">
        <f>[5]Agosto!$H$34</f>
        <v>20.52</v>
      </c>
      <c r="AF9" s="114">
        <f>[5]Agosto!$H$35</f>
        <v>21.240000000000002</v>
      </c>
      <c r="AG9" s="112">
        <f t="shared" si="3"/>
        <v>40.32</v>
      </c>
      <c r="AH9" s="120">
        <f t="shared" si="4"/>
        <v>19.916129032258063</v>
      </c>
    </row>
    <row r="10" spans="1:34" x14ac:dyDescent="0.2">
      <c r="A10" s="54" t="s">
        <v>95</v>
      </c>
      <c r="B10" s="114">
        <f>[6]Agosto!$H$5</f>
        <v>18.36</v>
      </c>
      <c r="C10" s="114">
        <f>[6]Agosto!$H$6</f>
        <v>18.36</v>
      </c>
      <c r="D10" s="114">
        <f>[6]Agosto!$H$7</f>
        <v>16.2</v>
      </c>
      <c r="E10" s="114">
        <f>[6]Agosto!$H$8</f>
        <v>17.64</v>
      </c>
      <c r="F10" s="114">
        <f>[6]Agosto!$H$9</f>
        <v>20.88</v>
      </c>
      <c r="G10" s="114">
        <f>[6]Agosto!$H$10</f>
        <v>20.88</v>
      </c>
      <c r="H10" s="114">
        <f>[6]Agosto!$H$11</f>
        <v>20.16</v>
      </c>
      <c r="I10" s="114">
        <f>[6]Agosto!$H$12</f>
        <v>19.440000000000001</v>
      </c>
      <c r="J10" s="114">
        <f>[6]Agosto!$H$13</f>
        <v>20.52</v>
      </c>
      <c r="K10" s="114">
        <f>[6]Agosto!$H$14</f>
        <v>27</v>
      </c>
      <c r="L10" s="114">
        <f>[6]Agosto!$H$15</f>
        <v>24.840000000000003</v>
      </c>
      <c r="M10" s="114">
        <f>[6]Agosto!$H$16</f>
        <v>40.680000000000007</v>
      </c>
      <c r="N10" s="114">
        <f>[6]Agosto!$H$17</f>
        <v>26.28</v>
      </c>
      <c r="O10" s="114">
        <f>[6]Agosto!$H$18</f>
        <v>24.840000000000003</v>
      </c>
      <c r="P10" s="114">
        <f>[6]Agosto!$H$19</f>
        <v>19.8</v>
      </c>
      <c r="Q10" s="114">
        <f>[6]Agosto!$H$20</f>
        <v>24.840000000000003</v>
      </c>
      <c r="R10" s="114">
        <f>[6]Agosto!$H$21</f>
        <v>23.040000000000003</v>
      </c>
      <c r="S10" s="114">
        <f>[6]Agosto!$H$22</f>
        <v>30.96</v>
      </c>
      <c r="T10" s="114">
        <f>[6]Agosto!$H$23</f>
        <v>33.480000000000004</v>
      </c>
      <c r="U10" s="114">
        <f>[6]Agosto!$H$24</f>
        <v>19.079999999999998</v>
      </c>
      <c r="V10" s="114">
        <f>[6]Agosto!$H$25</f>
        <v>22.32</v>
      </c>
      <c r="W10" s="114">
        <f>[6]Agosto!$H$26</f>
        <v>28.08</v>
      </c>
      <c r="X10" s="114">
        <f>[6]Agosto!$H$27</f>
        <v>26.64</v>
      </c>
      <c r="Y10" s="114">
        <f>[6]Agosto!$H$28</f>
        <v>27.720000000000002</v>
      </c>
      <c r="Z10" s="114">
        <f>[6]Agosto!$H$29</f>
        <v>22.68</v>
      </c>
      <c r="AA10" s="114">
        <f>[6]Agosto!$H$30</f>
        <v>16.920000000000002</v>
      </c>
      <c r="AB10" s="114">
        <f>[6]Agosto!$H$31</f>
        <v>20.16</v>
      </c>
      <c r="AC10" s="114">
        <f>[6]Agosto!$H$32</f>
        <v>26.28</v>
      </c>
      <c r="AD10" s="114">
        <f>[6]Agosto!$H$33</f>
        <v>19.079999999999998</v>
      </c>
      <c r="AE10" s="114">
        <f>[6]Agosto!$H$34</f>
        <v>19.440000000000001</v>
      </c>
      <c r="AF10" s="114">
        <f>[6]Agosto!$H$35</f>
        <v>38.159999999999997</v>
      </c>
      <c r="AG10" s="112">
        <f t="shared" si="3"/>
        <v>40.680000000000007</v>
      </c>
      <c r="AH10" s="120">
        <f t="shared" si="4"/>
        <v>23.701935483870969</v>
      </c>
    </row>
    <row r="11" spans="1:34" x14ac:dyDescent="0.2">
      <c r="A11" s="54" t="s">
        <v>52</v>
      </c>
      <c r="B11" s="114">
        <f>[7]Agosto!$H$5</f>
        <v>17.64</v>
      </c>
      <c r="C11" s="114">
        <f>[7]Agosto!$H$6</f>
        <v>15.48</v>
      </c>
      <c r="D11" s="114">
        <f>[7]Agosto!$H$7</f>
        <v>13.32</v>
      </c>
      <c r="E11" s="114">
        <f>[7]Agosto!$H$8</f>
        <v>20.16</v>
      </c>
      <c r="F11" s="114">
        <f>[7]Agosto!$H$9</f>
        <v>14.76</v>
      </c>
      <c r="G11" s="114">
        <f>[7]Agosto!$H$10</f>
        <v>18.36</v>
      </c>
      <c r="H11" s="114">
        <f>[7]Agosto!$H$11</f>
        <v>15.120000000000001</v>
      </c>
      <c r="I11" s="114">
        <f>[7]Agosto!$H$12</f>
        <v>34.92</v>
      </c>
      <c r="J11" s="114">
        <f>[7]Agosto!$H$13</f>
        <v>28.8</v>
      </c>
      <c r="K11" s="114">
        <f>[7]Agosto!$H$14</f>
        <v>20.88</v>
      </c>
      <c r="L11" s="114">
        <f>[7]Agosto!$H$15</f>
        <v>22.32</v>
      </c>
      <c r="M11" s="114">
        <f>[7]Agosto!$H$16</f>
        <v>37.800000000000004</v>
      </c>
      <c r="N11" s="114">
        <f>[7]Agosto!$H$17</f>
        <v>23.040000000000003</v>
      </c>
      <c r="O11" s="114">
        <f>[7]Agosto!$H$18</f>
        <v>15.840000000000002</v>
      </c>
      <c r="P11" s="114">
        <f>[7]Agosto!$H$19</f>
        <v>16.559999999999999</v>
      </c>
      <c r="Q11" s="114">
        <f>[7]Agosto!$H$20</f>
        <v>20.88</v>
      </c>
      <c r="R11" s="114">
        <f>[7]Agosto!$H$21</f>
        <v>20.88</v>
      </c>
      <c r="S11" s="114">
        <f>[7]Agosto!$H$22</f>
        <v>20.16</v>
      </c>
      <c r="T11" s="114">
        <f>[7]Agosto!$H$23</f>
        <v>30.96</v>
      </c>
      <c r="U11" s="114">
        <f>[7]Agosto!$H$24</f>
        <v>13.32</v>
      </c>
      <c r="V11" s="114">
        <f>[7]Agosto!$H$25</f>
        <v>13.32</v>
      </c>
      <c r="W11" s="114">
        <f>[7]Agosto!$H$26</f>
        <v>17.64</v>
      </c>
      <c r="X11" s="114">
        <f>[7]Agosto!$H$27</f>
        <v>25.92</v>
      </c>
      <c r="Y11" s="114">
        <f>[7]Agosto!$H$28</f>
        <v>27.720000000000002</v>
      </c>
      <c r="Z11" s="114">
        <f>[7]Agosto!$H$29</f>
        <v>23.400000000000002</v>
      </c>
      <c r="AA11" s="114">
        <f>[7]Agosto!$H$30</f>
        <v>20.52</v>
      </c>
      <c r="AB11" s="114">
        <f>[7]Agosto!$H$31</f>
        <v>21.240000000000002</v>
      </c>
      <c r="AC11" s="114">
        <f>[7]Agosto!$H$32</f>
        <v>19.8</v>
      </c>
      <c r="AD11" s="114">
        <f>[7]Agosto!$H$33</f>
        <v>25.2</v>
      </c>
      <c r="AE11" s="114">
        <f>[7]Agosto!$H$34</f>
        <v>16.559999999999999</v>
      </c>
      <c r="AF11" s="114">
        <f>[7]Agosto!$H$35</f>
        <v>27.36</v>
      </c>
      <c r="AG11" s="112">
        <f t="shared" si="3"/>
        <v>37.800000000000004</v>
      </c>
      <c r="AH11" s="120">
        <f t="shared" si="4"/>
        <v>21.286451612903225</v>
      </c>
    </row>
    <row r="12" spans="1:34" hidden="1" x14ac:dyDescent="0.2">
      <c r="A12" s="54" t="s">
        <v>31</v>
      </c>
      <c r="B12" s="114" t="str">
        <f>[8]Agosto!$H$5</f>
        <v>*</v>
      </c>
      <c r="C12" s="114" t="str">
        <f>[8]Agosto!$H$6</f>
        <v>*</v>
      </c>
      <c r="D12" s="114" t="str">
        <f>[8]Agosto!$H$7</f>
        <v>*</v>
      </c>
      <c r="E12" s="114" t="str">
        <f>[8]Agosto!$H$8</f>
        <v>*</v>
      </c>
      <c r="F12" s="114" t="str">
        <f>[8]Agosto!$H$9</f>
        <v>*</v>
      </c>
      <c r="G12" s="114" t="str">
        <f>[8]Agosto!$H$10</f>
        <v>*</v>
      </c>
      <c r="H12" s="114" t="str">
        <f>[8]Agosto!$H$11</f>
        <v>*</v>
      </c>
      <c r="I12" s="114" t="str">
        <f>[8]Agosto!$H$12</f>
        <v>*</v>
      </c>
      <c r="J12" s="114" t="str">
        <f>[8]Agosto!$H$13</f>
        <v>*</v>
      </c>
      <c r="K12" s="114" t="str">
        <f>[8]Agosto!$H$14</f>
        <v>*</v>
      </c>
      <c r="L12" s="114" t="str">
        <f>[8]Agosto!$H$15</f>
        <v>*</v>
      </c>
      <c r="M12" s="114" t="str">
        <f>[8]Agosto!$H$16</f>
        <v>*</v>
      </c>
      <c r="N12" s="114" t="str">
        <f>[8]Agosto!$H$17</f>
        <v>*</v>
      </c>
      <c r="O12" s="114" t="str">
        <f>[8]Agosto!$H$18</f>
        <v>*</v>
      </c>
      <c r="P12" s="114" t="str">
        <f>[8]Agosto!$H$19</f>
        <v>*</v>
      </c>
      <c r="Q12" s="114" t="str">
        <f>[8]Agosto!$H$20</f>
        <v>*</v>
      </c>
      <c r="R12" s="114" t="str">
        <f>[8]Agosto!$H$21</f>
        <v>*</v>
      </c>
      <c r="S12" s="114" t="str">
        <f>[8]Agosto!$H$22</f>
        <v>*</v>
      </c>
      <c r="T12" s="114" t="str">
        <f>[8]Agosto!$H$23</f>
        <v>*</v>
      </c>
      <c r="U12" s="114" t="str">
        <f>[8]Agosto!$H$24</f>
        <v>*</v>
      </c>
      <c r="V12" s="114" t="str">
        <f>[8]Agosto!$H$25</f>
        <v>*</v>
      </c>
      <c r="W12" s="114" t="str">
        <f>[8]Agosto!$H$26</f>
        <v>*</v>
      </c>
      <c r="X12" s="114" t="str">
        <f>[8]Agosto!$H$27</f>
        <v>*</v>
      </c>
      <c r="Y12" s="114" t="str">
        <f>[8]Agosto!$H$28</f>
        <v>*</v>
      </c>
      <c r="Z12" s="114" t="str">
        <f>[8]Agosto!$H$29</f>
        <v>*</v>
      </c>
      <c r="AA12" s="114" t="str">
        <f>[8]Agosto!$H$30</f>
        <v>*</v>
      </c>
      <c r="AB12" s="114" t="str">
        <f>[8]Agosto!$H$31</f>
        <v>*</v>
      </c>
      <c r="AC12" s="114" t="str">
        <f>[8]Agosto!$H$32</f>
        <v>*</v>
      </c>
      <c r="AD12" s="114" t="str">
        <f>[8]Agosto!$H$33</f>
        <v>*</v>
      </c>
      <c r="AE12" s="114" t="str">
        <f>[8]Agosto!$H$34</f>
        <v>*</v>
      </c>
      <c r="AF12" s="114" t="str">
        <f>[8]Agosto!$H$35</f>
        <v>*</v>
      </c>
      <c r="AG12" s="112" t="s">
        <v>210</v>
      </c>
      <c r="AH12" s="120" t="s">
        <v>210</v>
      </c>
    </row>
    <row r="13" spans="1:34" x14ac:dyDescent="0.2">
      <c r="A13" s="54" t="s">
        <v>98</v>
      </c>
      <c r="B13" s="114">
        <f>[9]Agosto!$H$5</f>
        <v>14.4</v>
      </c>
      <c r="C13" s="114">
        <f>[9]Agosto!$H$6</f>
        <v>17.64</v>
      </c>
      <c r="D13" s="114">
        <f>[9]Agosto!$H$7</f>
        <v>16.2</v>
      </c>
      <c r="E13" s="114">
        <f>[9]Agosto!$H$8</f>
        <v>12.6</v>
      </c>
      <c r="F13" s="114">
        <f>[9]Agosto!$H$9</f>
        <v>15.840000000000002</v>
      </c>
      <c r="G13" s="114">
        <f>[9]Agosto!$H$10</f>
        <v>23.040000000000003</v>
      </c>
      <c r="H13" s="114">
        <f>[9]Agosto!$H$11</f>
        <v>13.32</v>
      </c>
      <c r="I13" s="114">
        <f>[9]Agosto!$H$12</f>
        <v>17.64</v>
      </c>
      <c r="J13" s="114">
        <f>[9]Agosto!$H$13</f>
        <v>13.32</v>
      </c>
      <c r="K13" s="114">
        <f>[9]Agosto!$H$14</f>
        <v>26.28</v>
      </c>
      <c r="L13" s="114">
        <f>[9]Agosto!$H$15</f>
        <v>28.44</v>
      </c>
      <c r="M13" s="114">
        <f>[9]Agosto!$H$16</f>
        <v>31.680000000000003</v>
      </c>
      <c r="N13" s="114">
        <f>[9]Agosto!$H$17</f>
        <v>23.400000000000002</v>
      </c>
      <c r="O13" s="114">
        <f>[9]Agosto!$H$18</f>
        <v>14.4</v>
      </c>
      <c r="P13" s="114">
        <f>[9]Agosto!$H$19</f>
        <v>16.2</v>
      </c>
      <c r="Q13" s="114">
        <f>[9]Agosto!$H$20</f>
        <v>19.079999999999998</v>
      </c>
      <c r="R13" s="114">
        <f>[9]Agosto!$H$21</f>
        <v>24.840000000000003</v>
      </c>
      <c r="S13" s="114">
        <f>[9]Agosto!$H$22</f>
        <v>51.84</v>
      </c>
      <c r="T13" s="114">
        <f>[9]Agosto!$H$23</f>
        <v>23.040000000000003</v>
      </c>
      <c r="U13" s="114">
        <f>[9]Agosto!$H$24</f>
        <v>22.32</v>
      </c>
      <c r="V13" s="114">
        <f>[9]Agosto!$H$25</f>
        <v>22.68</v>
      </c>
      <c r="W13" s="114">
        <f>[9]Agosto!$H$26</f>
        <v>27.36</v>
      </c>
      <c r="X13" s="114">
        <f>[9]Agosto!$H$27</f>
        <v>40.680000000000007</v>
      </c>
      <c r="Y13" s="114">
        <f>[9]Agosto!$H$28</f>
        <v>41.76</v>
      </c>
      <c r="Z13" s="114">
        <f>[9]Agosto!$H$29</f>
        <v>26.28</v>
      </c>
      <c r="AA13" s="114">
        <f>[9]Agosto!$H$30</f>
        <v>29.52</v>
      </c>
      <c r="AB13" s="114">
        <f>[9]Agosto!$H$31</f>
        <v>19.8</v>
      </c>
      <c r="AC13" s="114">
        <f>[9]Agosto!$H$32</f>
        <v>18</v>
      </c>
      <c r="AD13" s="114">
        <f>[9]Agosto!$H$33</f>
        <v>15.48</v>
      </c>
      <c r="AE13" s="114">
        <f>[9]Agosto!$H$34</f>
        <v>19.440000000000001</v>
      </c>
      <c r="AF13" s="114">
        <f>[9]Agosto!$H$35</f>
        <v>30.240000000000002</v>
      </c>
      <c r="AG13" s="112">
        <f t="shared" si="3"/>
        <v>51.84</v>
      </c>
      <c r="AH13" s="120">
        <f t="shared" si="4"/>
        <v>23.121290322580645</v>
      </c>
    </row>
    <row r="14" spans="1:34" hidden="1" x14ac:dyDescent="0.2">
      <c r="A14" s="54" t="s">
        <v>102</v>
      </c>
      <c r="B14" s="114" t="str">
        <f>[10]Agosto!$H$5</f>
        <v>*</v>
      </c>
      <c r="C14" s="114" t="str">
        <f>[10]Agosto!$H$6</f>
        <v>*</v>
      </c>
      <c r="D14" s="114" t="str">
        <f>[10]Agosto!$H$7</f>
        <v>*</v>
      </c>
      <c r="E14" s="114" t="str">
        <f>[10]Agosto!$H$8</f>
        <v>*</v>
      </c>
      <c r="F14" s="114" t="str">
        <f>[10]Agosto!$H$9</f>
        <v>*</v>
      </c>
      <c r="G14" s="114" t="str">
        <f>[10]Agosto!$H$10</f>
        <v>*</v>
      </c>
      <c r="H14" s="114" t="str">
        <f>[10]Agosto!$H$11</f>
        <v>*</v>
      </c>
      <c r="I14" s="114" t="str">
        <f>[10]Agosto!$H$12</f>
        <v>*</v>
      </c>
      <c r="J14" s="114" t="str">
        <f>[10]Agosto!$H$13</f>
        <v>*</v>
      </c>
      <c r="K14" s="114" t="str">
        <f>[10]Agosto!$H$14</f>
        <v>*</v>
      </c>
      <c r="L14" s="114" t="str">
        <f>[10]Agosto!$H$15</f>
        <v>*</v>
      </c>
      <c r="M14" s="114" t="str">
        <f>[10]Agosto!$H$16</f>
        <v>*</v>
      </c>
      <c r="N14" s="114" t="str">
        <f>[10]Agosto!$H$17</f>
        <v>*</v>
      </c>
      <c r="O14" s="114" t="str">
        <f>[10]Agosto!$H$18</f>
        <v>*</v>
      </c>
      <c r="P14" s="114" t="str">
        <f>[10]Agosto!$H$19</f>
        <v>*</v>
      </c>
      <c r="Q14" s="114" t="str">
        <f>[10]Agosto!$H$20</f>
        <v>*</v>
      </c>
      <c r="R14" s="114" t="str">
        <f>[10]Agosto!$H$21</f>
        <v>*</v>
      </c>
      <c r="S14" s="114" t="str">
        <f>[10]Agosto!$H$22</f>
        <v>*</v>
      </c>
      <c r="T14" s="114" t="str">
        <f>[10]Agosto!$H$23</f>
        <v>*</v>
      </c>
      <c r="U14" s="114" t="str">
        <f>[10]Agosto!$H$24</f>
        <v>*</v>
      </c>
      <c r="V14" s="114" t="str">
        <f>[10]Agosto!$H$25</f>
        <v>*</v>
      </c>
      <c r="W14" s="114" t="str">
        <f>[10]Agosto!$H$26</f>
        <v>*</v>
      </c>
      <c r="X14" s="114" t="str">
        <f>[10]Agosto!$H$27</f>
        <v>*</v>
      </c>
      <c r="Y14" s="114" t="str">
        <f>[10]Agosto!$H$28</f>
        <v>*</v>
      </c>
      <c r="Z14" s="114" t="str">
        <f>[10]Agosto!$H$29</f>
        <v>*</v>
      </c>
      <c r="AA14" s="114" t="str">
        <f>[10]Agosto!$H$30</f>
        <v>*</v>
      </c>
      <c r="AB14" s="114" t="str">
        <f>[10]Agosto!$H$31</f>
        <v>*</v>
      </c>
      <c r="AC14" s="114" t="str">
        <f>[10]Agosto!$H$32</f>
        <v>*</v>
      </c>
      <c r="AD14" s="114" t="str">
        <f>[10]Agosto!$H$33</f>
        <v>*</v>
      </c>
      <c r="AE14" s="114" t="str">
        <f>[10]Agosto!$H$34</f>
        <v>*</v>
      </c>
      <c r="AF14" s="114" t="str">
        <f>[10]Agosto!$H$35</f>
        <v>*</v>
      </c>
      <c r="AG14" s="112" t="s">
        <v>210</v>
      </c>
      <c r="AH14" s="120" t="s">
        <v>210</v>
      </c>
    </row>
    <row r="15" spans="1:34" x14ac:dyDescent="0.2">
      <c r="A15" s="54" t="s">
        <v>105</v>
      </c>
      <c r="B15" s="114">
        <f>[11]Agosto!$H$5</f>
        <v>17.64</v>
      </c>
      <c r="C15" s="114">
        <f>[11]Agosto!$H$6</f>
        <v>15.120000000000001</v>
      </c>
      <c r="D15" s="114">
        <f>[11]Agosto!$H$7</f>
        <v>11.520000000000001</v>
      </c>
      <c r="E15" s="114">
        <f>[11]Agosto!$H$8</f>
        <v>14.76</v>
      </c>
      <c r="F15" s="114">
        <f>[11]Agosto!$H$9</f>
        <v>14.76</v>
      </c>
      <c r="G15" s="114">
        <f>[11]Agosto!$H$10</f>
        <v>20.88</v>
      </c>
      <c r="H15" s="114">
        <f>[11]Agosto!$H$11</f>
        <v>22.68</v>
      </c>
      <c r="I15" s="114">
        <f>[11]Agosto!$H$12</f>
        <v>23.759999999999998</v>
      </c>
      <c r="J15" s="114">
        <f>[11]Agosto!$H$13</f>
        <v>23.400000000000002</v>
      </c>
      <c r="K15" s="114">
        <f>[11]Agosto!$H$14</f>
        <v>15.840000000000002</v>
      </c>
      <c r="L15" s="114">
        <f>[11]Agosto!$H$15</f>
        <v>27.720000000000002</v>
      </c>
      <c r="M15" s="114">
        <f>[11]Agosto!$H$16</f>
        <v>30.96</v>
      </c>
      <c r="N15" s="114">
        <f>[11]Agosto!$H$17</f>
        <v>19.8</v>
      </c>
      <c r="O15" s="114">
        <f>[11]Agosto!$H$18</f>
        <v>10.08</v>
      </c>
      <c r="P15" s="114">
        <f>[11]Agosto!$H$19</f>
        <v>18</v>
      </c>
      <c r="Q15" s="114">
        <f>[11]Agosto!$H$20</f>
        <v>18.36</v>
      </c>
      <c r="R15" s="114">
        <f>[11]Agosto!$H$21</f>
        <v>18</v>
      </c>
      <c r="S15" s="114">
        <f>[11]Agosto!$H$22</f>
        <v>45</v>
      </c>
      <c r="T15" s="114">
        <f>[11]Agosto!$H$23</f>
        <v>18.720000000000002</v>
      </c>
      <c r="U15" s="114">
        <f>[11]Agosto!$H$24</f>
        <v>14.04</v>
      </c>
      <c r="V15" s="114">
        <f>[11]Agosto!$H$25</f>
        <v>20.16</v>
      </c>
      <c r="W15" s="114">
        <f>[11]Agosto!$H$26</f>
        <v>23.040000000000003</v>
      </c>
      <c r="X15" s="114">
        <f>[11]Agosto!$H$27</f>
        <v>22.68</v>
      </c>
      <c r="Y15" s="114">
        <f>[11]Agosto!$H$28</f>
        <v>33.840000000000003</v>
      </c>
      <c r="Z15" s="114">
        <f>[11]Agosto!$H$29</f>
        <v>15.48</v>
      </c>
      <c r="AA15" s="114">
        <f>[11]Agosto!$H$30</f>
        <v>20.16</v>
      </c>
      <c r="AB15" s="114">
        <f>[11]Agosto!$H$31</f>
        <v>13.68</v>
      </c>
      <c r="AC15" s="114">
        <f>[11]Agosto!$H$32</f>
        <v>18</v>
      </c>
      <c r="AD15" s="114">
        <f>[11]Agosto!$H$33</f>
        <v>15.840000000000002</v>
      </c>
      <c r="AE15" s="114">
        <f>[11]Agosto!$H$34</f>
        <v>19.8</v>
      </c>
      <c r="AF15" s="114">
        <f>[11]Agosto!$H$35</f>
        <v>20.16</v>
      </c>
      <c r="AG15" s="112">
        <f t="shared" si="3"/>
        <v>45</v>
      </c>
      <c r="AH15" s="120">
        <f t="shared" si="4"/>
        <v>20.12516129032258</v>
      </c>
    </row>
    <row r="16" spans="1:34" x14ac:dyDescent="0.2">
      <c r="A16" s="54" t="s">
        <v>152</v>
      </c>
      <c r="B16" s="114">
        <f>[12]Agosto!$H$5</f>
        <v>17.28</v>
      </c>
      <c r="C16" s="114">
        <f>[12]Agosto!$H$6</f>
        <v>16.559999999999999</v>
      </c>
      <c r="D16" s="114">
        <f>[12]Agosto!$H$7</f>
        <v>11.16</v>
      </c>
      <c r="E16" s="114">
        <f>[12]Agosto!$H$8</f>
        <v>16.2</v>
      </c>
      <c r="F16" s="114">
        <f>[12]Agosto!$H$9</f>
        <v>14.4</v>
      </c>
      <c r="G16" s="114">
        <f>[12]Agosto!$H$10</f>
        <v>16.2</v>
      </c>
      <c r="H16" s="114">
        <f>[12]Agosto!$H$11</f>
        <v>18</v>
      </c>
      <c r="I16" s="114">
        <f>[12]Agosto!$H$12</f>
        <v>14.76</v>
      </c>
      <c r="J16" s="114">
        <f>[12]Agosto!$H$13</f>
        <v>15.840000000000002</v>
      </c>
      <c r="K16" s="114">
        <f>[12]Agosto!$H$14</f>
        <v>23.759999999999998</v>
      </c>
      <c r="L16" s="114">
        <f>[12]Agosto!$H$15</f>
        <v>21.240000000000002</v>
      </c>
      <c r="M16" s="114">
        <f>[12]Agosto!$H$16</f>
        <v>25.92</v>
      </c>
      <c r="N16" s="114">
        <f>[12]Agosto!$H$17</f>
        <v>28.44</v>
      </c>
      <c r="O16" s="114">
        <f>[12]Agosto!$H$18</f>
        <v>19.079999999999998</v>
      </c>
      <c r="P16" s="114">
        <f>[12]Agosto!$H$19</f>
        <v>20.88</v>
      </c>
      <c r="Q16" s="114">
        <f>[12]Agosto!$H$20</f>
        <v>23.400000000000002</v>
      </c>
      <c r="R16" s="114">
        <f>[12]Agosto!$H$21</f>
        <v>19.440000000000001</v>
      </c>
      <c r="S16" s="114">
        <f>[12]Agosto!$H$22</f>
        <v>25.56</v>
      </c>
      <c r="T16" s="114">
        <f>[12]Agosto!$H$23</f>
        <v>28.44</v>
      </c>
      <c r="U16" s="114">
        <f>[12]Agosto!$H$24</f>
        <v>13.68</v>
      </c>
      <c r="V16" s="114">
        <f>[12]Agosto!$H$25</f>
        <v>19.079999999999998</v>
      </c>
      <c r="W16" s="114">
        <f>[12]Agosto!$H$26</f>
        <v>20.52</v>
      </c>
      <c r="X16" s="114">
        <f>[12]Agosto!$H$27</f>
        <v>23.759999999999998</v>
      </c>
      <c r="Y16" s="114">
        <f>[12]Agosto!$H$28</f>
        <v>23.400000000000002</v>
      </c>
      <c r="Z16" s="114">
        <f>[12]Agosto!$H$29</f>
        <v>21.6</v>
      </c>
      <c r="AA16" s="114">
        <f>[12]Agosto!$H$30</f>
        <v>18.36</v>
      </c>
      <c r="AB16" s="114">
        <f>[12]Agosto!$H$31</f>
        <v>15.840000000000002</v>
      </c>
      <c r="AC16" s="114">
        <f>[12]Agosto!$H$32</f>
        <v>20.16</v>
      </c>
      <c r="AD16" s="114">
        <f>[12]Agosto!$H$33</f>
        <v>12.96</v>
      </c>
      <c r="AE16" s="114">
        <f>[12]Agosto!$H$34</f>
        <v>17.28</v>
      </c>
      <c r="AF16" s="114">
        <f>[12]Agosto!$H$35</f>
        <v>32.76</v>
      </c>
      <c r="AG16" s="112">
        <f t="shared" si="3"/>
        <v>32.76</v>
      </c>
      <c r="AH16" s="120">
        <f t="shared" si="4"/>
        <v>19.869677419354836</v>
      </c>
    </row>
    <row r="17" spans="1:38" x14ac:dyDescent="0.2">
      <c r="A17" s="54" t="s">
        <v>2</v>
      </c>
      <c r="B17" s="114">
        <f>[13]Agosto!$H$5</f>
        <v>21.240000000000002</v>
      </c>
      <c r="C17" s="114">
        <f>[13]Agosto!$H$6</f>
        <v>18.36</v>
      </c>
      <c r="D17" s="114">
        <f>[13]Agosto!$H$7</f>
        <v>16.920000000000002</v>
      </c>
      <c r="E17" s="114">
        <f>[13]Agosto!$H$8</f>
        <v>18</v>
      </c>
      <c r="F17" s="114">
        <f>[13]Agosto!$H$9</f>
        <v>24.12</v>
      </c>
      <c r="G17" s="114">
        <f>[13]Agosto!$H$10</f>
        <v>20.16</v>
      </c>
      <c r="H17" s="114">
        <f>[13]Agosto!$H$11</f>
        <v>15.48</v>
      </c>
      <c r="I17" s="114">
        <f>[13]Agosto!$H$12</f>
        <v>19.079999999999998</v>
      </c>
      <c r="J17" s="114">
        <f>[13]Agosto!$H$13</f>
        <v>23.040000000000003</v>
      </c>
      <c r="K17" s="114">
        <f>[13]Agosto!$H$14</f>
        <v>20.88</v>
      </c>
      <c r="L17" s="114">
        <f>[13]Agosto!$H$15</f>
        <v>21.96</v>
      </c>
      <c r="M17" s="114">
        <f>[13]Agosto!$H$16</f>
        <v>25.56</v>
      </c>
      <c r="N17" s="114">
        <f>[13]Agosto!$H$17</f>
        <v>28.44</v>
      </c>
      <c r="O17" s="114">
        <f>[13]Agosto!$H$18</f>
        <v>19.8</v>
      </c>
      <c r="P17" s="114">
        <f>[13]Agosto!$H$19</f>
        <v>24.48</v>
      </c>
      <c r="Q17" s="114">
        <f>[13]Agosto!$H$20</f>
        <v>24.12</v>
      </c>
      <c r="R17" s="114">
        <f>[13]Agosto!$H$21</f>
        <v>21.6</v>
      </c>
      <c r="S17" s="114">
        <f>[13]Agosto!$H$22</f>
        <v>25.56</v>
      </c>
      <c r="T17" s="114">
        <f>[13]Agosto!$H$23</f>
        <v>27.36</v>
      </c>
      <c r="U17" s="114">
        <f>[13]Agosto!$H$24</f>
        <v>11.520000000000001</v>
      </c>
      <c r="V17" s="114">
        <f>[13]Agosto!$H$25</f>
        <v>22.32</v>
      </c>
      <c r="W17" s="114">
        <f>[13]Agosto!$H$26</f>
        <v>23.400000000000002</v>
      </c>
      <c r="X17" s="114">
        <f>[13]Agosto!$H$27</f>
        <v>23.400000000000002</v>
      </c>
      <c r="Y17" s="114">
        <f>[13]Agosto!$H$28</f>
        <v>24.48</v>
      </c>
      <c r="Z17" s="114">
        <f>[13]Agosto!$H$29</f>
        <v>19.079999999999998</v>
      </c>
      <c r="AA17" s="114">
        <f>[13]Agosto!$H$30</f>
        <v>16.2</v>
      </c>
      <c r="AB17" s="114">
        <f>[13]Agosto!$H$31</f>
        <v>16.920000000000002</v>
      </c>
      <c r="AC17" s="114">
        <f>[13]Agosto!$H$32</f>
        <v>23.400000000000002</v>
      </c>
      <c r="AD17" s="114">
        <f>[13]Agosto!$H$33</f>
        <v>20.16</v>
      </c>
      <c r="AE17" s="114">
        <f>[13]Agosto!$H$34</f>
        <v>20.16</v>
      </c>
      <c r="AF17" s="114">
        <f>[13]Agosto!$H$35</f>
        <v>30.96</v>
      </c>
      <c r="AG17" s="112">
        <f t="shared" si="3"/>
        <v>30.96</v>
      </c>
      <c r="AH17" s="120">
        <f t="shared" si="4"/>
        <v>21.553548387096772</v>
      </c>
      <c r="AJ17" s="12" t="s">
        <v>35</v>
      </c>
    </row>
    <row r="18" spans="1:38" hidden="1" x14ac:dyDescent="0.2">
      <c r="A18" s="54" t="s">
        <v>3</v>
      </c>
      <c r="B18" s="114" t="str">
        <f>[14]Agosto!$H$5</f>
        <v>*</v>
      </c>
      <c r="C18" s="114" t="str">
        <f>[14]Agosto!$H$6</f>
        <v>*</v>
      </c>
      <c r="D18" s="114" t="str">
        <f>[14]Agosto!$H$7</f>
        <v>*</v>
      </c>
      <c r="E18" s="114" t="str">
        <f>[14]Agosto!$H$8</f>
        <v>*</v>
      </c>
      <c r="F18" s="114" t="str">
        <f>[14]Agosto!$H$9</f>
        <v>*</v>
      </c>
      <c r="G18" s="114" t="str">
        <f>[14]Agosto!$H$10</f>
        <v>*</v>
      </c>
      <c r="H18" s="114" t="str">
        <f>[14]Agosto!$H$11</f>
        <v>*</v>
      </c>
      <c r="I18" s="114" t="str">
        <f>[14]Agosto!$H$12</f>
        <v>*</v>
      </c>
      <c r="J18" s="114" t="str">
        <f>[14]Agosto!$H$13</f>
        <v>*</v>
      </c>
      <c r="K18" s="114" t="str">
        <f>[14]Agosto!$H$14</f>
        <v>*</v>
      </c>
      <c r="L18" s="114" t="str">
        <f>[14]Agosto!$H$15</f>
        <v>*</v>
      </c>
      <c r="M18" s="114" t="str">
        <f>[14]Agosto!$H$16</f>
        <v>*</v>
      </c>
      <c r="N18" s="114" t="str">
        <f>[14]Agosto!$H$17</f>
        <v>*</v>
      </c>
      <c r="O18" s="114" t="str">
        <f>[14]Agosto!$H$18</f>
        <v>*</v>
      </c>
      <c r="P18" s="114" t="str">
        <f>[14]Agosto!$H$19</f>
        <v>*</v>
      </c>
      <c r="Q18" s="114" t="str">
        <f>[14]Agosto!$H$20</f>
        <v>*</v>
      </c>
      <c r="R18" s="114" t="str">
        <f>[14]Agosto!$H$21</f>
        <v>*</v>
      </c>
      <c r="S18" s="114" t="str">
        <f>[14]Agosto!$H$22</f>
        <v>*</v>
      </c>
      <c r="T18" s="114" t="str">
        <f>[14]Agosto!$H$23</f>
        <v>*</v>
      </c>
      <c r="U18" s="114" t="str">
        <f>[14]Agosto!$H$24</f>
        <v>*</v>
      </c>
      <c r="V18" s="114" t="str">
        <f>[14]Agosto!$H$25</f>
        <v>*</v>
      </c>
      <c r="W18" s="114" t="str">
        <f>[14]Agosto!$H$26</f>
        <v>*</v>
      </c>
      <c r="X18" s="114" t="str">
        <f>[14]Agosto!$H$27</f>
        <v>*</v>
      </c>
      <c r="Y18" s="114" t="str">
        <f>[14]Agosto!$H$28</f>
        <v>*</v>
      </c>
      <c r="Z18" s="114" t="str">
        <f>[14]Agosto!$H$29</f>
        <v>*</v>
      </c>
      <c r="AA18" s="114" t="str">
        <f>[14]Agosto!$H$30</f>
        <v>*</v>
      </c>
      <c r="AB18" s="114" t="str">
        <f>[14]Agosto!$H$31</f>
        <v>*</v>
      </c>
      <c r="AC18" s="114" t="str">
        <f>[14]Agosto!$H$32</f>
        <v>*</v>
      </c>
      <c r="AD18" s="114" t="str">
        <f>[14]Agosto!$H$33</f>
        <v>*</v>
      </c>
      <c r="AE18" s="114" t="str">
        <f>[14]Agosto!$H$34</f>
        <v>*</v>
      </c>
      <c r="AF18" s="114" t="str">
        <f>[14]Agosto!$H$35</f>
        <v>*</v>
      </c>
      <c r="AG18" s="112" t="s">
        <v>210</v>
      </c>
      <c r="AH18" s="120" t="s">
        <v>210</v>
      </c>
      <c r="AI18" s="12" t="s">
        <v>35</v>
      </c>
      <c r="AJ18" s="12" t="s">
        <v>35</v>
      </c>
    </row>
    <row r="19" spans="1:38" x14ac:dyDescent="0.2">
      <c r="A19" s="54" t="s">
        <v>4</v>
      </c>
      <c r="B19" s="114">
        <f>[15]Agosto!$H$5</f>
        <v>15.120000000000001</v>
      </c>
      <c r="C19" s="114">
        <f>[15]Agosto!$H$6</f>
        <v>15.120000000000001</v>
      </c>
      <c r="D19" s="114">
        <f>[15]Agosto!$H$7</f>
        <v>12.96</v>
      </c>
      <c r="E19" s="114">
        <f>[15]Agosto!$H$8</f>
        <v>13.68</v>
      </c>
      <c r="F19" s="114">
        <f>[15]Agosto!$H$9</f>
        <v>14.4</v>
      </c>
      <c r="G19" s="114">
        <f>[15]Agosto!$H$10</f>
        <v>14.04</v>
      </c>
      <c r="H19" s="114">
        <f>[15]Agosto!$H$11</f>
        <v>15.48</v>
      </c>
      <c r="I19" s="114">
        <f>[15]Agosto!$H$12</f>
        <v>15.840000000000002</v>
      </c>
      <c r="J19" s="114">
        <f>[15]Agosto!$H$13</f>
        <v>19.079999999999998</v>
      </c>
      <c r="K19" s="114">
        <f>[15]Agosto!$H$14</f>
        <v>18.720000000000002</v>
      </c>
      <c r="L19" s="114">
        <f>[15]Agosto!$H$15</f>
        <v>21.240000000000002</v>
      </c>
      <c r="M19" s="114">
        <f>[15]Agosto!$H$16</f>
        <v>16.2</v>
      </c>
      <c r="N19" s="114">
        <f>[15]Agosto!$H$17</f>
        <v>26.28</v>
      </c>
      <c r="O19" s="114">
        <f>[15]Agosto!$H$18</f>
        <v>12.24</v>
      </c>
      <c r="P19" s="114">
        <f>[15]Agosto!$H$19</f>
        <v>15.120000000000001</v>
      </c>
      <c r="Q19" s="114">
        <f>[15]Agosto!$H$20</f>
        <v>20.16</v>
      </c>
      <c r="R19" s="114">
        <f>[15]Agosto!$H$21</f>
        <v>18.36</v>
      </c>
      <c r="S19" s="114">
        <f>[15]Agosto!$H$22</f>
        <v>22.68</v>
      </c>
      <c r="T19" s="114">
        <f>[15]Agosto!$H$23</f>
        <v>29.52</v>
      </c>
      <c r="U19" s="114">
        <f>[15]Agosto!$H$24</f>
        <v>31.319999999999997</v>
      </c>
      <c r="V19" s="114">
        <f>[15]Agosto!$H$25</f>
        <v>15.840000000000002</v>
      </c>
      <c r="W19" s="114">
        <f>[15]Agosto!$H$26</f>
        <v>16.2</v>
      </c>
      <c r="X19" s="114">
        <f>[15]Agosto!$H$27</f>
        <v>23.400000000000002</v>
      </c>
      <c r="Y19" s="114">
        <f>[15]Agosto!$H$28</f>
        <v>20.52</v>
      </c>
      <c r="Z19" s="114">
        <f>[15]Agosto!$H$29</f>
        <v>24.12</v>
      </c>
      <c r="AA19" s="114">
        <f>[15]Agosto!$H$30</f>
        <v>14.4</v>
      </c>
      <c r="AB19" s="114">
        <f>[15]Agosto!$H$31</f>
        <v>14.76</v>
      </c>
      <c r="AC19" s="114">
        <f>[15]Agosto!$H$32</f>
        <v>12.24</v>
      </c>
      <c r="AD19" s="114">
        <f>[15]Agosto!$H$33</f>
        <v>12.6</v>
      </c>
      <c r="AE19" s="114">
        <f>[15]Agosto!$H$34</f>
        <v>15.840000000000002</v>
      </c>
      <c r="AF19" s="114">
        <f>[15]Agosto!$H$35</f>
        <v>22.68</v>
      </c>
      <c r="AG19" s="112">
        <f t="shared" si="3"/>
        <v>31.319999999999997</v>
      </c>
      <c r="AH19" s="120">
        <f t="shared" si="4"/>
        <v>18.069677419354836</v>
      </c>
      <c r="AJ19" t="s">
        <v>35</v>
      </c>
    </row>
    <row r="20" spans="1:38" x14ac:dyDescent="0.2">
      <c r="A20" s="54" t="s">
        <v>5</v>
      </c>
      <c r="B20" s="114">
        <f>[16]Agosto!$H$5</f>
        <v>14.04</v>
      </c>
      <c r="C20" s="114">
        <f>[16]Agosto!$H$6</f>
        <v>12.96</v>
      </c>
      <c r="D20" s="114">
        <f>[16]Agosto!$H$7</f>
        <v>10.44</v>
      </c>
      <c r="E20" s="114">
        <f>[16]Agosto!$H$8</f>
        <v>9.3600000000000012</v>
      </c>
      <c r="F20" s="114">
        <f>[16]Agosto!$H$9</f>
        <v>11.879999999999999</v>
      </c>
      <c r="G20" s="114">
        <f>[16]Agosto!$H$10</f>
        <v>11.16</v>
      </c>
      <c r="H20" s="114">
        <f>[16]Agosto!$H$11</f>
        <v>10.44</v>
      </c>
      <c r="I20" s="114">
        <f>[16]Agosto!$H$12</f>
        <v>17.64</v>
      </c>
      <c r="J20" s="114">
        <f>[16]Agosto!$H$13</f>
        <v>11.16</v>
      </c>
      <c r="K20" s="114">
        <f>[16]Agosto!$H$14</f>
        <v>7.9200000000000008</v>
      </c>
      <c r="L20" s="114">
        <f>[16]Agosto!$H$15</f>
        <v>10.44</v>
      </c>
      <c r="M20" s="114">
        <f>[16]Agosto!$H$16</f>
        <v>15.120000000000001</v>
      </c>
      <c r="N20" s="114">
        <f>[16]Agosto!$H$17</f>
        <v>19.440000000000001</v>
      </c>
      <c r="O20" s="114">
        <f>[16]Agosto!$H$18</f>
        <v>11.16</v>
      </c>
      <c r="P20" s="114">
        <f>[16]Agosto!$H$19</f>
        <v>10.44</v>
      </c>
      <c r="Q20" s="114">
        <f>[16]Agosto!$H$20</f>
        <v>13.68</v>
      </c>
      <c r="R20" s="114">
        <f>[16]Agosto!$H$21</f>
        <v>11.879999999999999</v>
      </c>
      <c r="S20" s="114">
        <f>[16]Agosto!$H$22</f>
        <v>9</v>
      </c>
      <c r="T20" s="114">
        <f>[16]Agosto!$H$23</f>
        <v>31.319999999999997</v>
      </c>
      <c r="U20" s="114">
        <f>[16]Agosto!$H$24</f>
        <v>11.520000000000001</v>
      </c>
      <c r="V20" s="114">
        <f>[16]Agosto!$H$25</f>
        <v>15.48</v>
      </c>
      <c r="W20" s="114">
        <f>[16]Agosto!$H$26</f>
        <v>9</v>
      </c>
      <c r="X20" s="114">
        <f>[16]Agosto!$H$27</f>
        <v>12.96</v>
      </c>
      <c r="Y20" s="114">
        <f>[16]Agosto!$H$28</f>
        <v>22.32</v>
      </c>
      <c r="Z20" s="114">
        <f>[16]Agosto!$H$29</f>
        <v>15.840000000000002</v>
      </c>
      <c r="AA20" s="114">
        <f>[16]Agosto!$H$30</f>
        <v>20.52</v>
      </c>
      <c r="AB20" s="114">
        <f>[16]Agosto!$H$31</f>
        <v>13.68</v>
      </c>
      <c r="AC20" s="114">
        <f>[16]Agosto!$H$32</f>
        <v>13.32</v>
      </c>
      <c r="AD20" s="114">
        <f>[16]Agosto!$H$33</f>
        <v>11.879999999999999</v>
      </c>
      <c r="AE20" s="114">
        <f>[16]Agosto!$H$34</f>
        <v>8.2799999999999994</v>
      </c>
      <c r="AF20" s="114">
        <f>[16]Agosto!$H$35</f>
        <v>8.64</v>
      </c>
      <c r="AG20" s="112">
        <f t="shared" si="3"/>
        <v>31.319999999999997</v>
      </c>
      <c r="AH20" s="120">
        <f t="shared" si="4"/>
        <v>13.319999999999995</v>
      </c>
      <c r="AI20" s="12" t="s">
        <v>35</v>
      </c>
      <c r="AK20" t="s">
        <v>35</v>
      </c>
    </row>
    <row r="21" spans="1:38" x14ac:dyDescent="0.2">
      <c r="A21" s="54" t="s">
        <v>33</v>
      </c>
      <c r="B21" s="114">
        <f>[17]Agosto!$H$5</f>
        <v>17.28</v>
      </c>
      <c r="C21" s="114">
        <f>[17]Agosto!$H$6</f>
        <v>21.240000000000002</v>
      </c>
      <c r="D21" s="114">
        <f>[17]Agosto!$H$7</f>
        <v>18</v>
      </c>
      <c r="E21" s="114">
        <f>[17]Agosto!$H$8</f>
        <v>19.440000000000001</v>
      </c>
      <c r="F21" s="114">
        <f>[17]Agosto!$H$9</f>
        <v>20.52</v>
      </c>
      <c r="G21" s="114">
        <f>[17]Agosto!$H$10</f>
        <v>19.079999999999998</v>
      </c>
      <c r="H21" s="114">
        <f>[17]Agosto!$H$11</f>
        <v>22.68</v>
      </c>
      <c r="I21" s="114">
        <f>[17]Agosto!$H$12</f>
        <v>17.28</v>
      </c>
      <c r="J21" s="114">
        <f>[17]Agosto!$H$13</f>
        <v>20.88</v>
      </c>
      <c r="K21" s="114">
        <f>[17]Agosto!$H$14</f>
        <v>24.12</v>
      </c>
      <c r="L21" s="114">
        <f>[17]Agosto!$H$15</f>
        <v>26.64</v>
      </c>
      <c r="M21" s="114">
        <f>[17]Agosto!$H$16</f>
        <v>19.079999999999998</v>
      </c>
      <c r="N21" s="114">
        <f>[17]Agosto!$H$17</f>
        <v>43.2</v>
      </c>
      <c r="O21" s="114">
        <f>[17]Agosto!$H$18</f>
        <v>17.28</v>
      </c>
      <c r="P21" s="114">
        <f>[17]Agosto!$H$19</f>
        <v>23.040000000000003</v>
      </c>
      <c r="Q21" s="114">
        <f>[17]Agosto!$H$20</f>
        <v>23.400000000000002</v>
      </c>
      <c r="R21" s="114">
        <f>[17]Agosto!$H$21</f>
        <v>21.240000000000002</v>
      </c>
      <c r="S21" s="114">
        <f>[17]Agosto!$H$22</f>
        <v>31.319999999999997</v>
      </c>
      <c r="T21" s="114">
        <f>[17]Agosto!$H$23</f>
        <v>32.4</v>
      </c>
      <c r="U21" s="114">
        <f>[17]Agosto!$H$24</f>
        <v>21.96</v>
      </c>
      <c r="V21" s="114">
        <f>[17]Agosto!$H$25</f>
        <v>29.880000000000003</v>
      </c>
      <c r="W21" s="114">
        <f>[17]Agosto!$H$26</f>
        <v>22.68</v>
      </c>
      <c r="X21" s="114">
        <f>[17]Agosto!$H$27</f>
        <v>30.6</v>
      </c>
      <c r="Y21" s="114">
        <f>[17]Agosto!$H$28</f>
        <v>27</v>
      </c>
      <c r="Z21" s="114">
        <f>[17]Agosto!$H$29</f>
        <v>27.36</v>
      </c>
      <c r="AA21" s="114">
        <f>[17]Agosto!$H$30</f>
        <v>20.52</v>
      </c>
      <c r="AB21" s="114">
        <f>[17]Agosto!$H$31</f>
        <v>18.36</v>
      </c>
      <c r="AC21" s="114">
        <f>[17]Agosto!$H$32</f>
        <v>18.36</v>
      </c>
      <c r="AD21" s="114">
        <f>[17]Agosto!$H$33</f>
        <v>19.079999999999998</v>
      </c>
      <c r="AE21" s="114">
        <f>[17]Agosto!$H$34</f>
        <v>24.840000000000003</v>
      </c>
      <c r="AF21" s="114">
        <f>[17]Agosto!$H$35</f>
        <v>33.480000000000004</v>
      </c>
      <c r="AG21" s="112">
        <f t="shared" si="3"/>
        <v>43.2</v>
      </c>
      <c r="AH21" s="120">
        <f t="shared" si="4"/>
        <v>23.620645161290327</v>
      </c>
    </row>
    <row r="22" spans="1:38" x14ac:dyDescent="0.2">
      <c r="A22" s="54" t="s">
        <v>6</v>
      </c>
      <c r="B22" s="114">
        <f>[18]Agosto!$H$5</f>
        <v>10.8</v>
      </c>
      <c r="C22" s="114">
        <f>[18]Agosto!$H$6</f>
        <v>6.48</v>
      </c>
      <c r="D22" s="114">
        <f>[18]Agosto!$H$7</f>
        <v>7.2</v>
      </c>
      <c r="E22" s="114">
        <f>[18]Agosto!$H$8</f>
        <v>8.64</v>
      </c>
      <c r="F22" s="114">
        <f>[18]Agosto!$H$9</f>
        <v>8.64</v>
      </c>
      <c r="G22" s="114">
        <f>[18]Agosto!$H$10</f>
        <v>8.2799999999999994</v>
      </c>
      <c r="H22" s="114">
        <f>[18]Agosto!$H$11</f>
        <v>16.559999999999999</v>
      </c>
      <c r="I22" s="114">
        <f>[18]Agosto!$H$12</f>
        <v>6.84</v>
      </c>
      <c r="J22" s="114">
        <f>[18]Agosto!$H$13</f>
        <v>9.3600000000000012</v>
      </c>
      <c r="K22" s="114">
        <f>[18]Agosto!$H$14</f>
        <v>17.28</v>
      </c>
      <c r="L22" s="114">
        <f>[18]Agosto!$H$15</f>
        <v>18.720000000000002</v>
      </c>
      <c r="M22" s="114">
        <f>[18]Agosto!$H$16</f>
        <v>10.8</v>
      </c>
      <c r="N22" s="114">
        <f>[18]Agosto!$H$17</f>
        <v>19.079999999999998</v>
      </c>
      <c r="O22" s="114">
        <f>[18]Agosto!$H$18</f>
        <v>12.24</v>
      </c>
      <c r="P22" s="114">
        <f>[18]Agosto!$H$19</f>
        <v>11.16</v>
      </c>
      <c r="Q22" s="114">
        <f>[18]Agosto!$H$20</f>
        <v>15.840000000000002</v>
      </c>
      <c r="R22" s="114">
        <f>[18]Agosto!$H$21</f>
        <v>10.08</v>
      </c>
      <c r="S22" s="114">
        <f>[18]Agosto!$H$22</f>
        <v>17.28</v>
      </c>
      <c r="T22" s="114">
        <f>[18]Agosto!$H$23</f>
        <v>23.040000000000003</v>
      </c>
      <c r="U22" s="114">
        <f>[18]Agosto!$H$24</f>
        <v>14.04</v>
      </c>
      <c r="V22" s="114">
        <f>[18]Agosto!$H$25</f>
        <v>12.6</v>
      </c>
      <c r="W22" s="114">
        <f>[18]Agosto!$H$26</f>
        <v>15.840000000000002</v>
      </c>
      <c r="X22" s="114">
        <f>[18]Agosto!$H$27</f>
        <v>17.64</v>
      </c>
      <c r="Y22" s="114">
        <f>[18]Agosto!$H$28</f>
        <v>9.3600000000000012</v>
      </c>
      <c r="Z22" s="114">
        <f>[18]Agosto!$H$29</f>
        <v>15.840000000000002</v>
      </c>
      <c r="AA22" s="114">
        <f>[18]Agosto!$H$30</f>
        <v>12.24</v>
      </c>
      <c r="AB22" s="114">
        <f>[18]Agosto!$H$31</f>
        <v>13.32</v>
      </c>
      <c r="AC22" s="114">
        <f>[18]Agosto!$H$32</f>
        <v>10.08</v>
      </c>
      <c r="AD22" s="114">
        <f>[18]Agosto!$H$33</f>
        <v>11.879999999999999</v>
      </c>
      <c r="AE22" s="114">
        <f>[18]Agosto!$H$34</f>
        <v>9.3600000000000012</v>
      </c>
      <c r="AF22" s="114">
        <f>[18]Agosto!$H$35</f>
        <v>16.920000000000002</v>
      </c>
      <c r="AG22" s="112">
        <f t="shared" si="3"/>
        <v>23.040000000000003</v>
      </c>
      <c r="AH22" s="120">
        <f t="shared" si="4"/>
        <v>12.820645161290322</v>
      </c>
    </row>
    <row r="23" spans="1:38" x14ac:dyDescent="0.2">
      <c r="A23" s="54" t="s">
        <v>7</v>
      </c>
      <c r="B23" s="114">
        <f>[19]Agosto!$H$5</f>
        <v>15.840000000000002</v>
      </c>
      <c r="C23" s="114">
        <f>[19]Agosto!$H$6</f>
        <v>13.68</v>
      </c>
      <c r="D23" s="114">
        <f>[19]Agosto!$H$7</f>
        <v>9.3600000000000012</v>
      </c>
      <c r="E23" s="114">
        <f>[19]Agosto!$H$8</f>
        <v>10.8</v>
      </c>
      <c r="F23" s="114">
        <f>[19]Agosto!$H$9</f>
        <v>14.04</v>
      </c>
      <c r="G23" s="114">
        <f>[19]Agosto!$H$10</f>
        <v>18.36</v>
      </c>
      <c r="H23" s="114">
        <f>[19]Agosto!$H$11</f>
        <v>19.079999999999998</v>
      </c>
      <c r="I23" s="114">
        <f>[19]Agosto!$H$12</f>
        <v>18</v>
      </c>
      <c r="J23" s="114">
        <f>[19]Agosto!$H$13</f>
        <v>15.48</v>
      </c>
      <c r="K23" s="114">
        <f>[19]Agosto!$H$14</f>
        <v>17.64</v>
      </c>
      <c r="L23" s="114">
        <f>[19]Agosto!$H$15</f>
        <v>27.720000000000002</v>
      </c>
      <c r="M23" s="114">
        <f>[19]Agosto!$H$16</f>
        <v>23.759999999999998</v>
      </c>
      <c r="N23" s="114">
        <f>[19]Agosto!$H$17</f>
        <v>14.4</v>
      </c>
      <c r="O23" s="114">
        <f>[19]Agosto!$H$18</f>
        <v>9.3600000000000012</v>
      </c>
      <c r="P23" s="114">
        <f>[19]Agosto!$H$19</f>
        <v>13.68</v>
      </c>
      <c r="Q23" s="114">
        <f>[19]Agosto!$H$20</f>
        <v>18.720000000000002</v>
      </c>
      <c r="R23" s="114">
        <f>[19]Agosto!$H$21</f>
        <v>14.76</v>
      </c>
      <c r="S23" s="114">
        <f>[19]Agosto!$H$22</f>
        <v>33.840000000000003</v>
      </c>
      <c r="T23" s="114">
        <f>[19]Agosto!$H$23</f>
        <v>14.76</v>
      </c>
      <c r="U23" s="114">
        <f>[19]Agosto!$H$24</f>
        <v>21.240000000000002</v>
      </c>
      <c r="V23" s="114">
        <f>[19]Agosto!$H$25</f>
        <v>17.28</v>
      </c>
      <c r="W23" s="114">
        <f>[19]Agosto!$H$26</f>
        <v>19.440000000000001</v>
      </c>
      <c r="X23" s="114">
        <f>[19]Agosto!$H$27</f>
        <v>28.08</v>
      </c>
      <c r="Y23" s="114">
        <f>[19]Agosto!$H$28</f>
        <v>32.76</v>
      </c>
      <c r="Z23" s="114">
        <f>[19]Agosto!$H$29</f>
        <v>21.96</v>
      </c>
      <c r="AA23" s="114">
        <f>[19]Agosto!$H$30</f>
        <v>18.36</v>
      </c>
      <c r="AB23" s="114">
        <f>[19]Agosto!$H$31</f>
        <v>10.08</v>
      </c>
      <c r="AC23" s="114">
        <f>[19]Agosto!$H$32</f>
        <v>15.48</v>
      </c>
      <c r="AD23" s="114">
        <f>[19]Agosto!$H$33</f>
        <v>16.920000000000002</v>
      </c>
      <c r="AE23" s="114">
        <f>[19]Agosto!$H$34</f>
        <v>16.559999999999999</v>
      </c>
      <c r="AF23" s="114">
        <f>[19]Agosto!$H$35</f>
        <v>19.079999999999998</v>
      </c>
      <c r="AG23" s="112">
        <f t="shared" si="3"/>
        <v>33.840000000000003</v>
      </c>
      <c r="AH23" s="120">
        <f t="shared" si="4"/>
        <v>18.081290322580646</v>
      </c>
      <c r="AL23" t="s">
        <v>35</v>
      </c>
    </row>
    <row r="24" spans="1:38" x14ac:dyDescent="0.2">
      <c r="A24" s="54" t="s">
        <v>153</v>
      </c>
      <c r="B24" s="114">
        <f>[20]Agosto!$H$5</f>
        <v>16.2</v>
      </c>
      <c r="C24" s="114">
        <f>[20]Agosto!$H$6</f>
        <v>15.48</v>
      </c>
      <c r="D24" s="114">
        <f>[20]Agosto!$H$7</f>
        <v>11.879999999999999</v>
      </c>
      <c r="E24" s="114">
        <f>[20]Agosto!$H$8</f>
        <v>11.879999999999999</v>
      </c>
      <c r="F24" s="114">
        <f>[20]Agosto!$H$9</f>
        <v>12.24</v>
      </c>
      <c r="G24" s="114">
        <f>[20]Agosto!$H$10</f>
        <v>24.48</v>
      </c>
      <c r="H24" s="114">
        <f>[20]Agosto!$H$11</f>
        <v>21.6</v>
      </c>
      <c r="I24" s="114">
        <f>[20]Agosto!$H$12</f>
        <v>28.08</v>
      </c>
      <c r="J24" s="114">
        <f>[20]Agosto!$H$13</f>
        <v>31.680000000000003</v>
      </c>
      <c r="K24" s="114">
        <f>[20]Agosto!$H$14</f>
        <v>18.720000000000002</v>
      </c>
      <c r="L24" s="114">
        <f>[20]Agosto!$H$15</f>
        <v>22.32</v>
      </c>
      <c r="M24" s="114">
        <f>[20]Agosto!$H$16</f>
        <v>30.6</v>
      </c>
      <c r="N24" s="114">
        <f>[20]Agosto!$H$17</f>
        <v>14.04</v>
      </c>
      <c r="O24" s="114">
        <f>[20]Agosto!$H$18</f>
        <v>14.04</v>
      </c>
      <c r="P24" s="114">
        <f>[20]Agosto!$H$19</f>
        <v>18</v>
      </c>
      <c r="Q24" s="114">
        <f>[20]Agosto!$H$20</f>
        <v>27.36</v>
      </c>
      <c r="R24" s="114">
        <f>[20]Agosto!$H$21</f>
        <v>26.28</v>
      </c>
      <c r="S24" s="114">
        <f>[20]Agosto!$H$22</f>
        <v>38.159999999999997</v>
      </c>
      <c r="T24" s="114">
        <f>[20]Agosto!$H$23</f>
        <v>27.36</v>
      </c>
      <c r="U24" s="114">
        <f>[20]Agosto!$H$24</f>
        <v>18.36</v>
      </c>
      <c r="V24" s="114">
        <f>[20]Agosto!$H$25</f>
        <v>16.920000000000002</v>
      </c>
      <c r="W24" s="114">
        <f>[20]Agosto!$H$25</f>
        <v>16.920000000000002</v>
      </c>
      <c r="X24" s="114">
        <f>[20]Agosto!$H$27</f>
        <v>39.96</v>
      </c>
      <c r="Y24" s="114">
        <f>[20]Agosto!$H$28</f>
        <v>29.16</v>
      </c>
      <c r="Z24" s="114">
        <f>[20]Agosto!$H$29</f>
        <v>27</v>
      </c>
      <c r="AA24" s="114">
        <f>[20]Agosto!$H$30</f>
        <v>14.4</v>
      </c>
      <c r="AB24" s="114">
        <f>[20]Agosto!$H$31</f>
        <v>17.28</v>
      </c>
      <c r="AC24" s="114">
        <f>[20]Agosto!$H$32</f>
        <v>20.16</v>
      </c>
      <c r="AD24" s="114">
        <f>[20]Agosto!$H$33</f>
        <v>22.68</v>
      </c>
      <c r="AE24" s="114">
        <f>[20]Agosto!$H$34</f>
        <v>23.759999999999998</v>
      </c>
      <c r="AF24" s="114">
        <f>[20]Agosto!$H$35</f>
        <v>22.68</v>
      </c>
      <c r="AG24" s="112">
        <f t="shared" si="3"/>
        <v>39.96</v>
      </c>
      <c r="AH24" s="120">
        <f t="shared" si="4"/>
        <v>21.925161290322574</v>
      </c>
      <c r="AK24" t="s">
        <v>35</v>
      </c>
      <c r="AL24" t="s">
        <v>35</v>
      </c>
    </row>
    <row r="25" spans="1:38" x14ac:dyDescent="0.2">
      <c r="A25" s="54" t="s">
        <v>154</v>
      </c>
      <c r="B25" s="114">
        <f>[21]Agosto!$H$5</f>
        <v>19.440000000000001</v>
      </c>
      <c r="C25" s="114">
        <f>[21]Agosto!$H$6</f>
        <v>18.720000000000002</v>
      </c>
      <c r="D25" s="114">
        <f>[21]Agosto!$H$7</f>
        <v>10.8</v>
      </c>
      <c r="E25" s="114">
        <f>[21]Agosto!$H$8</f>
        <v>14.4</v>
      </c>
      <c r="F25" s="114">
        <f>[21]Agosto!$H$9</f>
        <v>16.559999999999999</v>
      </c>
      <c r="G25" s="114">
        <f>[21]Agosto!$H$10</f>
        <v>26.64</v>
      </c>
      <c r="H25" s="114">
        <f>[21]Agosto!$H$11</f>
        <v>22.32</v>
      </c>
      <c r="I25" s="114">
        <f>[21]Agosto!$H$12</f>
        <v>22.68</v>
      </c>
      <c r="J25" s="114">
        <f>[21]Agosto!$H$13</f>
        <v>25.2</v>
      </c>
      <c r="K25" s="114">
        <f>[21]Agosto!$H$14</f>
        <v>21.240000000000002</v>
      </c>
      <c r="L25" s="114">
        <f>[21]Agosto!$H$15</f>
        <v>24.840000000000003</v>
      </c>
      <c r="M25" s="114">
        <f>[21]Agosto!$H$16</f>
        <v>25.2</v>
      </c>
      <c r="N25" s="114">
        <f>[21]Agosto!$H$17</f>
        <v>18.36</v>
      </c>
      <c r="O25" s="114">
        <f>[21]Agosto!$H$18</f>
        <v>12.6</v>
      </c>
      <c r="P25" s="114">
        <f>[21]Agosto!$H$19</f>
        <v>20.16</v>
      </c>
      <c r="Q25" s="114">
        <f>[21]Agosto!$H$20</f>
        <v>25.56</v>
      </c>
      <c r="R25" s="114">
        <f>[21]Agosto!$H$21</f>
        <v>25.92</v>
      </c>
      <c r="S25" s="114">
        <f>[21]Agosto!$H$22</f>
        <v>39.6</v>
      </c>
      <c r="T25" s="114">
        <f>[21]Agosto!$H$23</f>
        <v>18</v>
      </c>
      <c r="U25" s="114">
        <f>[21]Agosto!$H$24</f>
        <v>13.68</v>
      </c>
      <c r="V25" s="114">
        <f>[21]Agosto!$H$25</f>
        <v>16.920000000000002</v>
      </c>
      <c r="W25" s="114">
        <f>[21]Agosto!$H$26</f>
        <v>29.16</v>
      </c>
      <c r="X25" s="114">
        <f>[21]Agosto!$H$27</f>
        <v>24.48</v>
      </c>
      <c r="Y25" s="114">
        <f>[21]Agosto!$H$28</f>
        <v>21.96</v>
      </c>
      <c r="Z25" s="114">
        <f>[21]Agosto!$H$29</f>
        <v>14.04</v>
      </c>
      <c r="AA25" s="114">
        <f>[21]Agosto!$H$30</f>
        <v>18.720000000000002</v>
      </c>
      <c r="AB25" s="114">
        <f>[21]Agosto!$H$31</f>
        <v>20.16</v>
      </c>
      <c r="AC25" s="114">
        <f>[21]Agosto!$H$32</f>
        <v>24.48</v>
      </c>
      <c r="AD25" s="114">
        <f>[21]Agosto!$H$33</f>
        <v>18.720000000000002</v>
      </c>
      <c r="AE25" s="114">
        <f>[21]Agosto!$H$34</f>
        <v>20.16</v>
      </c>
      <c r="AF25" s="114">
        <f>[21]Agosto!$H$35</f>
        <v>23.400000000000002</v>
      </c>
      <c r="AG25" s="112">
        <f t="shared" si="3"/>
        <v>39.6</v>
      </c>
      <c r="AH25" s="120">
        <f t="shared" si="4"/>
        <v>21.100645161290327</v>
      </c>
      <c r="AI25" s="12" t="s">
        <v>35</v>
      </c>
    </row>
    <row r="26" spans="1:38" x14ac:dyDescent="0.2">
      <c r="A26" s="54" t="s">
        <v>155</v>
      </c>
      <c r="B26" s="114">
        <f>[22]Agosto!$H$5</f>
        <v>12.6</v>
      </c>
      <c r="C26" s="114">
        <f>[22]Agosto!$H$6</f>
        <v>11.16</v>
      </c>
      <c r="D26" s="114">
        <f>[22]Agosto!$H$7</f>
        <v>9</v>
      </c>
      <c r="E26" s="114">
        <f>[22]Agosto!$H$8</f>
        <v>10.08</v>
      </c>
      <c r="F26" s="114">
        <f>[22]Agosto!$H$9</f>
        <v>10.44</v>
      </c>
      <c r="G26" s="114">
        <f>[22]Agosto!$H$10</f>
        <v>13.32</v>
      </c>
      <c r="H26" s="114">
        <f>[22]Agosto!$H$11</f>
        <v>16.559999999999999</v>
      </c>
      <c r="I26" s="114">
        <f>[22]Agosto!$H$12</f>
        <v>18.36</v>
      </c>
      <c r="J26" s="114">
        <f>[22]Agosto!$H$13</f>
        <v>17.28</v>
      </c>
      <c r="K26" s="114">
        <f>[22]Agosto!$H$14</f>
        <v>21.96</v>
      </c>
      <c r="L26" s="114">
        <f>[22]Agosto!$H$15</f>
        <v>27.720000000000002</v>
      </c>
      <c r="M26" s="114">
        <f>[22]Agosto!$H$16</f>
        <v>17.64</v>
      </c>
      <c r="N26" s="114">
        <f>[22]Agosto!$H$17</f>
        <v>12.6</v>
      </c>
      <c r="O26" s="114">
        <f>[22]Agosto!$H$18</f>
        <v>10.08</v>
      </c>
      <c r="P26" s="114">
        <f>[22]Agosto!$H$19</f>
        <v>12.6</v>
      </c>
      <c r="Q26" s="114">
        <f>[22]Agosto!$H$20</f>
        <v>13.68</v>
      </c>
      <c r="R26" s="114">
        <f>[22]Agosto!$H$21</f>
        <v>18.720000000000002</v>
      </c>
      <c r="S26" s="114">
        <f>[22]Agosto!$H$22</f>
        <v>38.880000000000003</v>
      </c>
      <c r="T26" s="114">
        <f>[22]Agosto!$H$23</f>
        <v>15.840000000000002</v>
      </c>
      <c r="U26" s="114">
        <f>[22]Agosto!$H$24</f>
        <v>15.48</v>
      </c>
      <c r="V26" s="114">
        <f>[22]Agosto!$H$25</f>
        <v>17.64</v>
      </c>
      <c r="W26" s="114">
        <f>[22]Agosto!$H$26</f>
        <v>29.880000000000003</v>
      </c>
      <c r="X26" s="114">
        <f>[22]Agosto!$H$27</f>
        <v>33.480000000000004</v>
      </c>
      <c r="Y26" s="114">
        <f>[22]Agosto!$H$28</f>
        <v>33.840000000000003</v>
      </c>
      <c r="Z26" s="114">
        <f>[22]Agosto!$H$29</f>
        <v>29.16</v>
      </c>
      <c r="AA26" s="114">
        <f>[22]Agosto!$H$30</f>
        <v>14.04</v>
      </c>
      <c r="AB26" s="114">
        <f>[22]Agosto!$H$31</f>
        <v>12.6</v>
      </c>
      <c r="AC26" s="114">
        <f>[22]Agosto!$H$32</f>
        <v>16.559999999999999</v>
      </c>
      <c r="AD26" s="114">
        <f>[22]Agosto!$H$33</f>
        <v>13.68</v>
      </c>
      <c r="AE26" s="114">
        <f>[22]Agosto!$H$34</f>
        <v>15.48</v>
      </c>
      <c r="AF26" s="114">
        <f>[22]Agosto!$H$35</f>
        <v>18</v>
      </c>
      <c r="AG26" s="112">
        <f t="shared" si="3"/>
        <v>38.880000000000003</v>
      </c>
      <c r="AH26" s="120">
        <f t="shared" si="4"/>
        <v>18.01161290322581</v>
      </c>
      <c r="AI26" t="s">
        <v>35</v>
      </c>
      <c r="AJ26" t="s">
        <v>35</v>
      </c>
      <c r="AK26" t="s">
        <v>35</v>
      </c>
      <c r="AL26" t="s">
        <v>35</v>
      </c>
    </row>
    <row r="27" spans="1:38" x14ac:dyDescent="0.2">
      <c r="A27" s="54" t="s">
        <v>8</v>
      </c>
      <c r="B27" s="114">
        <f>[23]Agosto!$H$5</f>
        <v>11.520000000000001</v>
      </c>
      <c r="C27" s="114">
        <f>[23]Agosto!$H$6</f>
        <v>11.16</v>
      </c>
      <c r="D27" s="114">
        <f>[23]Agosto!$H$7</f>
        <v>10.08</v>
      </c>
      <c r="E27" s="114">
        <f>[23]Agosto!$H$8</f>
        <v>6.48</v>
      </c>
      <c r="F27" s="114">
        <f>[23]Agosto!$H$9</f>
        <v>12.96</v>
      </c>
      <c r="G27" s="114">
        <f>[23]Agosto!$H$10</f>
        <v>16.2</v>
      </c>
      <c r="H27" s="114">
        <f>[23]Agosto!$H$11</f>
        <v>24.12</v>
      </c>
      <c r="I27" s="114">
        <f>[23]Agosto!$H$12</f>
        <v>24.840000000000003</v>
      </c>
      <c r="J27" s="114">
        <f>[23]Agosto!$H$13</f>
        <v>20.52</v>
      </c>
      <c r="K27" s="114">
        <f>[23]Agosto!$H$14</f>
        <v>14.76</v>
      </c>
      <c r="L27" s="114">
        <f>[23]Agosto!$H$15</f>
        <v>23.400000000000002</v>
      </c>
      <c r="M27" s="114">
        <f>[23]Agosto!$H$16</f>
        <v>29.16</v>
      </c>
      <c r="N27" s="114">
        <f>[23]Agosto!$H$17</f>
        <v>11.520000000000001</v>
      </c>
      <c r="O27" s="114">
        <f>[23]Agosto!$H$18</f>
        <v>10.08</v>
      </c>
      <c r="P27" s="114">
        <f>[23]Agosto!$H$19</f>
        <v>13.32</v>
      </c>
      <c r="Q27" s="114">
        <f>[23]Agosto!$H$20</f>
        <v>18</v>
      </c>
      <c r="R27" s="114">
        <f>[23]Agosto!$H$21</f>
        <v>15.48</v>
      </c>
      <c r="S27" s="114">
        <f>[23]Agosto!$H$22</f>
        <v>29.880000000000003</v>
      </c>
      <c r="T27" s="114">
        <f>[23]Agosto!$H$23</f>
        <v>15.48</v>
      </c>
      <c r="U27" s="114">
        <f>[23]Agosto!$H$24</f>
        <v>10.44</v>
      </c>
      <c r="V27" s="114">
        <f>[23]Agosto!$H$25</f>
        <v>10.44</v>
      </c>
      <c r="W27" s="114">
        <f>[23]Agosto!$H$26</f>
        <v>22.68</v>
      </c>
      <c r="X27" s="114">
        <f>[23]Agosto!$H$27</f>
        <v>24.12</v>
      </c>
      <c r="Y27" s="114">
        <f>[23]Agosto!$H$28</f>
        <v>26.64</v>
      </c>
      <c r="Z27" s="114">
        <f>[23]Agosto!$H$29</f>
        <v>10.08</v>
      </c>
      <c r="AA27" s="114">
        <f>[23]Agosto!$H$30</f>
        <v>19.8</v>
      </c>
      <c r="AB27" s="114">
        <f>[23]Agosto!$H$31</f>
        <v>11.879999999999999</v>
      </c>
      <c r="AC27" s="114">
        <f>[23]Agosto!$H$32</f>
        <v>17.28</v>
      </c>
      <c r="AD27" s="114">
        <f>[23]Agosto!$H$33</f>
        <v>15.48</v>
      </c>
      <c r="AE27" s="114">
        <f>[23]Agosto!$H$34</f>
        <v>14.76</v>
      </c>
      <c r="AF27" s="114">
        <f>[23]Agosto!$H$35</f>
        <v>13.32</v>
      </c>
      <c r="AG27" s="112">
        <f t="shared" si="3"/>
        <v>29.880000000000003</v>
      </c>
      <c r="AH27" s="120">
        <f t="shared" si="4"/>
        <v>16.641290322580648</v>
      </c>
      <c r="AK27" t="s">
        <v>35</v>
      </c>
    </row>
    <row r="28" spans="1:38" x14ac:dyDescent="0.2">
      <c r="A28" s="54" t="s">
        <v>9</v>
      </c>
      <c r="B28" s="114">
        <f>[24]Agosto!$H$5</f>
        <v>12.6</v>
      </c>
      <c r="C28" s="114">
        <f>[24]Agosto!$H$6</f>
        <v>10.8</v>
      </c>
      <c r="D28" s="114">
        <f>[24]Agosto!$H$7</f>
        <v>8.2799999999999994</v>
      </c>
      <c r="E28" s="114">
        <f>[24]Agosto!$H$8</f>
        <v>8.2799999999999994</v>
      </c>
      <c r="F28" s="114">
        <f>[24]Agosto!$H$9</f>
        <v>10.44</v>
      </c>
      <c r="G28" s="114">
        <f>[24]Agosto!$H$10</f>
        <v>18.720000000000002</v>
      </c>
      <c r="H28" s="114">
        <f>[24]Agosto!$H$11</f>
        <v>19.440000000000001</v>
      </c>
      <c r="I28" s="114">
        <f>[24]Agosto!$H$12</f>
        <v>21.240000000000002</v>
      </c>
      <c r="J28" s="114">
        <f>[24]Agosto!$H$13</f>
        <v>15.120000000000001</v>
      </c>
      <c r="K28" s="114">
        <f>[24]Agosto!$H$14</f>
        <v>14.4</v>
      </c>
      <c r="L28" s="114">
        <f>[24]Agosto!$H$15</f>
        <v>24.12</v>
      </c>
      <c r="M28" s="114">
        <f>[24]Agosto!$H$16</f>
        <v>29.52</v>
      </c>
      <c r="N28" s="114">
        <f>[24]Agosto!$H$17</f>
        <v>19.440000000000001</v>
      </c>
      <c r="O28" s="114">
        <f>[24]Agosto!$H$18</f>
        <v>11.16</v>
      </c>
      <c r="P28" s="114">
        <f>[24]Agosto!$H$19</f>
        <v>9.7200000000000006</v>
      </c>
      <c r="Q28" s="114">
        <f>[24]Agosto!$H$20</f>
        <v>16.559999999999999</v>
      </c>
      <c r="R28" s="114">
        <f>[24]Agosto!$H$21</f>
        <v>18</v>
      </c>
      <c r="S28" s="114">
        <f>[24]Agosto!$H$22</f>
        <v>32.4</v>
      </c>
      <c r="T28" s="114">
        <f>[24]Agosto!$H$23</f>
        <v>26.28</v>
      </c>
      <c r="U28" s="114">
        <f>[24]Agosto!$H$24</f>
        <v>16.559999999999999</v>
      </c>
      <c r="V28" s="114">
        <f>[24]Agosto!$H$25</f>
        <v>12.6</v>
      </c>
      <c r="W28" s="114">
        <f>[24]Agosto!$H$26</f>
        <v>22.32</v>
      </c>
      <c r="X28" s="114">
        <f>[24]Agosto!$H$27</f>
        <v>31.319999999999997</v>
      </c>
      <c r="Y28" s="114">
        <f>[24]Agosto!$H$28</f>
        <v>26.64</v>
      </c>
      <c r="Z28" s="114">
        <f>[24]Agosto!$H$29</f>
        <v>23.400000000000002</v>
      </c>
      <c r="AA28" s="114">
        <f>[24]Agosto!$H$30</f>
        <v>15.48</v>
      </c>
      <c r="AB28" s="114">
        <f>[24]Agosto!$H$31</f>
        <v>13.32</v>
      </c>
      <c r="AC28" s="114">
        <f>[24]Agosto!$H$32</f>
        <v>14.04</v>
      </c>
      <c r="AD28" s="114">
        <f>[24]Agosto!$H$33</f>
        <v>15.120000000000001</v>
      </c>
      <c r="AE28" s="114">
        <f>[24]Agosto!$H$34</f>
        <v>13.68</v>
      </c>
      <c r="AF28" s="114">
        <f>[24]Agosto!$H$35</f>
        <v>16.559999999999999</v>
      </c>
      <c r="AG28" s="112">
        <f t="shared" si="3"/>
        <v>32.4</v>
      </c>
      <c r="AH28" s="120">
        <f t="shared" si="4"/>
        <v>17.663225806451607</v>
      </c>
      <c r="AK28" t="s">
        <v>35</v>
      </c>
    </row>
    <row r="29" spans="1:38" hidden="1" x14ac:dyDescent="0.2">
      <c r="A29" s="54" t="s">
        <v>32</v>
      </c>
      <c r="B29" s="114" t="str">
        <f>[25]Agosto!$H$5</f>
        <v>*</v>
      </c>
      <c r="C29" s="114" t="str">
        <f>[25]Agosto!$H$6</f>
        <v>*</v>
      </c>
      <c r="D29" s="114" t="str">
        <f>[25]Agosto!$H$7</f>
        <v>*</v>
      </c>
      <c r="E29" s="114" t="str">
        <f>[25]Agosto!$H$8</f>
        <v>*</v>
      </c>
      <c r="F29" s="114" t="str">
        <f>[25]Agosto!$H$9</f>
        <v>*</v>
      </c>
      <c r="G29" s="114" t="str">
        <f>[25]Agosto!$H$10</f>
        <v>*</v>
      </c>
      <c r="H29" s="114" t="str">
        <f>[25]Agosto!$H$11</f>
        <v>*</v>
      </c>
      <c r="I29" s="114" t="str">
        <f>[25]Agosto!$H$12</f>
        <v>*</v>
      </c>
      <c r="J29" s="114" t="str">
        <f>[25]Agosto!$H$13</f>
        <v>*</v>
      </c>
      <c r="K29" s="114" t="str">
        <f>[25]Agosto!$H$14</f>
        <v>*</v>
      </c>
      <c r="L29" s="114" t="str">
        <f>[25]Agosto!$H$15</f>
        <v>*</v>
      </c>
      <c r="M29" s="114" t="str">
        <f>[25]Agosto!$H$16</f>
        <v>*</v>
      </c>
      <c r="N29" s="114" t="str">
        <f>[25]Agosto!$H$17</f>
        <v>*</v>
      </c>
      <c r="O29" s="114" t="str">
        <f>[25]Agosto!$H$18</f>
        <v>*</v>
      </c>
      <c r="P29" s="114" t="str">
        <f>[25]Agosto!$H$19</f>
        <v>*</v>
      </c>
      <c r="Q29" s="114" t="str">
        <f>[25]Agosto!$H$20</f>
        <v>*</v>
      </c>
      <c r="R29" s="114" t="str">
        <f>[25]Agosto!$H$21</f>
        <v>*</v>
      </c>
      <c r="S29" s="114" t="str">
        <f>[25]Agosto!$H$22</f>
        <v>*</v>
      </c>
      <c r="T29" s="114" t="str">
        <f>[25]Agosto!$H$23</f>
        <v>*</v>
      </c>
      <c r="U29" s="114" t="str">
        <f>[25]Agosto!$H$24</f>
        <v>*</v>
      </c>
      <c r="V29" s="114" t="str">
        <f>[25]Agosto!$H$25</f>
        <v>*</v>
      </c>
      <c r="W29" s="114" t="str">
        <f>[25]Agosto!$H$26</f>
        <v>*</v>
      </c>
      <c r="X29" s="114" t="str">
        <f>[25]Agosto!$H$27</f>
        <v>*</v>
      </c>
      <c r="Y29" s="114" t="str">
        <f>[25]Agosto!$H$28</f>
        <v>*</v>
      </c>
      <c r="Z29" s="114" t="str">
        <f>[25]Agosto!$H$29</f>
        <v>*</v>
      </c>
      <c r="AA29" s="114" t="str">
        <f>[25]Agosto!$H$30</f>
        <v>*</v>
      </c>
      <c r="AB29" s="114" t="str">
        <f>[25]Agosto!$H$31</f>
        <v>*</v>
      </c>
      <c r="AC29" s="114" t="str">
        <f>[25]Agosto!$H$32</f>
        <v>*</v>
      </c>
      <c r="AD29" s="114" t="str">
        <f>[25]Agosto!$H$33</f>
        <v>*</v>
      </c>
      <c r="AE29" s="114" t="str">
        <f>[25]Agosto!$H$34</f>
        <v>*</v>
      </c>
      <c r="AF29" s="114" t="str">
        <f>[25]Agosto!$H$35</f>
        <v>*</v>
      </c>
      <c r="AG29" s="112" t="s">
        <v>210</v>
      </c>
      <c r="AH29" s="120" t="s">
        <v>210</v>
      </c>
      <c r="AJ29" t="s">
        <v>35</v>
      </c>
    </row>
    <row r="30" spans="1:38" x14ac:dyDescent="0.2">
      <c r="A30" s="54" t="s">
        <v>10</v>
      </c>
      <c r="B30" s="114">
        <f>[26]Agosto!$H$5</f>
        <v>12.96</v>
      </c>
      <c r="C30" s="114">
        <f>[26]Agosto!$H$6</f>
        <v>11.520000000000001</v>
      </c>
      <c r="D30" s="114">
        <f>[26]Agosto!$H$7</f>
        <v>12.6</v>
      </c>
      <c r="E30" s="114">
        <f>[26]Agosto!$H$8</f>
        <v>9</v>
      </c>
      <c r="F30" s="114">
        <f>[26]Agosto!$H$9</f>
        <v>11.16</v>
      </c>
      <c r="G30" s="114">
        <f>[26]Agosto!$H$10</f>
        <v>18.36</v>
      </c>
      <c r="H30" s="114">
        <f>[26]Agosto!$H$11</f>
        <v>12.24</v>
      </c>
      <c r="I30" s="114">
        <f>[26]Agosto!$H$12</f>
        <v>19.8</v>
      </c>
      <c r="J30" s="114">
        <f>[26]Agosto!$H$13</f>
        <v>19.079999999999998</v>
      </c>
      <c r="K30" s="114">
        <f>[26]Agosto!$H$14</f>
        <v>12.24</v>
      </c>
      <c r="L30" s="114">
        <f>[26]Agosto!$H$15</f>
        <v>19.079999999999998</v>
      </c>
      <c r="M30" s="114">
        <f>[26]Agosto!$H$16</f>
        <v>19.8</v>
      </c>
      <c r="N30" s="114">
        <f>[26]Agosto!$H$17</f>
        <v>12.24</v>
      </c>
      <c r="O30" s="114">
        <f>[26]Agosto!$H$18</f>
        <v>9.3600000000000012</v>
      </c>
      <c r="P30" s="114">
        <f>[26]Agosto!$H$19</f>
        <v>12.6</v>
      </c>
      <c r="Q30" s="114">
        <f>[26]Agosto!$H$20</f>
        <v>15.48</v>
      </c>
      <c r="R30" s="114">
        <f>[26]Agosto!$H$21</f>
        <v>19.079999999999998</v>
      </c>
      <c r="S30" s="114">
        <f>[26]Agosto!$H$22</f>
        <v>21.96</v>
      </c>
      <c r="T30" s="114">
        <f>[26]Agosto!$H$23</f>
        <v>12.96</v>
      </c>
      <c r="U30" s="114">
        <f>[26]Agosto!$H$24</f>
        <v>13.32</v>
      </c>
      <c r="V30" s="114">
        <f>[26]Agosto!$H$25</f>
        <v>11.879999999999999</v>
      </c>
      <c r="W30" s="114">
        <f>[26]Agosto!$H$26</f>
        <v>17.28</v>
      </c>
      <c r="X30" s="114">
        <f>[26]Agosto!$H$27</f>
        <v>20.52</v>
      </c>
      <c r="Y30" s="114">
        <f>[26]Agosto!$H$28</f>
        <v>21.96</v>
      </c>
      <c r="Z30" s="114">
        <f>[26]Agosto!$H$29</f>
        <v>14.76</v>
      </c>
      <c r="AA30" s="114">
        <f>[26]Agosto!$H$30</f>
        <v>14.04</v>
      </c>
      <c r="AB30" s="114">
        <f>[26]Agosto!$H$31</f>
        <v>12.24</v>
      </c>
      <c r="AC30" s="114">
        <f>[26]Agosto!$H$32</f>
        <v>15.48</v>
      </c>
      <c r="AD30" s="114">
        <f>[26]Agosto!$H$33</f>
        <v>16.2</v>
      </c>
      <c r="AE30" s="114">
        <f>[26]Agosto!$H$34</f>
        <v>16.2</v>
      </c>
      <c r="AF30" s="114">
        <f>[26]Agosto!$H$35</f>
        <v>14.04</v>
      </c>
      <c r="AG30" s="112">
        <f t="shared" si="3"/>
        <v>21.96</v>
      </c>
      <c r="AH30" s="120">
        <f t="shared" si="4"/>
        <v>15.143225806451612</v>
      </c>
      <c r="AL30" t="s">
        <v>35</v>
      </c>
    </row>
    <row r="31" spans="1:38" x14ac:dyDescent="0.2">
      <c r="A31" s="54" t="s">
        <v>156</v>
      </c>
      <c r="B31" s="114">
        <f>[27]Agosto!$H$5</f>
        <v>19.8</v>
      </c>
      <c r="C31" s="114">
        <f>[27]Agosto!$H$6</f>
        <v>15.120000000000001</v>
      </c>
      <c r="D31" s="114">
        <f>[27]Agosto!$H$7</f>
        <v>13.68</v>
      </c>
      <c r="E31" s="114">
        <f>[27]Agosto!$H$8</f>
        <v>13.32</v>
      </c>
      <c r="F31" s="114">
        <f>[27]Agosto!$H$9</f>
        <v>16.2</v>
      </c>
      <c r="G31" s="114">
        <f>[27]Agosto!$H$10</f>
        <v>22.32</v>
      </c>
      <c r="H31" s="114">
        <f>[27]Agosto!$H$11</f>
        <v>21.6</v>
      </c>
      <c r="I31" s="114">
        <f>[27]Agosto!$H$12</f>
        <v>25.56</v>
      </c>
      <c r="J31" s="114">
        <f>[27]Agosto!$H$13</f>
        <v>16.920000000000002</v>
      </c>
      <c r="K31" s="114">
        <f>[27]Agosto!$H$14</f>
        <v>22.32</v>
      </c>
      <c r="L31" s="114">
        <f>[27]Agosto!$H$15</f>
        <v>32.04</v>
      </c>
      <c r="M31" s="114">
        <f>[27]Agosto!$H$16</f>
        <v>27.36</v>
      </c>
      <c r="N31" s="114">
        <f>[27]Agosto!$H$17</f>
        <v>20.88</v>
      </c>
      <c r="O31" s="114">
        <f>[27]Agosto!$H$18</f>
        <v>13.32</v>
      </c>
      <c r="P31" s="114">
        <f>[27]Agosto!$H$19</f>
        <v>17.64</v>
      </c>
      <c r="Q31" s="114">
        <f>[27]Agosto!$H$20</f>
        <v>22.68</v>
      </c>
      <c r="R31" s="114">
        <f>[27]Agosto!$H$21</f>
        <v>19.8</v>
      </c>
      <c r="S31" s="114">
        <f>[27]Agosto!$H$22</f>
        <v>42.480000000000004</v>
      </c>
      <c r="T31" s="114">
        <f>[27]Agosto!$H$23</f>
        <v>22.68</v>
      </c>
      <c r="U31" s="114">
        <f>[27]Agosto!$H$24</f>
        <v>17.64</v>
      </c>
      <c r="V31" s="114">
        <f>[27]Agosto!$H$25</f>
        <v>22.68</v>
      </c>
      <c r="W31" s="114">
        <f>[27]Agosto!$H$26</f>
        <v>39.6</v>
      </c>
      <c r="X31" s="114">
        <f>[27]Agosto!$H$27</f>
        <v>40.680000000000007</v>
      </c>
      <c r="Y31" s="114">
        <f>[27]Agosto!$H$28</f>
        <v>36</v>
      </c>
      <c r="Z31" s="114">
        <f>[27]Agosto!$H$29</f>
        <v>28.44</v>
      </c>
      <c r="AA31" s="114">
        <f>[27]Agosto!$H$30</f>
        <v>21.6</v>
      </c>
      <c r="AB31" s="114">
        <f>[27]Agosto!$H$31</f>
        <v>20.88</v>
      </c>
      <c r="AC31" s="114">
        <f>[27]Agosto!$H$32</f>
        <v>23.040000000000003</v>
      </c>
      <c r="AD31" s="114">
        <f>[27]Agosto!$H$33</f>
        <v>18.720000000000002</v>
      </c>
      <c r="AE31" s="114">
        <f>[27]Agosto!$H$34</f>
        <v>27.36</v>
      </c>
      <c r="AF31" s="114">
        <f>[27]Agosto!$H$35</f>
        <v>28.8</v>
      </c>
      <c r="AG31" s="112">
        <f t="shared" si="3"/>
        <v>42.480000000000004</v>
      </c>
      <c r="AH31" s="120">
        <f t="shared" si="4"/>
        <v>23.585806451612903</v>
      </c>
      <c r="AI31" s="12" t="s">
        <v>35</v>
      </c>
      <c r="AK31" t="s">
        <v>35</v>
      </c>
    </row>
    <row r="32" spans="1:38" x14ac:dyDescent="0.2">
      <c r="A32" s="54" t="s">
        <v>11</v>
      </c>
      <c r="B32" s="114">
        <f>[28]Agosto!$H$5</f>
        <v>0</v>
      </c>
      <c r="C32" s="114">
        <f>[28]Agosto!$H$6</f>
        <v>0</v>
      </c>
      <c r="D32" s="114">
        <f>[28]Agosto!$H$7</f>
        <v>0</v>
      </c>
      <c r="E32" s="114">
        <f>[28]Agosto!$H$8</f>
        <v>0</v>
      </c>
      <c r="F32" s="114">
        <f>[28]Agosto!$H$9</f>
        <v>0</v>
      </c>
      <c r="G32" s="114">
        <f>[28]Agosto!$H$10</f>
        <v>0</v>
      </c>
      <c r="H32" s="114">
        <f>[28]Agosto!$H$11</f>
        <v>0</v>
      </c>
      <c r="I32" s="114">
        <f>[28]Agosto!$H$12</f>
        <v>0</v>
      </c>
      <c r="J32" s="114">
        <f>[28]Agosto!$H$13</f>
        <v>0</v>
      </c>
      <c r="K32" s="114">
        <f>[28]Agosto!$H$14</f>
        <v>0</v>
      </c>
      <c r="L32" s="114">
        <f>[28]Agosto!$H$15</f>
        <v>0</v>
      </c>
      <c r="M32" s="114">
        <f>[28]Agosto!$H$16</f>
        <v>0</v>
      </c>
      <c r="N32" s="114">
        <f>[28]Agosto!$H$17</f>
        <v>0</v>
      </c>
      <c r="O32" s="114">
        <f>[28]Agosto!$H$18</f>
        <v>0</v>
      </c>
      <c r="P32" s="114">
        <f>[28]Agosto!$H$19</f>
        <v>0</v>
      </c>
      <c r="Q32" s="114">
        <f>[28]Agosto!$H$20</f>
        <v>0</v>
      </c>
      <c r="R32" s="114">
        <f>[28]Agosto!$H$21</f>
        <v>0</v>
      </c>
      <c r="S32" s="114">
        <f>[28]Agosto!$H$22</f>
        <v>0</v>
      </c>
      <c r="T32" s="114">
        <f>[28]Agosto!$H$23</f>
        <v>0</v>
      </c>
      <c r="U32" s="114">
        <f>[28]Agosto!$H$24</f>
        <v>0</v>
      </c>
      <c r="V32" s="114">
        <f>[28]Agosto!$H$25</f>
        <v>0</v>
      </c>
      <c r="W32" s="114">
        <f>[28]Agosto!$H$26</f>
        <v>0</v>
      </c>
      <c r="X32" s="114">
        <f>[28]Agosto!$H$27</f>
        <v>0</v>
      </c>
      <c r="Y32" s="114">
        <f>[28]Agosto!$H$28</f>
        <v>0</v>
      </c>
      <c r="Z32" s="114">
        <f>[28]Agosto!$H$29</f>
        <v>0</v>
      </c>
      <c r="AA32" s="114">
        <f>[28]Agosto!$H$30</f>
        <v>0</v>
      </c>
      <c r="AB32" s="114">
        <f>[28]Agosto!$H$31</f>
        <v>0</v>
      </c>
      <c r="AC32" s="114">
        <f>[28]Agosto!$H$32</f>
        <v>0</v>
      </c>
      <c r="AD32" s="114">
        <f>[28]Agosto!$H$33</f>
        <v>0</v>
      </c>
      <c r="AE32" s="114">
        <f>[28]Agosto!$H$34</f>
        <v>0</v>
      </c>
      <c r="AF32" s="114">
        <f>[28]Agosto!$H$35</f>
        <v>0</v>
      </c>
      <c r="AG32" s="112" t="s">
        <v>210</v>
      </c>
      <c r="AH32" s="120" t="s">
        <v>210</v>
      </c>
      <c r="AK32" t="s">
        <v>35</v>
      </c>
      <c r="AL32" t="s">
        <v>35</v>
      </c>
    </row>
    <row r="33" spans="1:38" s="5" customFormat="1" x14ac:dyDescent="0.2">
      <c r="A33" s="54" t="s">
        <v>12</v>
      </c>
      <c r="B33" s="114">
        <f>[29]Agosto!$H$5</f>
        <v>6.84</v>
      </c>
      <c r="C33" s="114">
        <f>[29]Agosto!$H$6</f>
        <v>8.64</v>
      </c>
      <c r="D33" s="114">
        <f>[29]Agosto!$H$7</f>
        <v>5.7600000000000007</v>
      </c>
      <c r="E33" s="114">
        <f>[29]Agosto!$H$8</f>
        <v>7.9200000000000008</v>
      </c>
      <c r="F33" s="114">
        <f>[29]Agosto!$H$9</f>
        <v>8.2799999999999994</v>
      </c>
      <c r="G33" s="114">
        <f>[29]Agosto!$H$10</f>
        <v>11.16</v>
      </c>
      <c r="H33" s="114">
        <f>[29]Agosto!$H$11</f>
        <v>9</v>
      </c>
      <c r="I33" s="114">
        <f>[29]Agosto!$H$12</f>
        <v>7.9200000000000008</v>
      </c>
      <c r="J33" s="114">
        <f>[29]Agosto!$H$13</f>
        <v>11.879999999999999</v>
      </c>
      <c r="K33" s="114">
        <f>[29]Agosto!$H$14</f>
        <v>12.6</v>
      </c>
      <c r="L33" s="114">
        <f>[29]Agosto!$H$15</f>
        <v>13.32</v>
      </c>
      <c r="M33" s="114">
        <f>[29]Agosto!$H$16</f>
        <v>15.840000000000002</v>
      </c>
      <c r="N33" s="114">
        <f>[29]Agosto!$H$17</f>
        <v>12.96</v>
      </c>
      <c r="O33" s="114">
        <f>[29]Agosto!$H$18</f>
        <v>8.2799999999999994</v>
      </c>
      <c r="P33" s="114">
        <f>[29]Agosto!$H$19</f>
        <v>11.879999999999999</v>
      </c>
      <c r="Q33" s="114">
        <f>[29]Agosto!$H$20</f>
        <v>16.920000000000002</v>
      </c>
      <c r="R33" s="114">
        <f>[29]Agosto!$H$21</f>
        <v>13.68</v>
      </c>
      <c r="S33" s="114">
        <f>[29]Agosto!$H$22</f>
        <v>14.4</v>
      </c>
      <c r="T33" s="114">
        <f>[29]Agosto!$H$23</f>
        <v>10.8</v>
      </c>
      <c r="U33" s="114">
        <f>[29]Agosto!$H$24</f>
        <v>10.08</v>
      </c>
      <c r="V33" s="114">
        <f>[29]Agosto!$H$25</f>
        <v>10.08</v>
      </c>
      <c r="W33" s="114">
        <f>[29]Agosto!$H$26</f>
        <v>13.68</v>
      </c>
      <c r="X33" s="114">
        <f>[29]Agosto!$H$27</f>
        <v>17.64</v>
      </c>
      <c r="Y33" s="114">
        <f>[29]Agosto!$H$28</f>
        <v>16.920000000000002</v>
      </c>
      <c r="Z33" s="114">
        <f>[29]Agosto!$H$29</f>
        <v>11.879999999999999</v>
      </c>
      <c r="AA33" s="114">
        <f>[29]Agosto!$H$30</f>
        <v>8.64</v>
      </c>
      <c r="AB33" s="114">
        <f>[29]Agosto!$H$31</f>
        <v>9.3600000000000012</v>
      </c>
      <c r="AC33" s="114">
        <f>[29]Agosto!$H$32</f>
        <v>6.84</v>
      </c>
      <c r="AD33" s="114">
        <f>[29]Agosto!$H$33</f>
        <v>5.7600000000000007</v>
      </c>
      <c r="AE33" s="114">
        <f>[29]Agosto!$H$34</f>
        <v>9</v>
      </c>
      <c r="AF33" s="114" t="str">
        <f>[29]Agosto!$H$35</f>
        <v>*</v>
      </c>
      <c r="AG33" s="112">
        <f t="shared" si="3"/>
        <v>17.64</v>
      </c>
      <c r="AH33" s="120">
        <f t="shared" si="4"/>
        <v>10.932</v>
      </c>
      <c r="AK33" s="5" t="s">
        <v>35</v>
      </c>
      <c r="AL33" s="5" t="s">
        <v>35</v>
      </c>
    </row>
    <row r="34" spans="1:38" x14ac:dyDescent="0.2">
      <c r="A34" s="54" t="s">
        <v>13</v>
      </c>
      <c r="B34" s="114">
        <f>[30]Agosto!$H$5</f>
        <v>18</v>
      </c>
      <c r="C34" s="114">
        <f>[30]Agosto!$H$6</f>
        <v>17.64</v>
      </c>
      <c r="D34" s="114">
        <f>[30]Agosto!$H$7</f>
        <v>9</v>
      </c>
      <c r="E34" s="114">
        <f>[30]Agosto!$H$8</f>
        <v>19.8</v>
      </c>
      <c r="F34" s="114">
        <f>[30]Agosto!$H$9</f>
        <v>16.2</v>
      </c>
      <c r="G34" s="114">
        <f>[30]Agosto!$H$10</f>
        <v>19.8</v>
      </c>
      <c r="H34" s="114">
        <f>[30]Agosto!$H$11</f>
        <v>13.68</v>
      </c>
      <c r="I34" s="114">
        <f>[30]Agosto!$H$12</f>
        <v>14.04</v>
      </c>
      <c r="J34" s="114">
        <f>[30]Agosto!$H$13</f>
        <v>12.24</v>
      </c>
      <c r="K34" s="114">
        <f>[30]Agosto!$H$14</f>
        <v>24.840000000000003</v>
      </c>
      <c r="L34" s="114">
        <f>[30]Agosto!$H$15</f>
        <v>21.6</v>
      </c>
      <c r="M34" s="114">
        <f>[30]Agosto!$H$16</f>
        <v>18.720000000000002</v>
      </c>
      <c r="N34" s="114">
        <f>[30]Agosto!$H$17</f>
        <v>21.6</v>
      </c>
      <c r="O34" s="114">
        <f>[30]Agosto!$H$18</f>
        <v>15.48</v>
      </c>
      <c r="P34" s="114">
        <f>[30]Agosto!$H$19</f>
        <v>16.920000000000002</v>
      </c>
      <c r="Q34" s="114">
        <f>[30]Agosto!$H$20</f>
        <v>24.12</v>
      </c>
      <c r="R34" s="114">
        <f>[30]Agosto!$H$21</f>
        <v>24.840000000000003</v>
      </c>
      <c r="S34" s="114">
        <f>[30]Agosto!$H$22</f>
        <v>27.36</v>
      </c>
      <c r="T34" s="114">
        <f>[30]Agosto!$H$23</f>
        <v>40.680000000000007</v>
      </c>
      <c r="U34" s="114">
        <f>[30]Agosto!$H$24</f>
        <v>19.079999999999998</v>
      </c>
      <c r="V34" s="114">
        <f>[30]Agosto!$H$25</f>
        <v>18</v>
      </c>
      <c r="W34" s="114">
        <f>[30]Agosto!$H$26</f>
        <v>20.88</v>
      </c>
      <c r="X34" s="114">
        <f>[30]Agosto!$H$27</f>
        <v>27.36</v>
      </c>
      <c r="Y34" s="114">
        <f>[30]Agosto!$H$28</f>
        <v>28.44</v>
      </c>
      <c r="Z34" s="114">
        <f>[30]Agosto!$H$29</f>
        <v>17.28</v>
      </c>
      <c r="AA34" s="114">
        <f>[30]Agosto!$H$30</f>
        <v>15.120000000000001</v>
      </c>
      <c r="AB34" s="114">
        <f>[30]Agosto!$H$31</f>
        <v>16.920000000000002</v>
      </c>
      <c r="AC34" s="114">
        <f>[30]Agosto!$H$32</f>
        <v>10.8</v>
      </c>
      <c r="AD34" s="114">
        <f>[30]Agosto!$H$33</f>
        <v>12.24</v>
      </c>
      <c r="AE34" s="114">
        <f>[30]Agosto!$H$34</f>
        <v>15.840000000000002</v>
      </c>
      <c r="AF34" s="114">
        <f>[30]Agosto!$H$35</f>
        <v>16.920000000000002</v>
      </c>
      <c r="AG34" s="112">
        <f t="shared" si="3"/>
        <v>40.680000000000007</v>
      </c>
      <c r="AH34" s="120">
        <f t="shared" si="4"/>
        <v>19.20774193548387</v>
      </c>
      <c r="AK34" t="s">
        <v>35</v>
      </c>
    </row>
    <row r="35" spans="1:38" x14ac:dyDescent="0.2">
      <c r="A35" s="54" t="s">
        <v>157</v>
      </c>
      <c r="B35" s="114">
        <f>[31]Agosto!$H$5</f>
        <v>15.48</v>
      </c>
      <c r="C35" s="114">
        <f>[31]Agosto!$H$6</f>
        <v>16.2</v>
      </c>
      <c r="D35" s="114">
        <f>[31]Agosto!$H$7</f>
        <v>9.3600000000000012</v>
      </c>
      <c r="E35" s="114">
        <f>[31]Agosto!$H$8</f>
        <v>11.879999999999999</v>
      </c>
      <c r="F35" s="114">
        <f>[31]Agosto!$H$9</f>
        <v>14.04</v>
      </c>
      <c r="G35" s="114">
        <f>[31]Agosto!$H$10</f>
        <v>17.28</v>
      </c>
      <c r="H35" s="114">
        <f>[31]Agosto!$H$11</f>
        <v>14.04</v>
      </c>
      <c r="I35" s="114">
        <f>[31]Agosto!$H$12</f>
        <v>17.28</v>
      </c>
      <c r="J35" s="114">
        <f>[31]Agosto!$H$13</f>
        <v>16.559999999999999</v>
      </c>
      <c r="K35" s="114">
        <f>[31]Agosto!$H$14</f>
        <v>17.64</v>
      </c>
      <c r="L35" s="114">
        <f>[31]Agosto!$H$15</f>
        <v>20.16</v>
      </c>
      <c r="M35" s="114">
        <f>[31]Agosto!$H$16</f>
        <v>27</v>
      </c>
      <c r="N35" s="114">
        <f>[31]Agosto!$H$17</f>
        <v>12.96</v>
      </c>
      <c r="O35" s="114">
        <f>[31]Agosto!$H$18</f>
        <v>7.5600000000000005</v>
      </c>
      <c r="P35" s="114">
        <f>[31]Agosto!$H$19</f>
        <v>11.520000000000001</v>
      </c>
      <c r="Q35" s="114">
        <f>[31]Agosto!$H$20</f>
        <v>15.840000000000002</v>
      </c>
      <c r="R35" s="114">
        <f>[31]Agosto!$H$21</f>
        <v>18.36</v>
      </c>
      <c r="S35" s="114">
        <f>[31]Agosto!$H$22</f>
        <v>28.8</v>
      </c>
      <c r="T35" s="114">
        <f>[31]Agosto!$H$23</f>
        <v>24.12</v>
      </c>
      <c r="U35" s="114">
        <f>[31]Agosto!$H$24</f>
        <v>17.64</v>
      </c>
      <c r="V35" s="114">
        <f>[31]Agosto!$H$25</f>
        <v>14.04</v>
      </c>
      <c r="W35" s="114">
        <f>[31]Agosto!$H$26</f>
        <v>22.32</v>
      </c>
      <c r="X35" s="114">
        <f>[31]Agosto!$H$27</f>
        <v>26.64</v>
      </c>
      <c r="Y35" s="114">
        <f>[31]Agosto!$H$28</f>
        <v>20.52</v>
      </c>
      <c r="Z35" s="114">
        <f>[31]Agosto!$H$29</f>
        <v>15.840000000000002</v>
      </c>
      <c r="AA35" s="114">
        <f>[31]Agosto!$H$30</f>
        <v>11.16</v>
      </c>
      <c r="AB35" s="114">
        <f>[31]Agosto!$H$31</f>
        <v>13.68</v>
      </c>
      <c r="AC35" s="114">
        <f>[31]Agosto!$H$32</f>
        <v>16.2</v>
      </c>
      <c r="AD35" s="114">
        <f>[31]Agosto!$H$33</f>
        <v>13.68</v>
      </c>
      <c r="AE35" s="114">
        <f>[31]Agosto!$H$34</f>
        <v>16.2</v>
      </c>
      <c r="AF35" s="114">
        <f>[31]Agosto!$H$35</f>
        <v>15.120000000000001</v>
      </c>
      <c r="AG35" s="112">
        <f t="shared" si="3"/>
        <v>28.8</v>
      </c>
      <c r="AH35" s="120">
        <f t="shared" si="4"/>
        <v>16.745806451612903</v>
      </c>
      <c r="AK35" t="s">
        <v>35</v>
      </c>
    </row>
    <row r="36" spans="1:38" x14ac:dyDescent="0.2">
      <c r="A36" s="54" t="s">
        <v>128</v>
      </c>
      <c r="B36" s="114">
        <f>[32]Agosto!$H$5</f>
        <v>14.4</v>
      </c>
      <c r="C36" s="114">
        <f>[32]Agosto!$H$6</f>
        <v>14.4</v>
      </c>
      <c r="D36" s="114">
        <f>[32]Agosto!$H$7</f>
        <v>12.96</v>
      </c>
      <c r="E36" s="114">
        <f>[32]Agosto!$H$8</f>
        <v>12.24</v>
      </c>
      <c r="F36" s="114">
        <f>[32]Agosto!$H$9</f>
        <v>11.879999999999999</v>
      </c>
      <c r="G36" s="114">
        <f>[32]Agosto!$H$10</f>
        <v>17.64</v>
      </c>
      <c r="H36" s="114">
        <f>[32]Agosto!$H$11</f>
        <v>15.120000000000001</v>
      </c>
      <c r="I36" s="114">
        <f>[32]Agosto!$H$12</f>
        <v>23.040000000000003</v>
      </c>
      <c r="J36" s="114">
        <f>[32]Agosto!$H$13</f>
        <v>20.52</v>
      </c>
      <c r="K36" s="114">
        <f>[32]Agosto!$H$14</f>
        <v>16.2</v>
      </c>
      <c r="L36" s="114">
        <f>[32]Agosto!$H$15</f>
        <v>24.840000000000003</v>
      </c>
      <c r="M36" s="114">
        <f>[32]Agosto!$H$16</f>
        <v>24.48</v>
      </c>
      <c r="N36" s="114">
        <f>[32]Agosto!$H$17</f>
        <v>13.68</v>
      </c>
      <c r="O36" s="114">
        <f>[32]Agosto!$H$18</f>
        <v>6.84</v>
      </c>
      <c r="P36" s="114">
        <f>[32]Agosto!$H$19</f>
        <v>13.32</v>
      </c>
      <c r="Q36" s="114">
        <f>[32]Agosto!$H$20</f>
        <v>16.920000000000002</v>
      </c>
      <c r="R36" s="114">
        <f>[32]Agosto!$H$21</f>
        <v>22.68</v>
      </c>
      <c r="S36" s="114">
        <f>[32]Agosto!$H$22</f>
        <v>27.36</v>
      </c>
      <c r="T36" s="114">
        <f>[32]Agosto!$H$23</f>
        <v>30.6</v>
      </c>
      <c r="U36" s="114">
        <f>[32]Agosto!$H$24</f>
        <v>15.120000000000001</v>
      </c>
      <c r="V36" s="114">
        <f>[32]Agosto!$H$25</f>
        <v>9.7200000000000006</v>
      </c>
      <c r="W36" s="114">
        <f>[32]Agosto!$H$26</f>
        <v>0</v>
      </c>
      <c r="X36" s="114">
        <f>[32]Agosto!$H$27</f>
        <v>0</v>
      </c>
      <c r="Y36" s="114">
        <f>[32]Agosto!$H$28</f>
        <v>0</v>
      </c>
      <c r="Z36" s="114">
        <f>[32]Agosto!$H$29</f>
        <v>0</v>
      </c>
      <c r="AA36" s="114">
        <f>[32]Agosto!$H$30</f>
        <v>0</v>
      </c>
      <c r="AB36" s="114">
        <f>[32]Agosto!$H$31</f>
        <v>0</v>
      </c>
      <c r="AC36" s="114">
        <f>[32]Agosto!$H$32</f>
        <v>0</v>
      </c>
      <c r="AD36" s="114">
        <f>[32]Agosto!$H$33</f>
        <v>0</v>
      </c>
      <c r="AE36" s="114">
        <f>[32]Agosto!$H$34</f>
        <v>0</v>
      </c>
      <c r="AF36" s="114">
        <f>[32]Agosto!$H$35</f>
        <v>0</v>
      </c>
      <c r="AG36" s="112">
        <f t="shared" si="3"/>
        <v>30.6</v>
      </c>
      <c r="AH36" s="120">
        <f t="shared" si="4"/>
        <v>11.740645161290326</v>
      </c>
      <c r="AK36" t="s">
        <v>35</v>
      </c>
    </row>
    <row r="37" spans="1:38" x14ac:dyDescent="0.2">
      <c r="A37" s="54" t="s">
        <v>14</v>
      </c>
      <c r="B37" s="114">
        <f>[33]Agosto!$H$5</f>
        <v>1.08</v>
      </c>
      <c r="C37" s="114">
        <f>[33]Agosto!$H$6</f>
        <v>0</v>
      </c>
      <c r="D37" s="114">
        <f>[33]Agosto!$H$7</f>
        <v>0</v>
      </c>
      <c r="E37" s="114">
        <f>[33]Agosto!$H$8</f>
        <v>0</v>
      </c>
      <c r="F37" s="114">
        <f>[33]Agosto!$H$9</f>
        <v>0</v>
      </c>
      <c r="G37" s="114">
        <f>[33]Agosto!$H$10</f>
        <v>0.36000000000000004</v>
      </c>
      <c r="H37" s="114">
        <f>[33]Agosto!$H$11</f>
        <v>0.72000000000000008</v>
      </c>
      <c r="I37" s="114">
        <f>[33]Agosto!$H$12</f>
        <v>0.36000000000000004</v>
      </c>
      <c r="J37" s="114">
        <f>[33]Agosto!$H$13</f>
        <v>15.840000000000002</v>
      </c>
      <c r="K37" s="114">
        <f>[33]Agosto!$H$14</f>
        <v>0.36000000000000004</v>
      </c>
      <c r="L37" s="114">
        <f>[33]Agosto!$H$15</f>
        <v>4.6800000000000006</v>
      </c>
      <c r="M37" s="114">
        <f>[33]Agosto!$H$16</f>
        <v>12.96</v>
      </c>
      <c r="N37" s="114">
        <f>[33]Agosto!$H$17</f>
        <v>9.7200000000000006</v>
      </c>
      <c r="O37" s="114">
        <f>[33]Agosto!$H$18</f>
        <v>0</v>
      </c>
      <c r="P37" s="114">
        <f>[33]Agosto!$H$19</f>
        <v>10.08</v>
      </c>
      <c r="Q37" s="114">
        <f>[33]Agosto!$H$20</f>
        <v>10.8</v>
      </c>
      <c r="R37" s="114">
        <f>[33]Agosto!$H$21</f>
        <v>12.96</v>
      </c>
      <c r="S37" s="114">
        <f>[33]Agosto!$H$22</f>
        <v>11.879999999999999</v>
      </c>
      <c r="T37" s="114">
        <f>[33]Agosto!$H$23</f>
        <v>31.680000000000003</v>
      </c>
      <c r="U37" s="114">
        <f>[33]Agosto!$H$24</f>
        <v>9</v>
      </c>
      <c r="V37" s="114">
        <f>[33]Agosto!$H$25</f>
        <v>0</v>
      </c>
      <c r="W37" s="114">
        <f>[33]Agosto!$H$26</f>
        <v>0</v>
      </c>
      <c r="X37" s="114">
        <f>[33]Agosto!$H$27</f>
        <v>7.5600000000000005</v>
      </c>
      <c r="Y37" s="114">
        <f>[33]Agosto!$H$28</f>
        <v>18.36</v>
      </c>
      <c r="Z37" s="114">
        <f>[33]Agosto!$H$29</f>
        <v>17.28</v>
      </c>
      <c r="AA37" s="114">
        <f>[33]Agosto!$H$30</f>
        <v>16.920000000000002</v>
      </c>
      <c r="AB37" s="114">
        <f>[33]Agosto!$H$31</f>
        <v>0.36000000000000004</v>
      </c>
      <c r="AC37" s="114">
        <f>[33]Agosto!$H$32</f>
        <v>0</v>
      </c>
      <c r="AD37" s="114">
        <f>[33]Agosto!$H$33</f>
        <v>0.36000000000000004</v>
      </c>
      <c r="AE37" s="114">
        <f>[33]Agosto!$H$34</f>
        <v>24.48</v>
      </c>
      <c r="AF37" s="114">
        <f>[33]Agosto!$H$35</f>
        <v>32.04</v>
      </c>
      <c r="AG37" s="112">
        <f t="shared" si="3"/>
        <v>32.04</v>
      </c>
      <c r="AH37" s="120">
        <f t="shared" si="4"/>
        <v>8.0593548387096767</v>
      </c>
      <c r="AK37" t="s">
        <v>35</v>
      </c>
    </row>
    <row r="38" spans="1:38" x14ac:dyDescent="0.2">
      <c r="A38" s="54" t="s">
        <v>158</v>
      </c>
      <c r="B38" s="114" t="str">
        <f>[34]Agosto!$H$5</f>
        <v>*</v>
      </c>
      <c r="C38" s="114" t="str">
        <f>[34]Agosto!$H$6</f>
        <v>*</v>
      </c>
      <c r="D38" s="114" t="str">
        <f>[34]Agosto!$H$7</f>
        <v>*</v>
      </c>
      <c r="E38" s="114" t="str">
        <f>[34]Agosto!$H$8</f>
        <v>*</v>
      </c>
      <c r="F38" s="114" t="str">
        <f>[34]Agosto!$H$9</f>
        <v>*</v>
      </c>
      <c r="G38" s="114" t="str">
        <f>[34]Agosto!$H$10</f>
        <v>*</v>
      </c>
      <c r="H38" s="114" t="str">
        <f>[34]Agosto!$H$11</f>
        <v>*</v>
      </c>
      <c r="I38" s="114" t="str">
        <f>[34]Agosto!$H$12</f>
        <v>*</v>
      </c>
      <c r="J38" s="114" t="str">
        <f>[34]Agosto!$H$13</f>
        <v>*</v>
      </c>
      <c r="K38" s="114" t="str">
        <f>[34]Agosto!$H$14</f>
        <v>*</v>
      </c>
      <c r="L38" s="114">
        <f>[34]Agosto!$H$15</f>
        <v>18.720000000000002</v>
      </c>
      <c r="M38" s="114">
        <f>[34]Agosto!$H$16</f>
        <v>17.64</v>
      </c>
      <c r="N38" s="114">
        <f>[34]Agosto!$H$17</f>
        <v>23.400000000000002</v>
      </c>
      <c r="O38" s="114">
        <f>[34]Agosto!$H$18</f>
        <v>18</v>
      </c>
      <c r="P38" s="114">
        <f>[34]Agosto!$H$19</f>
        <v>11.16</v>
      </c>
      <c r="Q38" s="114">
        <f>[34]Agosto!$H$20</f>
        <v>16.559999999999999</v>
      </c>
      <c r="R38" s="114">
        <f>[34]Agosto!$H$21</f>
        <v>17.28</v>
      </c>
      <c r="S38" s="114">
        <f>[34]Agosto!$H$22</f>
        <v>21.96</v>
      </c>
      <c r="T38" s="114">
        <f>[34]Agosto!$H$23</f>
        <v>23.400000000000002</v>
      </c>
      <c r="U38" s="114">
        <f>[34]Agosto!$H$24</f>
        <v>18</v>
      </c>
      <c r="V38" s="114">
        <f>[34]Agosto!$H$25</f>
        <v>18</v>
      </c>
      <c r="W38" s="114">
        <f>[34]Agosto!$H$26</f>
        <v>15.48</v>
      </c>
      <c r="X38" s="114">
        <f>[34]Agosto!$H$27</f>
        <v>22.32</v>
      </c>
      <c r="Y38" s="114">
        <f>[34]Agosto!$H$28</f>
        <v>11.520000000000001</v>
      </c>
      <c r="Z38" s="114">
        <f>[34]Agosto!$H$29</f>
        <v>19.079999999999998</v>
      </c>
      <c r="AA38" s="114">
        <f>[34]Agosto!$H$30</f>
        <v>12.24</v>
      </c>
      <c r="AB38" s="114">
        <f>[34]Agosto!$H$31</f>
        <v>11.879999999999999</v>
      </c>
      <c r="AC38" s="114">
        <f>[34]Agosto!$H$32</f>
        <v>11.879999999999999</v>
      </c>
      <c r="AD38" s="114">
        <f>[34]Agosto!$H$33</f>
        <v>12.24</v>
      </c>
      <c r="AE38" s="114">
        <f>[34]Agosto!$H$34</f>
        <v>12.6</v>
      </c>
      <c r="AF38" s="114">
        <f>[34]Agosto!$H$35</f>
        <v>23.040000000000003</v>
      </c>
      <c r="AG38" s="112">
        <f t="shared" si="3"/>
        <v>23.400000000000002</v>
      </c>
      <c r="AH38" s="120">
        <f t="shared" si="4"/>
        <v>16.971428571428572</v>
      </c>
    </row>
    <row r="39" spans="1:38" x14ac:dyDescent="0.2">
      <c r="A39" s="54" t="s">
        <v>15</v>
      </c>
      <c r="B39" s="114">
        <f>[35]Agosto!$H$5</f>
        <v>16.2</v>
      </c>
      <c r="C39" s="114">
        <f>[35]Agosto!$H$6</f>
        <v>14.04</v>
      </c>
      <c r="D39" s="114">
        <f>[35]Agosto!$H$7</f>
        <v>10.08</v>
      </c>
      <c r="E39" s="114">
        <f>[35]Agosto!$H$8</f>
        <v>14.4</v>
      </c>
      <c r="F39" s="114">
        <f>[35]Agosto!$H$9</f>
        <v>16.2</v>
      </c>
      <c r="G39" s="114">
        <f>[35]Agosto!$H$10</f>
        <v>17.64</v>
      </c>
      <c r="H39" s="114">
        <f>[35]Agosto!$H$11</f>
        <v>15.48</v>
      </c>
      <c r="I39" s="114">
        <f>[35]Agosto!$H$12</f>
        <v>19.440000000000001</v>
      </c>
      <c r="J39" s="114">
        <f>[35]Agosto!$H$13</f>
        <v>19.440000000000001</v>
      </c>
      <c r="K39" s="114">
        <f>[35]Agosto!$H$14</f>
        <v>15.48</v>
      </c>
      <c r="L39" s="114">
        <f>[35]Agosto!$H$15</f>
        <v>21.6</v>
      </c>
      <c r="M39" s="114">
        <f>[35]Agosto!$H$16</f>
        <v>15.48</v>
      </c>
      <c r="N39" s="114">
        <f>[35]Agosto!$H$17</f>
        <v>12.96</v>
      </c>
      <c r="O39" s="114">
        <f>[35]Agosto!$H$18</f>
        <v>15.120000000000001</v>
      </c>
      <c r="P39" s="114">
        <f>[35]Agosto!$H$19</f>
        <v>17.64</v>
      </c>
      <c r="Q39" s="114">
        <f>[35]Agosto!$H$20</f>
        <v>19.079999999999998</v>
      </c>
      <c r="R39" s="114">
        <f>[35]Agosto!$H$21</f>
        <v>15.120000000000001</v>
      </c>
      <c r="S39" s="114">
        <f>[35]Agosto!$H$22</f>
        <v>19.440000000000001</v>
      </c>
      <c r="T39" s="114">
        <f>[35]Agosto!$H$23</f>
        <v>14.04</v>
      </c>
      <c r="U39" s="114">
        <f>[35]Agosto!$H$24</f>
        <v>14.04</v>
      </c>
      <c r="V39" s="114">
        <f>[35]Agosto!$H$25</f>
        <v>12.24</v>
      </c>
      <c r="W39" s="114">
        <f>[35]Agosto!$H$26</f>
        <v>20.88</v>
      </c>
      <c r="X39" s="114">
        <f>[35]Agosto!$H$27</f>
        <v>20.16</v>
      </c>
      <c r="Y39" s="114">
        <f>[35]Agosto!$H$28</f>
        <v>21.96</v>
      </c>
      <c r="Z39" s="114">
        <f>[35]Agosto!$H$29</f>
        <v>15.48</v>
      </c>
      <c r="AA39" s="114">
        <f>[35]Agosto!$H$30</f>
        <v>14.4</v>
      </c>
      <c r="AB39" s="114">
        <f>[35]Agosto!$H$31</f>
        <v>15.840000000000002</v>
      </c>
      <c r="AC39" s="114">
        <f>[35]Agosto!$H$32</f>
        <v>21.96</v>
      </c>
      <c r="AD39" s="114">
        <f>[35]Agosto!$H$33</f>
        <v>16.2</v>
      </c>
      <c r="AE39" s="114">
        <f>[35]Agosto!$H$34</f>
        <v>19.079999999999998</v>
      </c>
      <c r="AF39" s="114">
        <f>[35]Agosto!$H$35</f>
        <v>20.16</v>
      </c>
      <c r="AG39" s="112">
        <f t="shared" si="3"/>
        <v>21.96</v>
      </c>
      <c r="AH39" s="120">
        <f t="shared" si="4"/>
        <v>16.815483870967743</v>
      </c>
      <c r="AI39" s="12" t="s">
        <v>35</v>
      </c>
      <c r="AK39" t="s">
        <v>35</v>
      </c>
    </row>
    <row r="40" spans="1:38" x14ac:dyDescent="0.2">
      <c r="A40" s="54" t="s">
        <v>16</v>
      </c>
      <c r="B40" s="114">
        <f>[36]Agosto!$H$5</f>
        <v>11.520000000000001</v>
      </c>
      <c r="C40" s="114">
        <f>[36]Agosto!$H$6</f>
        <v>11.879999999999999</v>
      </c>
      <c r="D40" s="114">
        <f>[36]Agosto!$H$7</f>
        <v>6.12</v>
      </c>
      <c r="E40" s="114">
        <f>[36]Agosto!$H$8</f>
        <v>6.12</v>
      </c>
      <c r="F40" s="114">
        <f>[36]Agosto!$H$9</f>
        <v>10.8</v>
      </c>
      <c r="G40" s="114">
        <f>[36]Agosto!$H$10</f>
        <v>15.840000000000002</v>
      </c>
      <c r="H40" s="114">
        <f>[36]Agosto!$H$11</f>
        <v>14.04</v>
      </c>
      <c r="I40" s="114">
        <f>[36]Agosto!$H$12</f>
        <v>12.24</v>
      </c>
      <c r="J40" s="114">
        <f>[36]Agosto!$H$13</f>
        <v>10.08</v>
      </c>
      <c r="K40" s="114">
        <f>[36]Agosto!$H$14</f>
        <v>18</v>
      </c>
      <c r="L40" s="114">
        <f>[36]Agosto!$H$15</f>
        <v>18.36</v>
      </c>
      <c r="M40" s="114">
        <f>[36]Agosto!$H$16</f>
        <v>19.079999999999998</v>
      </c>
      <c r="N40" s="114">
        <f>[36]Agosto!$H$17</f>
        <v>17.64</v>
      </c>
      <c r="O40" s="114">
        <f>[36]Agosto!$H$18</f>
        <v>6.84</v>
      </c>
      <c r="P40" s="114">
        <f>[36]Agosto!$H$19</f>
        <v>3.9600000000000004</v>
      </c>
      <c r="Q40" s="114">
        <f>[36]Agosto!$H$20</f>
        <v>15.120000000000001</v>
      </c>
      <c r="R40" s="114">
        <f>[36]Agosto!$H$21</f>
        <v>17.28</v>
      </c>
      <c r="S40" s="114">
        <f>[36]Agosto!$H$22</f>
        <v>26.28</v>
      </c>
      <c r="T40" s="114">
        <f>[36]Agosto!$H$23</f>
        <v>16.2</v>
      </c>
      <c r="U40" s="114">
        <f>[36]Agosto!$H$24</f>
        <v>10.8</v>
      </c>
      <c r="V40" s="114">
        <f>[36]Agosto!$H$25</f>
        <v>14.4</v>
      </c>
      <c r="W40" s="114">
        <f>[36]Agosto!$H$26</f>
        <v>20.16</v>
      </c>
      <c r="X40" s="114">
        <f>[36]Agosto!$H$27</f>
        <v>25.92</v>
      </c>
      <c r="Y40" s="114">
        <f>[36]Agosto!$H$28</f>
        <v>23.040000000000003</v>
      </c>
      <c r="Z40" s="114">
        <f>[36]Agosto!$H$29</f>
        <v>11.520000000000001</v>
      </c>
      <c r="AA40" s="114">
        <f>[36]Agosto!$H$30</f>
        <v>15.48</v>
      </c>
      <c r="AB40" s="114">
        <f>[36]Agosto!$H$31</f>
        <v>15.48</v>
      </c>
      <c r="AC40" s="114">
        <f>[36]Agosto!$H$32</f>
        <v>9.7200000000000006</v>
      </c>
      <c r="AD40" s="114">
        <f>[36]Agosto!$H$33</f>
        <v>2.8800000000000003</v>
      </c>
      <c r="AE40" s="114">
        <f>[36]Agosto!$H$34</f>
        <v>11.520000000000001</v>
      </c>
      <c r="AF40" s="114">
        <f>[36]Agosto!$H$35</f>
        <v>7.5600000000000005</v>
      </c>
      <c r="AG40" s="112">
        <f t="shared" si="3"/>
        <v>26.28</v>
      </c>
      <c r="AH40" s="120">
        <f t="shared" si="4"/>
        <v>13.738064516129034</v>
      </c>
      <c r="AK40" t="s">
        <v>35</v>
      </c>
    </row>
    <row r="41" spans="1:38" x14ac:dyDescent="0.2">
      <c r="A41" s="54" t="s">
        <v>159</v>
      </c>
      <c r="B41" s="114">
        <f>[37]Agosto!$H$5</f>
        <v>10.8</v>
      </c>
      <c r="C41" s="114">
        <f>[37]Agosto!$H$6</f>
        <v>11.16</v>
      </c>
      <c r="D41" s="114">
        <f>[37]Agosto!$H$7</f>
        <v>9.3600000000000012</v>
      </c>
      <c r="E41" s="114">
        <f>[37]Agosto!$H$8</f>
        <v>9.7200000000000006</v>
      </c>
      <c r="F41" s="114">
        <f>[37]Agosto!$H$9</f>
        <v>11.16</v>
      </c>
      <c r="G41" s="114">
        <f>[37]Agosto!$H$10</f>
        <v>16.2</v>
      </c>
      <c r="H41" s="114">
        <f>[37]Agosto!$H$11</f>
        <v>14.4</v>
      </c>
      <c r="I41" s="114">
        <f>[37]Agosto!$H$12</f>
        <v>11.879999999999999</v>
      </c>
      <c r="J41" s="114">
        <f>[37]Agosto!$H$13</f>
        <v>12.6</v>
      </c>
      <c r="K41" s="114">
        <f>[37]Agosto!$H$14</f>
        <v>24.840000000000003</v>
      </c>
      <c r="L41" s="114">
        <f>[37]Agosto!$H$15</f>
        <v>24.12</v>
      </c>
      <c r="M41" s="114">
        <f>[37]Agosto!$H$16</f>
        <v>37.440000000000005</v>
      </c>
      <c r="N41" s="114">
        <f>[37]Agosto!$H$17</f>
        <v>17.28</v>
      </c>
      <c r="O41" s="114">
        <f>[37]Agosto!$H$18</f>
        <v>14.04</v>
      </c>
      <c r="P41" s="114">
        <f>[37]Agosto!$H$19</f>
        <v>9</v>
      </c>
      <c r="Q41" s="114">
        <f>[37]Agosto!$H$20</f>
        <v>23.400000000000002</v>
      </c>
      <c r="R41" s="114">
        <f>[37]Agosto!$H$21</f>
        <v>19.440000000000001</v>
      </c>
      <c r="S41" s="114">
        <f>[37]Agosto!$H$22</f>
        <v>27.36</v>
      </c>
      <c r="T41" s="114">
        <f>[37]Agosto!$H$23</f>
        <v>27.36</v>
      </c>
      <c r="U41" s="114">
        <f>[37]Agosto!$H$24</f>
        <v>14.04</v>
      </c>
      <c r="V41" s="114">
        <f>[37]Agosto!$H$25</f>
        <v>16.2</v>
      </c>
      <c r="W41" s="114">
        <f>[37]Agosto!$H$26</f>
        <v>23.400000000000002</v>
      </c>
      <c r="X41" s="114">
        <f>[37]Agosto!$H$27</f>
        <v>23.040000000000003</v>
      </c>
      <c r="Y41" s="114">
        <f>[37]Agosto!$H$28</f>
        <v>26.28</v>
      </c>
      <c r="Z41" s="114">
        <f>[37]Agosto!$H$29</f>
        <v>21.96</v>
      </c>
      <c r="AA41" s="114">
        <f>[37]Agosto!$H$30</f>
        <v>14.04</v>
      </c>
      <c r="AB41" s="114">
        <f>[37]Agosto!$H$31</f>
        <v>13.32</v>
      </c>
      <c r="AC41" s="114">
        <f>[37]Agosto!$H$32</f>
        <v>11.16</v>
      </c>
      <c r="AD41" s="114">
        <f>[37]Agosto!$H$33</f>
        <v>11.16</v>
      </c>
      <c r="AE41" s="114">
        <f>[37]Agosto!$H$34</f>
        <v>9</v>
      </c>
      <c r="AF41" s="114">
        <f>[37]Agosto!$H$35</f>
        <v>32.4</v>
      </c>
      <c r="AG41" s="112">
        <f t="shared" si="3"/>
        <v>37.440000000000005</v>
      </c>
      <c r="AH41" s="120">
        <f t="shared" si="4"/>
        <v>17.663225806451614</v>
      </c>
      <c r="AK41" t="s">
        <v>35</v>
      </c>
    </row>
    <row r="42" spans="1:38" x14ac:dyDescent="0.2">
      <c r="A42" s="54" t="s">
        <v>17</v>
      </c>
      <c r="B42" s="114">
        <f>[38]Agosto!$H$5</f>
        <v>9</v>
      </c>
      <c r="C42" s="114">
        <f>[38]Agosto!$H$6</f>
        <v>9</v>
      </c>
      <c r="D42" s="114">
        <f>[38]Agosto!$H$7</f>
        <v>8.2799999999999994</v>
      </c>
      <c r="E42" s="114">
        <f>[38]Agosto!$H$8</f>
        <v>5.04</v>
      </c>
      <c r="F42" s="114">
        <f>[38]Agosto!$H$9</f>
        <v>7.2</v>
      </c>
      <c r="G42" s="114">
        <f>[38]Agosto!$H$10</f>
        <v>17.28</v>
      </c>
      <c r="H42" s="114">
        <f>[38]Agosto!$H$11</f>
        <v>17.28</v>
      </c>
      <c r="I42" s="114">
        <f>[38]Agosto!$H$12</f>
        <v>11.879999999999999</v>
      </c>
      <c r="J42" s="114">
        <f>[38]Agosto!$H$13</f>
        <v>15.840000000000002</v>
      </c>
      <c r="K42" s="114">
        <f>[38]Agosto!$H$14</f>
        <v>18.720000000000002</v>
      </c>
      <c r="L42" s="114">
        <f>[38]Agosto!$H$15</f>
        <v>31.680000000000003</v>
      </c>
      <c r="M42" s="114">
        <f>[38]Agosto!$H$16</f>
        <v>21.240000000000002</v>
      </c>
      <c r="N42" s="114">
        <f>[38]Agosto!$H$17</f>
        <v>11.16</v>
      </c>
      <c r="O42" s="114">
        <f>[38]Agosto!$H$18</f>
        <v>3.9600000000000004</v>
      </c>
      <c r="P42" s="114">
        <f>[38]Agosto!$H$19</f>
        <v>8.64</v>
      </c>
      <c r="Q42" s="114">
        <f>[38]Agosto!$H$20</f>
        <v>15.48</v>
      </c>
      <c r="R42" s="114">
        <f>[38]Agosto!$H$21</f>
        <v>18.36</v>
      </c>
      <c r="S42" s="114">
        <f>[38]Agosto!$H$22</f>
        <v>34.92</v>
      </c>
      <c r="T42" s="114">
        <f>[38]Agosto!$H$23</f>
        <v>25.2</v>
      </c>
      <c r="U42" s="114">
        <f>[38]Agosto!$H$24</f>
        <v>14.04</v>
      </c>
      <c r="V42" s="114">
        <f>[38]Agosto!$H$25</f>
        <v>15.48</v>
      </c>
      <c r="W42" s="114">
        <f>[38]Agosto!$H$26</f>
        <v>28.8</v>
      </c>
      <c r="X42" s="114">
        <f>[38]Agosto!$H$27</f>
        <v>30.96</v>
      </c>
      <c r="Y42" s="114">
        <f>[38]Agosto!$H$28</f>
        <v>30.6</v>
      </c>
      <c r="Z42" s="114">
        <f>[38]Agosto!$H$29</f>
        <v>29.52</v>
      </c>
      <c r="AA42" s="114">
        <f>[38]Agosto!$H$30</f>
        <v>11.16</v>
      </c>
      <c r="AB42" s="114">
        <f>[38]Agosto!$H$31</f>
        <v>9</v>
      </c>
      <c r="AC42" s="114">
        <f>[38]Agosto!$H$32</f>
        <v>11.520000000000001</v>
      </c>
      <c r="AD42" s="114">
        <f>[38]Agosto!$H$33</f>
        <v>8.64</v>
      </c>
      <c r="AE42" s="114">
        <f>[38]Agosto!$H$34</f>
        <v>15.120000000000001</v>
      </c>
      <c r="AF42" s="114">
        <f>[38]Agosto!$H$35</f>
        <v>16.2</v>
      </c>
      <c r="AG42" s="112">
        <f t="shared" si="3"/>
        <v>34.92</v>
      </c>
      <c r="AH42" s="120">
        <f t="shared" si="4"/>
        <v>16.490322580645163</v>
      </c>
      <c r="AK42" t="s">
        <v>35</v>
      </c>
      <c r="AL42" t="s">
        <v>35</v>
      </c>
    </row>
    <row r="43" spans="1:38" x14ac:dyDescent="0.2">
      <c r="A43" s="54" t="s">
        <v>141</v>
      </c>
      <c r="B43" s="114">
        <f>[39]Agosto!$H$5</f>
        <v>20.88</v>
      </c>
      <c r="C43" s="114">
        <f>[39]Agosto!$H$6</f>
        <v>15.120000000000001</v>
      </c>
      <c r="D43" s="114">
        <f>[39]Agosto!$H$7</f>
        <v>18.36</v>
      </c>
      <c r="E43" s="114">
        <f>[39]Agosto!$H$8</f>
        <v>16.559999999999999</v>
      </c>
      <c r="F43" s="114">
        <f>[39]Agosto!$H$9</f>
        <v>17.28</v>
      </c>
      <c r="G43" s="114">
        <f>[39]Agosto!$H$10</f>
        <v>22.32</v>
      </c>
      <c r="H43" s="114">
        <f>[39]Agosto!$H$11</f>
        <v>14.4</v>
      </c>
      <c r="I43" s="114">
        <f>[39]Agosto!$H$12</f>
        <v>30.96</v>
      </c>
      <c r="J43" s="114">
        <f>[39]Agosto!$H$13</f>
        <v>22.32</v>
      </c>
      <c r="K43" s="114">
        <f>[39]Agosto!$H$14</f>
        <v>18</v>
      </c>
      <c r="L43" s="114">
        <f>[39]Agosto!$H$15</f>
        <v>25.56</v>
      </c>
      <c r="M43" s="114">
        <f>[39]Agosto!$H$16</f>
        <v>34.56</v>
      </c>
      <c r="N43" s="114">
        <f>[39]Agosto!$H$17</f>
        <v>13.68</v>
      </c>
      <c r="O43" s="114">
        <f>[39]Agosto!$H$18</f>
        <v>14.04</v>
      </c>
      <c r="P43" s="114">
        <f>[39]Agosto!$H$19</f>
        <v>15.840000000000002</v>
      </c>
      <c r="Q43" s="114">
        <f>[39]Agosto!$H$20</f>
        <v>21.6</v>
      </c>
      <c r="R43" s="114">
        <f>[39]Agosto!$H$21</f>
        <v>21.6</v>
      </c>
      <c r="S43" s="114">
        <f>[39]Agosto!$H$22</f>
        <v>24.48</v>
      </c>
      <c r="T43" s="114">
        <f>[39]Agosto!$H$23</f>
        <v>46.080000000000005</v>
      </c>
      <c r="U43" s="114">
        <f>[39]Agosto!$H$24</f>
        <v>19.440000000000001</v>
      </c>
      <c r="V43" s="114">
        <f>[39]Agosto!$H$25</f>
        <v>23.040000000000003</v>
      </c>
      <c r="W43" s="114">
        <f>[39]Agosto!$H$26</f>
        <v>19.079999999999998</v>
      </c>
      <c r="X43" s="114">
        <f>[39]Agosto!$H$27</f>
        <v>25.2</v>
      </c>
      <c r="Y43" s="114">
        <f>[39]Agosto!$H$28</f>
        <v>24.48</v>
      </c>
      <c r="Z43" s="114">
        <f>[39]Agosto!$H$29</f>
        <v>26.64</v>
      </c>
      <c r="AA43" s="114">
        <f>[39]Agosto!$H$30</f>
        <v>17.64</v>
      </c>
      <c r="AB43" s="114">
        <f>[39]Agosto!$H$31</f>
        <v>19.440000000000001</v>
      </c>
      <c r="AC43" s="114">
        <f>[39]Agosto!$H$32</f>
        <v>22.68</v>
      </c>
      <c r="AD43" s="114">
        <f>[39]Agosto!$H$33</f>
        <v>22.68</v>
      </c>
      <c r="AE43" s="114">
        <f>[39]Agosto!$H$34</f>
        <v>14.76</v>
      </c>
      <c r="AF43" s="114">
        <f>[39]Agosto!$H$35</f>
        <v>27</v>
      </c>
      <c r="AG43" s="112">
        <f t="shared" si="3"/>
        <v>46.080000000000005</v>
      </c>
      <c r="AH43" s="120">
        <f t="shared" si="4"/>
        <v>21.797419354838709</v>
      </c>
      <c r="AL43" t="s">
        <v>35</v>
      </c>
    </row>
    <row r="44" spans="1:38" x14ac:dyDescent="0.2">
      <c r="A44" s="54" t="s">
        <v>18</v>
      </c>
      <c r="B44" s="114">
        <f>[40]Agosto!$H$5</f>
        <v>11.520000000000001</v>
      </c>
      <c r="C44" s="114">
        <f>[40]Agosto!$H$6</f>
        <v>15.840000000000002</v>
      </c>
      <c r="D44" s="114">
        <f>[40]Agosto!$H$7</f>
        <v>10.8</v>
      </c>
      <c r="E44" s="114">
        <f>[40]Agosto!$H$8</f>
        <v>11.16</v>
      </c>
      <c r="F44" s="114">
        <f>[40]Agosto!$H$9</f>
        <v>14.4</v>
      </c>
      <c r="G44" s="114">
        <f>[40]Agosto!$H$10</f>
        <v>20.16</v>
      </c>
      <c r="H44" s="114">
        <f>[40]Agosto!$H$11</f>
        <v>19.440000000000001</v>
      </c>
      <c r="I44" s="114">
        <f>[40]Agosto!$H$12</f>
        <v>14.04</v>
      </c>
      <c r="J44" s="114">
        <f>[40]Agosto!$H$13</f>
        <v>15.120000000000001</v>
      </c>
      <c r="K44" s="114">
        <f>[40]Agosto!$H$14</f>
        <v>28.44</v>
      </c>
      <c r="L44" s="114">
        <f>[40]Agosto!$H$15</f>
        <v>28.8</v>
      </c>
      <c r="M44" s="114">
        <f>[40]Agosto!$H$16</f>
        <v>29.16</v>
      </c>
      <c r="N44" s="114">
        <f>[40]Agosto!$H$17</f>
        <v>12.6</v>
      </c>
      <c r="O44" s="114">
        <f>[40]Agosto!$H$18</f>
        <v>12.6</v>
      </c>
      <c r="P44" s="114">
        <f>[40]Agosto!$H$19</f>
        <v>11.520000000000001</v>
      </c>
      <c r="Q44" s="114">
        <f>[40]Agosto!$H$20</f>
        <v>20.88</v>
      </c>
      <c r="R44" s="114">
        <f>[40]Agosto!$H$21</f>
        <v>18.720000000000002</v>
      </c>
      <c r="S44" s="114">
        <f>[40]Agosto!$H$22</f>
        <v>30.6</v>
      </c>
      <c r="T44" s="114">
        <f>[40]Agosto!$H$23</f>
        <v>59.4</v>
      </c>
      <c r="U44" s="114">
        <f>[40]Agosto!$H$24</f>
        <v>15.48</v>
      </c>
      <c r="V44" s="114">
        <f>[40]Agosto!$H$25</f>
        <v>15.120000000000001</v>
      </c>
      <c r="W44" s="114">
        <f>[40]Agosto!$H$26</f>
        <v>21.96</v>
      </c>
      <c r="X44" s="114">
        <f>[40]Agosto!$H$27</f>
        <v>27.720000000000002</v>
      </c>
      <c r="Y44" s="114">
        <f>[40]Agosto!$H$28</f>
        <v>28.44</v>
      </c>
      <c r="Z44" s="114">
        <f>[40]Agosto!$H$29</f>
        <v>25.2</v>
      </c>
      <c r="AA44" s="114">
        <f>[40]Agosto!$H$30</f>
        <v>19.8</v>
      </c>
      <c r="AB44" s="114">
        <f>[40]Agosto!$H$31</f>
        <v>11.16</v>
      </c>
      <c r="AC44" s="114">
        <f>[40]Agosto!$H$32</f>
        <v>10.8</v>
      </c>
      <c r="AD44" s="114">
        <f>[40]Agosto!$H$33</f>
        <v>13.32</v>
      </c>
      <c r="AE44" s="114">
        <f>[40]Agosto!$H$34</f>
        <v>14.76</v>
      </c>
      <c r="AF44" s="114">
        <f>[40]Agosto!$H$35</f>
        <v>20.52</v>
      </c>
      <c r="AG44" s="112">
        <f t="shared" si="3"/>
        <v>59.4</v>
      </c>
      <c r="AH44" s="120">
        <f t="shared" si="4"/>
        <v>19.660645161290322</v>
      </c>
      <c r="AJ44" t="s">
        <v>35</v>
      </c>
      <c r="AK44" t="s">
        <v>35</v>
      </c>
      <c r="AL44" s="12" t="s">
        <v>35</v>
      </c>
    </row>
    <row r="45" spans="1:38" hidden="1" x14ac:dyDescent="0.2">
      <c r="A45" s="54" t="s">
        <v>146</v>
      </c>
      <c r="B45" s="114" t="str">
        <f>[41]Agosto!$H$5</f>
        <v>*</v>
      </c>
      <c r="C45" s="114" t="str">
        <f>[41]Agosto!$H$6</f>
        <v>*</v>
      </c>
      <c r="D45" s="114" t="str">
        <f>[41]Agosto!$H$7</f>
        <v>*</v>
      </c>
      <c r="E45" s="114" t="str">
        <f>[41]Agosto!$H$8</f>
        <v>*</v>
      </c>
      <c r="F45" s="114" t="str">
        <f>[41]Agosto!$H$9</f>
        <v>*</v>
      </c>
      <c r="G45" s="114" t="str">
        <f>[41]Agosto!$H$10</f>
        <v>*</v>
      </c>
      <c r="H45" s="114" t="str">
        <f>[41]Agosto!$H$11</f>
        <v>*</v>
      </c>
      <c r="I45" s="114" t="str">
        <f>[41]Agosto!$H$12</f>
        <v>*</v>
      </c>
      <c r="J45" s="114" t="str">
        <f>[41]Agosto!$H$13</f>
        <v>*</v>
      </c>
      <c r="K45" s="114" t="str">
        <f>[41]Agosto!$H$14</f>
        <v>*</v>
      </c>
      <c r="L45" s="114" t="str">
        <f>[41]Agosto!$H$15</f>
        <v>*</v>
      </c>
      <c r="M45" s="114" t="str">
        <f>[41]Agosto!$H$16</f>
        <v>*</v>
      </c>
      <c r="N45" s="114" t="str">
        <f>[41]Agosto!$H$17</f>
        <v>*</v>
      </c>
      <c r="O45" s="114" t="str">
        <f>[41]Agosto!$H$18</f>
        <v>*</v>
      </c>
      <c r="P45" s="114" t="str">
        <f>[41]Agosto!$H$19</f>
        <v>*</v>
      </c>
      <c r="Q45" s="114" t="str">
        <f>[41]Agosto!$H$20</f>
        <v>*</v>
      </c>
      <c r="R45" s="114" t="str">
        <f>[41]Agosto!$H$21</f>
        <v>*</v>
      </c>
      <c r="S45" s="114" t="str">
        <f>[41]Agosto!$H$22</f>
        <v>*</v>
      </c>
      <c r="T45" s="114" t="str">
        <f>[41]Agosto!$H$23</f>
        <v>*</v>
      </c>
      <c r="U45" s="114" t="str">
        <f>[41]Agosto!$H$24</f>
        <v>*</v>
      </c>
      <c r="V45" s="114" t="str">
        <f>[41]Agosto!$H$25</f>
        <v>*</v>
      </c>
      <c r="W45" s="114" t="str">
        <f>[41]Agosto!$H$26</f>
        <v>*</v>
      </c>
      <c r="X45" s="114" t="str">
        <f>[41]Agosto!$H$27</f>
        <v>*</v>
      </c>
      <c r="Y45" s="114" t="str">
        <f>[41]Agosto!$H$28</f>
        <v>*</v>
      </c>
      <c r="Z45" s="114" t="str">
        <f>[41]Agosto!$H$29</f>
        <v>*</v>
      </c>
      <c r="AA45" s="114" t="str">
        <f>[41]Agosto!$H$30</f>
        <v>*</v>
      </c>
      <c r="AB45" s="114" t="str">
        <f>[41]Agosto!$H$31</f>
        <v>*</v>
      </c>
      <c r="AC45" s="114" t="str">
        <f>[41]Agosto!$H$32</f>
        <v>*</v>
      </c>
      <c r="AD45" s="114" t="str">
        <f>[41]Agosto!$H$33</f>
        <v>*</v>
      </c>
      <c r="AE45" s="114" t="str">
        <f>[41]Agosto!$H$34</f>
        <v>*</v>
      </c>
      <c r="AF45" s="114" t="str">
        <f>[41]Agosto!$H$35</f>
        <v>*</v>
      </c>
      <c r="AG45" s="112" t="s">
        <v>210</v>
      </c>
      <c r="AH45" s="120" t="s">
        <v>210</v>
      </c>
    </row>
    <row r="46" spans="1:38" x14ac:dyDescent="0.2">
      <c r="A46" s="54" t="s">
        <v>19</v>
      </c>
      <c r="B46" s="114">
        <f>[42]Agosto!$H$5</f>
        <v>7.2</v>
      </c>
      <c r="C46" s="114">
        <f>[42]Agosto!$H$6</f>
        <v>2.8800000000000003</v>
      </c>
      <c r="D46" s="114">
        <f>[42]Agosto!$H$7</f>
        <v>0.72000000000000008</v>
      </c>
      <c r="E46" s="114">
        <f>[42]Agosto!$H$8</f>
        <v>0.72000000000000008</v>
      </c>
      <c r="F46" s="114">
        <f>[42]Agosto!$H$9</f>
        <v>1.08</v>
      </c>
      <c r="G46" s="114">
        <f>[42]Agosto!$H$10</f>
        <v>10.8</v>
      </c>
      <c r="H46" s="114">
        <f>[42]Agosto!$H$11</f>
        <v>14.4</v>
      </c>
      <c r="I46" s="114">
        <f>[42]Agosto!$H$12</f>
        <v>12.96</v>
      </c>
      <c r="J46" s="114">
        <f>[42]Agosto!$H$13</f>
        <v>11.879999999999999</v>
      </c>
      <c r="K46" s="114">
        <f>[42]Agosto!$H$14</f>
        <v>6.12</v>
      </c>
      <c r="L46" s="114">
        <f>[42]Agosto!$H$15</f>
        <v>12.96</v>
      </c>
      <c r="M46" s="114">
        <f>[42]Agosto!$H$16</f>
        <v>5.4</v>
      </c>
      <c r="N46" s="114">
        <f>[42]Agosto!$H$17</f>
        <v>6.48</v>
      </c>
      <c r="O46" s="114">
        <f>[42]Agosto!$H$18</f>
        <v>0.36000000000000004</v>
      </c>
      <c r="P46" s="114">
        <f>[42]Agosto!$H$19</f>
        <v>8.64</v>
      </c>
      <c r="Q46" s="114">
        <f>[42]Agosto!$H$20</f>
        <v>12.6</v>
      </c>
      <c r="R46" s="114">
        <f>[42]Agosto!$H$21</f>
        <v>11.879999999999999</v>
      </c>
      <c r="S46" s="114">
        <f>[42]Agosto!$H$22</f>
        <v>21.96</v>
      </c>
      <c r="T46" s="114">
        <f>[42]Agosto!$H$23</f>
        <v>1.8</v>
      </c>
      <c r="U46" s="114">
        <f>[42]Agosto!$H$24</f>
        <v>0</v>
      </c>
      <c r="V46" s="114">
        <f>[42]Agosto!$H$25</f>
        <v>3.6</v>
      </c>
      <c r="W46" s="114">
        <f>[42]Agosto!$H$26</f>
        <v>17.64</v>
      </c>
      <c r="X46" s="114">
        <f>[42]Agosto!$H$27</f>
        <v>18.720000000000002</v>
      </c>
      <c r="Y46" s="114">
        <f>[42]Agosto!$H$28</f>
        <v>12.6</v>
      </c>
      <c r="Z46" s="114">
        <f>[42]Agosto!$H$29</f>
        <v>1.08</v>
      </c>
      <c r="AA46" s="114">
        <f>[42]Agosto!$H$30</f>
        <v>10.44</v>
      </c>
      <c r="AB46" s="114">
        <f>[42]Agosto!$H$31</f>
        <v>0.36000000000000004</v>
      </c>
      <c r="AC46" s="114">
        <f>[42]Agosto!$H$32</f>
        <v>13.32</v>
      </c>
      <c r="AD46" s="114">
        <f>[42]Agosto!$H$33</f>
        <v>15.840000000000002</v>
      </c>
      <c r="AE46" s="114">
        <f>[42]Agosto!$H$34</f>
        <v>5.7600000000000007</v>
      </c>
      <c r="AF46" s="114">
        <f>[42]Agosto!$H$35</f>
        <v>9.7200000000000006</v>
      </c>
      <c r="AG46" s="112">
        <f t="shared" si="3"/>
        <v>21.96</v>
      </c>
      <c r="AH46" s="120">
        <f t="shared" si="4"/>
        <v>8.3845161290322583</v>
      </c>
      <c r="AI46" s="12" t="s">
        <v>35</v>
      </c>
    </row>
    <row r="47" spans="1:38" x14ac:dyDescent="0.2">
      <c r="A47" s="54" t="s">
        <v>23</v>
      </c>
      <c r="B47" s="114">
        <f>[43]Agosto!$H$5</f>
        <v>16.920000000000002</v>
      </c>
      <c r="C47" s="114">
        <f>[43]Agosto!$H$6</f>
        <v>17.28</v>
      </c>
      <c r="D47" s="114">
        <f>[43]Agosto!$H$7</f>
        <v>8.64</v>
      </c>
      <c r="E47" s="114">
        <f>[43]Agosto!$H$8</f>
        <v>10.44</v>
      </c>
      <c r="F47" s="114">
        <f>[43]Agosto!$H$9</f>
        <v>15.48</v>
      </c>
      <c r="G47" s="114">
        <f>[43]Agosto!$H$10</f>
        <v>19.440000000000001</v>
      </c>
      <c r="H47" s="114">
        <f>[43]Agosto!$H$11</f>
        <v>11.16</v>
      </c>
      <c r="I47" s="114">
        <f>[43]Agosto!$H$12</f>
        <v>13.68</v>
      </c>
      <c r="J47" s="114">
        <f>[43]Agosto!$H$13</f>
        <v>15.840000000000002</v>
      </c>
      <c r="K47" s="114">
        <f>[43]Agosto!$H$14</f>
        <v>15.48</v>
      </c>
      <c r="L47" s="114">
        <f>[43]Agosto!$H$15</f>
        <v>14.04</v>
      </c>
      <c r="M47" s="114">
        <f>[43]Agosto!$H$16</f>
        <v>23.400000000000002</v>
      </c>
      <c r="N47" s="114">
        <f>[43]Agosto!$H$17</f>
        <v>19.8</v>
      </c>
      <c r="O47" s="114">
        <f>[43]Agosto!$H$18</f>
        <v>14.4</v>
      </c>
      <c r="P47" s="114">
        <f>[43]Agosto!$H$19</f>
        <v>14.4</v>
      </c>
      <c r="Q47" s="114">
        <f>[43]Agosto!$H$20</f>
        <v>15.48</v>
      </c>
      <c r="R47" s="114">
        <f>[43]Agosto!$H$21</f>
        <v>16.2</v>
      </c>
      <c r="S47" s="114">
        <f>[43]Agosto!$H$22</f>
        <v>20.88</v>
      </c>
      <c r="T47" s="114">
        <f>[43]Agosto!$H$23</f>
        <v>26.64</v>
      </c>
      <c r="U47" s="114">
        <f>[43]Agosto!$H$24</f>
        <v>10.8</v>
      </c>
      <c r="V47" s="114">
        <f>[43]Agosto!$H$25</f>
        <v>12.96</v>
      </c>
      <c r="W47" s="114">
        <f>[43]Agosto!$H$26</f>
        <v>18</v>
      </c>
      <c r="X47" s="114">
        <f>[43]Agosto!$H$27</f>
        <v>22.32</v>
      </c>
      <c r="Y47" s="114">
        <f>[43]Agosto!$H$28</f>
        <v>13.68</v>
      </c>
      <c r="Z47" s="114">
        <f>[43]Agosto!$H$29</f>
        <v>9.7200000000000006</v>
      </c>
      <c r="AA47" s="114">
        <f>[43]Agosto!$H$30</f>
        <v>18</v>
      </c>
      <c r="AB47" s="114">
        <f>[43]Agosto!$H$31</f>
        <v>15.120000000000001</v>
      </c>
      <c r="AC47" s="114">
        <f>[43]Agosto!$H$32</f>
        <v>14.4</v>
      </c>
      <c r="AD47" s="114">
        <f>[43]Agosto!$H$33</f>
        <v>17.64</v>
      </c>
      <c r="AE47" s="114">
        <f>[43]Agosto!$H$34</f>
        <v>11.16</v>
      </c>
      <c r="AF47" s="114">
        <f>[43]Agosto!$H$35</f>
        <v>22.68</v>
      </c>
      <c r="AG47" s="112">
        <f t="shared" si="3"/>
        <v>26.64</v>
      </c>
      <c r="AH47" s="120">
        <f t="shared" si="4"/>
        <v>16.002580645161292</v>
      </c>
    </row>
    <row r="48" spans="1:38" x14ac:dyDescent="0.2">
      <c r="A48" s="54" t="s">
        <v>34</v>
      </c>
      <c r="B48" s="114">
        <f>[44]Agosto!$H$5</f>
        <v>21.96</v>
      </c>
      <c r="C48" s="114">
        <f>[44]Agosto!$H$6</f>
        <v>15.120000000000001</v>
      </c>
      <c r="D48" s="114">
        <f>[44]Agosto!$H$7</f>
        <v>12.96</v>
      </c>
      <c r="E48" s="114">
        <f>[44]Agosto!$H$8</f>
        <v>16.920000000000002</v>
      </c>
      <c r="F48" s="114">
        <f>[44]Agosto!$H$9</f>
        <v>18.36</v>
      </c>
      <c r="G48" s="114">
        <f>[44]Agosto!$H$10</f>
        <v>19.079999999999998</v>
      </c>
      <c r="H48" s="114">
        <f>[44]Agosto!$H$11</f>
        <v>19.440000000000001</v>
      </c>
      <c r="I48" s="114">
        <f>[44]Agosto!$H$12</f>
        <v>11.879999999999999</v>
      </c>
      <c r="J48" s="114">
        <f>[44]Agosto!$H$13</f>
        <v>15.120000000000001</v>
      </c>
      <c r="K48" s="114">
        <f>[44]Agosto!$H$14</f>
        <v>24.48</v>
      </c>
      <c r="L48" s="114">
        <f>[44]Agosto!$H$15</f>
        <v>27</v>
      </c>
      <c r="M48" s="114">
        <f>[44]Agosto!$H$16</f>
        <v>18.36</v>
      </c>
      <c r="N48" s="114">
        <f>[44]Agosto!$H$17</f>
        <v>27.36</v>
      </c>
      <c r="O48" s="114">
        <f>[44]Agosto!$H$18</f>
        <v>23.759999999999998</v>
      </c>
      <c r="P48" s="114">
        <f>[44]Agosto!$H$19</f>
        <v>21.6</v>
      </c>
      <c r="Q48" s="114">
        <f>[44]Agosto!$H$20</f>
        <v>25.2</v>
      </c>
      <c r="R48" s="114">
        <f>[44]Agosto!$H$21</f>
        <v>23.759999999999998</v>
      </c>
      <c r="S48" s="114">
        <f>[44]Agosto!$H$22</f>
        <v>25.2</v>
      </c>
      <c r="T48" s="114">
        <f>[44]Agosto!$H$23</f>
        <v>22.32</v>
      </c>
      <c r="U48" s="114">
        <f>[44]Agosto!$H$24</f>
        <v>26.28</v>
      </c>
      <c r="V48" s="114">
        <f>[44]Agosto!$H$25</f>
        <v>29.52</v>
      </c>
      <c r="W48" s="114">
        <f>[44]Agosto!$H$26</f>
        <v>20.52</v>
      </c>
      <c r="X48" s="114">
        <f>[44]Agosto!$H$27</f>
        <v>24.840000000000003</v>
      </c>
      <c r="Y48" s="114">
        <f>[44]Agosto!$H$28</f>
        <v>20.16</v>
      </c>
      <c r="Z48" s="114">
        <f>[44]Agosto!$H$29</f>
        <v>17.28</v>
      </c>
      <c r="AA48" s="114">
        <f>[44]Agosto!$H$30</f>
        <v>16.559999999999999</v>
      </c>
      <c r="AB48" s="114">
        <f>[44]Agosto!$H$31</f>
        <v>13.32</v>
      </c>
      <c r="AC48" s="114">
        <f>[44]Agosto!$H$32</f>
        <v>21.96</v>
      </c>
      <c r="AD48" s="114">
        <f>[44]Agosto!$H$33</f>
        <v>14.04</v>
      </c>
      <c r="AE48" s="114">
        <f>[44]Agosto!$H$34</f>
        <v>19.440000000000001</v>
      </c>
      <c r="AF48" s="114">
        <f>[44]Agosto!$H$35</f>
        <v>23.400000000000002</v>
      </c>
      <c r="AG48" s="112">
        <f t="shared" si="3"/>
        <v>29.52</v>
      </c>
      <c r="AH48" s="120">
        <f t="shared" si="4"/>
        <v>20.554838709677419</v>
      </c>
      <c r="AI48" s="12" t="s">
        <v>35</v>
      </c>
    </row>
    <row r="49" spans="1:38" x14ac:dyDescent="0.2">
      <c r="A49" s="54" t="s">
        <v>20</v>
      </c>
      <c r="B49" s="114">
        <f>[45]Agosto!$H$5</f>
        <v>6.48</v>
      </c>
      <c r="C49" s="114">
        <f>[45]Agosto!$H$6</f>
        <v>5.7600000000000007</v>
      </c>
      <c r="D49" s="114">
        <f>[45]Agosto!$H$7</f>
        <v>5.7600000000000007</v>
      </c>
      <c r="E49" s="114">
        <f>[45]Agosto!$H$8</f>
        <v>6.12</v>
      </c>
      <c r="F49" s="114">
        <f>[45]Agosto!$H$9</f>
        <v>7.2</v>
      </c>
      <c r="G49" s="114">
        <f>[45]Agosto!$H$10</f>
        <v>10.08</v>
      </c>
      <c r="H49" s="114">
        <f>[45]Agosto!$H$11</f>
        <v>8.64</v>
      </c>
      <c r="I49" s="114">
        <f>[45]Agosto!$H$12</f>
        <v>7.2</v>
      </c>
      <c r="J49" s="114">
        <f>[45]Agosto!$H$13</f>
        <v>8.64</v>
      </c>
      <c r="K49" s="114">
        <f>[45]Agosto!$H$14</f>
        <v>10.44</v>
      </c>
      <c r="L49" s="114">
        <f>[45]Agosto!$H$15</f>
        <v>14.04</v>
      </c>
      <c r="M49" s="114">
        <f>[45]Agosto!$H$16</f>
        <v>18</v>
      </c>
      <c r="N49" s="114">
        <f>[45]Agosto!$H$17</f>
        <v>7.2</v>
      </c>
      <c r="O49" s="114">
        <f>[45]Agosto!$H$18</f>
        <v>8.2799999999999994</v>
      </c>
      <c r="P49" s="114">
        <f>[45]Agosto!$H$19</f>
        <v>6.84</v>
      </c>
      <c r="Q49" s="114">
        <f>[45]Agosto!$H$20</f>
        <v>13.68</v>
      </c>
      <c r="R49" s="114">
        <f>[45]Agosto!$H$21</f>
        <v>12.6</v>
      </c>
      <c r="S49" s="114">
        <f>[45]Agosto!$H$22</f>
        <v>12.24</v>
      </c>
      <c r="T49" s="114">
        <f>[45]Agosto!$H$23</f>
        <v>19.440000000000001</v>
      </c>
      <c r="U49" s="114">
        <f>[45]Agosto!$H$24</f>
        <v>15.840000000000002</v>
      </c>
      <c r="V49" s="114">
        <f>[45]Agosto!$H$25</f>
        <v>7.9200000000000008</v>
      </c>
      <c r="W49" s="114">
        <f>[45]Agosto!$H$26</f>
        <v>12.6</v>
      </c>
      <c r="X49" s="114">
        <f>[45]Agosto!$H$27</f>
        <v>14.76</v>
      </c>
      <c r="Y49" s="114">
        <f>[45]Agosto!$H$28</f>
        <v>15.120000000000001</v>
      </c>
      <c r="Z49" s="114">
        <f>[45]Agosto!$H$29</f>
        <v>16.920000000000002</v>
      </c>
      <c r="AA49" s="114">
        <f>[45]Agosto!$H$30</f>
        <v>7.2</v>
      </c>
      <c r="AB49" s="114">
        <f>[45]Agosto!$H$31</f>
        <v>7.9200000000000008</v>
      </c>
      <c r="AC49" s="114">
        <f>[45]Agosto!$H$32</f>
        <v>6.84</v>
      </c>
      <c r="AD49" s="114">
        <f>[45]Agosto!$H$33</f>
        <v>6.48</v>
      </c>
      <c r="AE49" s="114">
        <f>[45]Agosto!$H$34</f>
        <v>6.84</v>
      </c>
      <c r="AF49" s="114">
        <f>[45]Agosto!$H$35</f>
        <v>12.24</v>
      </c>
      <c r="AG49" s="112">
        <f t="shared" si="3"/>
        <v>19.440000000000001</v>
      </c>
      <c r="AH49" s="120">
        <f t="shared" si="4"/>
        <v>10.300645161290323</v>
      </c>
    </row>
    <row r="50" spans="1:38" s="5" customFormat="1" ht="17.100000000000001" customHeight="1" x14ac:dyDescent="0.2">
      <c r="A50" s="55" t="s">
        <v>24</v>
      </c>
      <c r="B50" s="13">
        <f t="shared" ref="B50:AG50" si="5">MAX(B5:B49)</f>
        <v>21.96</v>
      </c>
      <c r="C50" s="13">
        <f t="shared" si="5"/>
        <v>21.240000000000002</v>
      </c>
      <c r="D50" s="13">
        <f t="shared" si="5"/>
        <v>18.36</v>
      </c>
      <c r="E50" s="13">
        <f t="shared" si="5"/>
        <v>20.16</v>
      </c>
      <c r="F50" s="13">
        <f t="shared" si="5"/>
        <v>24.12</v>
      </c>
      <c r="G50" s="13">
        <f t="shared" si="5"/>
        <v>26.64</v>
      </c>
      <c r="H50" s="13">
        <f t="shared" si="5"/>
        <v>24.12</v>
      </c>
      <c r="I50" s="13">
        <f t="shared" si="5"/>
        <v>34.92</v>
      </c>
      <c r="J50" s="13">
        <f t="shared" si="5"/>
        <v>31.680000000000003</v>
      </c>
      <c r="K50" s="13">
        <f t="shared" si="5"/>
        <v>28.44</v>
      </c>
      <c r="L50" s="13">
        <f t="shared" si="5"/>
        <v>32.04</v>
      </c>
      <c r="M50" s="13">
        <f t="shared" si="5"/>
        <v>40.680000000000007</v>
      </c>
      <c r="N50" s="13">
        <f t="shared" si="5"/>
        <v>43.2</v>
      </c>
      <c r="O50" s="13">
        <f t="shared" si="5"/>
        <v>24.840000000000003</v>
      </c>
      <c r="P50" s="13">
        <f t="shared" si="5"/>
        <v>24.48</v>
      </c>
      <c r="Q50" s="13">
        <f t="shared" si="5"/>
        <v>27.36</v>
      </c>
      <c r="R50" s="13">
        <f t="shared" si="5"/>
        <v>26.28</v>
      </c>
      <c r="S50" s="13">
        <f t="shared" si="5"/>
        <v>51.84</v>
      </c>
      <c r="T50" s="13">
        <f t="shared" si="5"/>
        <v>59.4</v>
      </c>
      <c r="U50" s="13">
        <f t="shared" si="5"/>
        <v>31.319999999999997</v>
      </c>
      <c r="V50" s="13">
        <f t="shared" si="5"/>
        <v>29.880000000000003</v>
      </c>
      <c r="W50" s="13">
        <f t="shared" si="5"/>
        <v>39.6</v>
      </c>
      <c r="X50" s="13">
        <f t="shared" si="5"/>
        <v>40.680000000000007</v>
      </c>
      <c r="Y50" s="13">
        <f t="shared" si="5"/>
        <v>41.76</v>
      </c>
      <c r="Z50" s="13">
        <f t="shared" si="5"/>
        <v>29.52</v>
      </c>
      <c r="AA50" s="13">
        <f t="shared" si="5"/>
        <v>29.52</v>
      </c>
      <c r="AB50" s="13">
        <f t="shared" si="5"/>
        <v>25.2</v>
      </c>
      <c r="AC50" s="13">
        <f t="shared" si="5"/>
        <v>26.28</v>
      </c>
      <c r="AD50" s="13">
        <f t="shared" si="5"/>
        <v>25.2</v>
      </c>
      <c r="AE50" s="13">
        <f t="shared" si="5"/>
        <v>27.36</v>
      </c>
      <c r="AF50" s="13">
        <f t="shared" ref="AF50" si="6">MAX(AF5:AF49)</f>
        <v>38.159999999999997</v>
      </c>
      <c r="AG50" s="14">
        <f t="shared" si="5"/>
        <v>59.4</v>
      </c>
      <c r="AH50" s="121"/>
      <c r="AK50" s="5" t="s">
        <v>35</v>
      </c>
      <c r="AL50" s="5" t="s">
        <v>35</v>
      </c>
    </row>
    <row r="51" spans="1:38" x14ac:dyDescent="0.2">
      <c r="A51" s="117" t="s">
        <v>216</v>
      </c>
      <c r="B51" s="45"/>
      <c r="C51" s="45"/>
      <c r="D51" s="45"/>
      <c r="E51" s="45"/>
      <c r="F51" s="45"/>
      <c r="G51" s="45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51"/>
      <c r="AE51" s="56" t="s">
        <v>35</v>
      </c>
      <c r="AF51" s="56"/>
      <c r="AG51" s="49"/>
      <c r="AH51" s="50"/>
      <c r="AK51" t="s">
        <v>35</v>
      </c>
    </row>
    <row r="52" spans="1:38" x14ac:dyDescent="0.2">
      <c r="A52" s="117" t="s">
        <v>217</v>
      </c>
      <c r="B52" s="46"/>
      <c r="C52" s="46"/>
      <c r="D52" s="46"/>
      <c r="E52" s="46"/>
      <c r="F52" s="46"/>
      <c r="G52" s="46"/>
      <c r="H52" s="46"/>
      <c r="I52" s="46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30"/>
      <c r="U52" s="130"/>
      <c r="V52" s="130"/>
      <c r="W52" s="130"/>
      <c r="X52" s="130"/>
      <c r="Y52" s="102"/>
      <c r="Z52" s="102"/>
      <c r="AA52" s="102"/>
      <c r="AB52" s="102"/>
      <c r="AC52" s="102"/>
      <c r="AD52" s="102"/>
      <c r="AE52" s="102"/>
      <c r="AF52" s="102"/>
      <c r="AG52" s="49"/>
      <c r="AH52" s="48"/>
      <c r="AJ52" t="s">
        <v>35</v>
      </c>
      <c r="AK52" t="s">
        <v>35</v>
      </c>
      <c r="AL52" t="s">
        <v>35</v>
      </c>
    </row>
    <row r="53" spans="1:38" x14ac:dyDescent="0.2">
      <c r="A53" s="47"/>
      <c r="B53" s="102"/>
      <c r="C53" s="102"/>
      <c r="D53" s="102"/>
      <c r="E53" s="102"/>
      <c r="F53" s="102"/>
      <c r="G53" s="102"/>
      <c r="H53" s="102"/>
      <c r="I53" s="102"/>
      <c r="J53" s="103"/>
      <c r="K53" s="103"/>
      <c r="L53" s="103"/>
      <c r="M53" s="103"/>
      <c r="N53" s="103"/>
      <c r="O53" s="103"/>
      <c r="P53" s="103"/>
      <c r="Q53" s="102"/>
      <c r="R53" s="102"/>
      <c r="S53" s="108"/>
      <c r="T53" s="131"/>
      <c r="U53" s="131"/>
      <c r="V53" s="131"/>
      <c r="W53" s="131"/>
      <c r="X53" s="131"/>
      <c r="Y53" s="108"/>
      <c r="Z53" s="108"/>
      <c r="AA53" s="108"/>
      <c r="AB53" s="108"/>
      <c r="AC53" s="108"/>
      <c r="AD53" s="51"/>
      <c r="AE53" s="51"/>
      <c r="AF53" s="51"/>
      <c r="AG53" s="49"/>
      <c r="AH53" s="48"/>
    </row>
    <row r="54" spans="1:38" x14ac:dyDescent="0.2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51"/>
      <c r="AE54" s="51"/>
      <c r="AF54" s="51"/>
      <c r="AG54" s="49"/>
      <c r="AH54" s="80"/>
      <c r="AL54" t="s">
        <v>35</v>
      </c>
    </row>
    <row r="55" spans="1:38" x14ac:dyDescent="0.2">
      <c r="A55" s="47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51"/>
      <c r="AF55" s="51"/>
      <c r="AG55" s="49"/>
      <c r="AH55" s="50"/>
    </row>
    <row r="56" spans="1:38" x14ac:dyDescent="0.2">
      <c r="A56" s="47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52"/>
      <c r="AF56" s="52"/>
      <c r="AG56" s="49"/>
      <c r="AH56" s="50"/>
      <c r="AK56" t="s">
        <v>35</v>
      </c>
    </row>
    <row r="57" spans="1:38" ht="13.5" thickBot="1" x14ac:dyDescent="0.25">
      <c r="A57" s="57"/>
      <c r="B57" s="58"/>
      <c r="C57" s="58"/>
      <c r="D57" s="58"/>
      <c r="E57" s="58"/>
      <c r="F57" s="58"/>
      <c r="G57" s="58" t="s">
        <v>35</v>
      </c>
      <c r="H57" s="58"/>
      <c r="I57" s="58"/>
      <c r="J57" s="58"/>
      <c r="K57" s="58"/>
      <c r="L57" s="58" t="s">
        <v>35</v>
      </c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9"/>
      <c r="AH57" s="81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1"/>
      <c r="AK58" t="s">
        <v>35</v>
      </c>
    </row>
    <row r="60" spans="1:38" x14ac:dyDescent="0.2">
      <c r="AA60" s="3" t="s">
        <v>35</v>
      </c>
      <c r="AH60" t="s">
        <v>35</v>
      </c>
      <c r="AK60" t="s">
        <v>35</v>
      </c>
    </row>
    <row r="61" spans="1:38" x14ac:dyDescent="0.2">
      <c r="U61" s="3" t="s">
        <v>35</v>
      </c>
      <c r="AL61" t="s">
        <v>35</v>
      </c>
    </row>
    <row r="62" spans="1:38" x14ac:dyDescent="0.2">
      <c r="J62" s="3" t="s">
        <v>35</v>
      </c>
      <c r="N62" s="3" t="s">
        <v>35</v>
      </c>
      <c r="S62" s="3" t="s">
        <v>35</v>
      </c>
      <c r="V62" s="3" t="s">
        <v>35</v>
      </c>
    </row>
    <row r="63" spans="1:38" x14ac:dyDescent="0.2">
      <c r="G63" s="3" t="s">
        <v>35</v>
      </c>
      <c r="H63" s="3" t="s">
        <v>213</v>
      </c>
      <c r="P63" s="3" t="s">
        <v>35</v>
      </c>
      <c r="S63" s="3" t="s">
        <v>35</v>
      </c>
      <c r="U63" s="3" t="s">
        <v>35</v>
      </c>
      <c r="V63" s="3" t="s">
        <v>35</v>
      </c>
      <c r="AC63" s="3" t="s">
        <v>35</v>
      </c>
    </row>
    <row r="64" spans="1:38" x14ac:dyDescent="0.2">
      <c r="T64" s="3" t="s">
        <v>35</v>
      </c>
      <c r="W64" s="3" t="s">
        <v>35</v>
      </c>
      <c r="AA64" s="3" t="s">
        <v>35</v>
      </c>
      <c r="AE64" s="3" t="s">
        <v>35</v>
      </c>
    </row>
    <row r="65" spans="7:31" x14ac:dyDescent="0.2">
      <c r="W65" s="3" t="s">
        <v>35</v>
      </c>
      <c r="Z65" s="3" t="s">
        <v>35</v>
      </c>
    </row>
    <row r="66" spans="7:31" x14ac:dyDescent="0.2">
      <c r="P66" s="3" t="s">
        <v>35</v>
      </c>
      <c r="Q66" s="3" t="s">
        <v>35</v>
      </c>
      <c r="AA66" s="3" t="s">
        <v>35</v>
      </c>
      <c r="AE66" s="3" t="s">
        <v>35</v>
      </c>
    </row>
    <row r="68" spans="7:31" x14ac:dyDescent="0.2">
      <c r="K68" s="3" t="s">
        <v>35</v>
      </c>
      <c r="M68" s="3" t="s">
        <v>35</v>
      </c>
    </row>
    <row r="69" spans="7:31" x14ac:dyDescent="0.2">
      <c r="G69" s="3" t="s">
        <v>35</v>
      </c>
    </row>
    <row r="70" spans="7:31" x14ac:dyDescent="0.2">
      <c r="M70" s="3" t="s">
        <v>35</v>
      </c>
    </row>
    <row r="72" spans="7:31" x14ac:dyDescent="0.2">
      <c r="R72" s="3" t="s">
        <v>35</v>
      </c>
    </row>
  </sheetData>
  <mergeCells count="36">
    <mergeCell ref="N3:N4"/>
    <mergeCell ref="O3:O4"/>
    <mergeCell ref="Q3:Q4"/>
    <mergeCell ref="I3:I4"/>
    <mergeCell ref="J3:J4"/>
    <mergeCell ref="K3:K4"/>
    <mergeCell ref="A1:AH1"/>
    <mergeCell ref="P3:P4"/>
    <mergeCell ref="M3:M4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H3:H4"/>
    <mergeCell ref="L3:L4"/>
    <mergeCell ref="R3:R4"/>
    <mergeCell ref="S3:S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V3:V4"/>
    <mergeCell ref="U3:U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workbookViewId="0">
      <selection activeCell="B3" sqref="B3:B4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7" ht="20.100000000000001" customHeight="1" thickBot="1" x14ac:dyDescent="0.25">
      <c r="A1" s="157" t="s">
        <v>22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9"/>
    </row>
    <row r="2" spans="1:37" s="4" customFormat="1" ht="16.5" customHeight="1" x14ac:dyDescent="0.2">
      <c r="A2" s="160" t="s">
        <v>21</v>
      </c>
      <c r="B2" s="153" t="s">
        <v>219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5"/>
      <c r="AG2" s="156"/>
    </row>
    <row r="3" spans="1:37" s="5" customFormat="1" ht="12" customHeight="1" x14ac:dyDescent="0.2">
      <c r="A3" s="161"/>
      <c r="B3" s="162">
        <v>1</v>
      </c>
      <c r="C3" s="144">
        <f>SUM(B3+1)</f>
        <v>2</v>
      </c>
      <c r="D3" s="144">
        <f t="shared" ref="D3:AD3" si="0">SUM(C3+1)</f>
        <v>3</v>
      </c>
      <c r="E3" s="144">
        <f t="shared" si="0"/>
        <v>4</v>
      </c>
      <c r="F3" s="144">
        <f t="shared" si="0"/>
        <v>5</v>
      </c>
      <c r="G3" s="144">
        <f t="shared" si="0"/>
        <v>6</v>
      </c>
      <c r="H3" s="144">
        <f t="shared" si="0"/>
        <v>7</v>
      </c>
      <c r="I3" s="144">
        <f t="shared" si="0"/>
        <v>8</v>
      </c>
      <c r="J3" s="144">
        <f t="shared" si="0"/>
        <v>9</v>
      </c>
      <c r="K3" s="144">
        <f t="shared" si="0"/>
        <v>10</v>
      </c>
      <c r="L3" s="144">
        <f t="shared" si="0"/>
        <v>11</v>
      </c>
      <c r="M3" s="144">
        <f t="shared" si="0"/>
        <v>12</v>
      </c>
      <c r="N3" s="144">
        <f t="shared" si="0"/>
        <v>13</v>
      </c>
      <c r="O3" s="144">
        <f t="shared" si="0"/>
        <v>14</v>
      </c>
      <c r="P3" s="144">
        <f t="shared" si="0"/>
        <v>15</v>
      </c>
      <c r="Q3" s="144">
        <f t="shared" si="0"/>
        <v>16</v>
      </c>
      <c r="R3" s="144">
        <f t="shared" si="0"/>
        <v>17</v>
      </c>
      <c r="S3" s="144">
        <f t="shared" si="0"/>
        <v>18</v>
      </c>
      <c r="T3" s="144">
        <f t="shared" si="0"/>
        <v>19</v>
      </c>
      <c r="U3" s="144">
        <f t="shared" si="0"/>
        <v>20</v>
      </c>
      <c r="V3" s="144">
        <f t="shared" si="0"/>
        <v>21</v>
      </c>
      <c r="W3" s="144">
        <f t="shared" si="0"/>
        <v>22</v>
      </c>
      <c r="X3" s="144">
        <f t="shared" si="0"/>
        <v>23</v>
      </c>
      <c r="Y3" s="144">
        <f t="shared" si="0"/>
        <v>24</v>
      </c>
      <c r="Z3" s="144">
        <f t="shared" si="0"/>
        <v>25</v>
      </c>
      <c r="AA3" s="144">
        <f t="shared" si="0"/>
        <v>26</v>
      </c>
      <c r="AB3" s="144">
        <f t="shared" si="0"/>
        <v>27</v>
      </c>
      <c r="AC3" s="144">
        <f t="shared" si="0"/>
        <v>28</v>
      </c>
      <c r="AD3" s="144">
        <f t="shared" si="0"/>
        <v>29</v>
      </c>
      <c r="AE3" s="149">
        <v>30</v>
      </c>
      <c r="AF3" s="151">
        <v>31</v>
      </c>
      <c r="AG3" s="101" t="s">
        <v>206</v>
      </c>
    </row>
    <row r="4" spans="1:37" s="5" customFormat="1" ht="13.5" customHeight="1" x14ac:dyDescent="0.2">
      <c r="A4" s="161"/>
      <c r="B4" s="163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50"/>
      <c r="AF4" s="152"/>
      <c r="AG4" s="90" t="s">
        <v>25</v>
      </c>
    </row>
    <row r="5" spans="1:37" s="5" customFormat="1" x14ac:dyDescent="0.2">
      <c r="A5" s="82" t="s">
        <v>30</v>
      </c>
      <c r="B5" s="96" t="str">
        <f>[1]Agosto!$I$5</f>
        <v>*</v>
      </c>
      <c r="C5" s="96" t="str">
        <f>[1]Agosto!$I$6</f>
        <v>*</v>
      </c>
      <c r="D5" s="96" t="str">
        <f>[1]Agosto!$I$7</f>
        <v>*</v>
      </c>
      <c r="E5" s="96" t="str">
        <f>[1]Agosto!$I$8</f>
        <v>*</v>
      </c>
      <c r="F5" s="96" t="str">
        <f>[1]Agosto!$I$9</f>
        <v>*</v>
      </c>
      <c r="G5" s="96" t="str">
        <f>[1]Agosto!$I$10</f>
        <v>*</v>
      </c>
      <c r="H5" s="96" t="str">
        <f>[1]Agosto!$I$11</f>
        <v>*</v>
      </c>
      <c r="I5" s="96" t="str">
        <f>[1]Agosto!$I$12</f>
        <v>*</v>
      </c>
      <c r="J5" s="96" t="str">
        <f>[1]Agosto!$I$13</f>
        <v>*</v>
      </c>
      <c r="K5" s="96" t="str">
        <f>[1]Agosto!$I$14</f>
        <v>*</v>
      </c>
      <c r="L5" s="96" t="str">
        <f>[1]Agosto!$I$15</f>
        <v>*</v>
      </c>
      <c r="M5" s="96" t="str">
        <f>[1]Agosto!$I$16</f>
        <v>*</v>
      </c>
      <c r="N5" s="96" t="str">
        <f>[1]Agosto!$I$17</f>
        <v>*</v>
      </c>
      <c r="O5" s="96" t="str">
        <f>[1]Agosto!$I$18</f>
        <v>*</v>
      </c>
      <c r="P5" s="96" t="str">
        <f>[1]Agosto!$I$19</f>
        <v>*</v>
      </c>
      <c r="Q5" s="96" t="str">
        <f>[1]Agosto!$I$20</f>
        <v>*</v>
      </c>
      <c r="R5" s="96" t="str">
        <f>[1]Agosto!$I$21</f>
        <v>*</v>
      </c>
      <c r="S5" s="96" t="str">
        <f>[1]Agosto!$I$22</f>
        <v>*</v>
      </c>
      <c r="T5" s="96" t="str">
        <f>[1]Agosto!$I$23</f>
        <v>*</v>
      </c>
      <c r="U5" s="96" t="str">
        <f>[1]Agosto!$I$24</f>
        <v>*</v>
      </c>
      <c r="V5" s="96" t="str">
        <f>[1]Agosto!$I$25</f>
        <v>*</v>
      </c>
      <c r="W5" s="96" t="str">
        <f>[1]Agosto!$I$26</f>
        <v>*</v>
      </c>
      <c r="X5" s="96" t="str">
        <f>[1]Agosto!$I$27</f>
        <v>*</v>
      </c>
      <c r="Y5" s="96" t="str">
        <f>[1]Agosto!$I$28</f>
        <v>*</v>
      </c>
      <c r="Z5" s="96" t="str">
        <f>[1]Agosto!$I$29</f>
        <v>*</v>
      </c>
      <c r="AA5" s="96" t="str">
        <f>[1]Agosto!$I$30</f>
        <v>*</v>
      </c>
      <c r="AB5" s="96" t="str">
        <f>[1]Agosto!$I$31</f>
        <v>*</v>
      </c>
      <c r="AC5" s="96" t="str">
        <f>[1]Agosto!$I$32</f>
        <v>*</v>
      </c>
      <c r="AD5" s="96" t="str">
        <f>[1]Agosto!$I$33</f>
        <v>*</v>
      </c>
      <c r="AE5" s="96" t="str">
        <f>[1]Agosto!$I$34</f>
        <v>*</v>
      </c>
      <c r="AF5" s="96" t="str">
        <f>[1]Agosto!$I$35</f>
        <v>*</v>
      </c>
      <c r="AG5" s="97" t="str">
        <f>[1]Agosto!$I$36</f>
        <v>*</v>
      </c>
    </row>
    <row r="6" spans="1:37" x14ac:dyDescent="0.2">
      <c r="A6" s="82" t="s">
        <v>0</v>
      </c>
      <c r="B6" s="11" t="str">
        <f>[2]Agosto!$I$5</f>
        <v>*</v>
      </c>
      <c r="C6" s="11" t="str">
        <f>[2]Agosto!$I$6</f>
        <v>*</v>
      </c>
      <c r="D6" s="11" t="str">
        <f>[2]Agosto!$I$7</f>
        <v>*</v>
      </c>
      <c r="E6" s="11" t="str">
        <f>[2]Agosto!$I$8</f>
        <v>*</v>
      </c>
      <c r="F6" s="11" t="str">
        <f>[2]Agosto!$I$9</f>
        <v>*</v>
      </c>
      <c r="G6" s="11" t="str">
        <f>[2]Agosto!$I$10</f>
        <v>*</v>
      </c>
      <c r="H6" s="11" t="str">
        <f>[2]Agosto!$I$11</f>
        <v>*</v>
      </c>
      <c r="I6" s="11" t="str">
        <f>[2]Agosto!$I$12</f>
        <v>*</v>
      </c>
      <c r="J6" s="11" t="str">
        <f>[2]Agosto!$I$13</f>
        <v>*</v>
      </c>
      <c r="K6" s="11" t="str">
        <f>[2]Agosto!$I$14</f>
        <v>*</v>
      </c>
      <c r="L6" s="11" t="str">
        <f>[2]Agosto!$I$15</f>
        <v>*</v>
      </c>
      <c r="M6" s="11" t="str">
        <f>[2]Agosto!$I$16</f>
        <v>*</v>
      </c>
      <c r="N6" s="11" t="str">
        <f>[2]Agosto!$I$17</f>
        <v>*</v>
      </c>
      <c r="O6" s="11" t="str">
        <f>[2]Agosto!$I$18</f>
        <v>*</v>
      </c>
      <c r="P6" s="11" t="str">
        <f>[2]Agosto!$I$19</f>
        <v>*</v>
      </c>
      <c r="Q6" s="11" t="str">
        <f>[2]Agosto!$I$20</f>
        <v>*</v>
      </c>
      <c r="R6" s="11" t="str">
        <f>[2]Agosto!$I$21</f>
        <v>*</v>
      </c>
      <c r="S6" s="11" t="str">
        <f>[2]Agosto!$I$22</f>
        <v>*</v>
      </c>
      <c r="T6" s="104" t="str">
        <f>[2]Agosto!$I$23</f>
        <v>*</v>
      </c>
      <c r="U6" s="104" t="str">
        <f>[2]Agosto!$I$24</f>
        <v>*</v>
      </c>
      <c r="V6" s="104" t="str">
        <f>[2]Agosto!$I$25</f>
        <v>*</v>
      </c>
      <c r="W6" s="104" t="str">
        <f>[2]Agosto!$I$26</f>
        <v>*</v>
      </c>
      <c r="X6" s="104" t="str">
        <f>[2]Agosto!$I$27</f>
        <v>*</v>
      </c>
      <c r="Y6" s="104" t="str">
        <f>[2]Agosto!$I$28</f>
        <v>*</v>
      </c>
      <c r="Z6" s="104" t="str">
        <f>[2]Agosto!$I$29</f>
        <v>*</v>
      </c>
      <c r="AA6" s="104" t="str">
        <f>[2]Agosto!$I$30</f>
        <v>*</v>
      </c>
      <c r="AB6" s="104" t="str">
        <f>[2]Agosto!$I$31</f>
        <v>*</v>
      </c>
      <c r="AC6" s="104" t="str">
        <f>[2]Agosto!$I$32</f>
        <v>*</v>
      </c>
      <c r="AD6" s="104" t="str">
        <f>[2]Agosto!$I$33</f>
        <v>*</v>
      </c>
      <c r="AE6" s="104" t="str">
        <f>[2]Agosto!$I$34</f>
        <v>*</v>
      </c>
      <c r="AF6" s="104" t="str">
        <f>[2]Agosto!$I$35</f>
        <v>*</v>
      </c>
      <c r="AG6" s="93" t="str">
        <f>[2]Agosto!$I$36</f>
        <v>*</v>
      </c>
    </row>
    <row r="7" spans="1:37" x14ac:dyDescent="0.2">
      <c r="A7" s="82" t="s">
        <v>88</v>
      </c>
      <c r="B7" s="104" t="str">
        <f>[3]Agosto!$I$5</f>
        <v>*</v>
      </c>
      <c r="C7" s="104" t="str">
        <f>[3]Agosto!$I$6</f>
        <v>*</v>
      </c>
      <c r="D7" s="104" t="str">
        <f>[3]Agosto!$I$7</f>
        <v>*</v>
      </c>
      <c r="E7" s="104" t="str">
        <f>[3]Agosto!$I$8</f>
        <v>*</v>
      </c>
      <c r="F7" s="104" t="str">
        <f>[3]Agosto!$I$9</f>
        <v>*</v>
      </c>
      <c r="G7" s="104" t="str">
        <f>[3]Agosto!$I$10</f>
        <v>*</v>
      </c>
      <c r="H7" s="104" t="str">
        <f>[3]Agosto!$I$11</f>
        <v>*</v>
      </c>
      <c r="I7" s="104" t="str">
        <f>[3]Agosto!$I$12</f>
        <v>*</v>
      </c>
      <c r="J7" s="104" t="str">
        <f>[3]Agosto!$I$13</f>
        <v>*</v>
      </c>
      <c r="K7" s="104" t="str">
        <f>[3]Agosto!$I$14</f>
        <v>*</v>
      </c>
      <c r="L7" s="104" t="str">
        <f>[3]Agosto!$I$15</f>
        <v>*</v>
      </c>
      <c r="M7" s="104" t="str">
        <f>[3]Agosto!$I$16</f>
        <v>*</v>
      </c>
      <c r="N7" s="104" t="str">
        <f>[3]Agosto!$I$17</f>
        <v>*</v>
      </c>
      <c r="O7" s="104" t="str">
        <f>[3]Agosto!$I$18</f>
        <v>*</v>
      </c>
      <c r="P7" s="104" t="str">
        <f>[3]Agosto!$I$19</f>
        <v>*</v>
      </c>
      <c r="Q7" s="104" t="str">
        <f>[3]Agosto!$I$20</f>
        <v>*</v>
      </c>
      <c r="R7" s="104" t="str">
        <f>[3]Agosto!$I$21</f>
        <v>*</v>
      </c>
      <c r="S7" s="104" t="str">
        <f>[3]Agosto!$I$22</f>
        <v>*</v>
      </c>
      <c r="T7" s="104" t="str">
        <f>[3]Agosto!$I$23</f>
        <v>*</v>
      </c>
      <c r="U7" s="104" t="str">
        <f>[3]Agosto!$I$24</f>
        <v>*</v>
      </c>
      <c r="V7" s="104" t="str">
        <f>[3]Agosto!$I$25</f>
        <v>*</v>
      </c>
      <c r="W7" s="104" t="str">
        <f>[3]Agosto!$I$26</f>
        <v>*</v>
      </c>
      <c r="X7" s="104" t="str">
        <f>[3]Agosto!$I$27</f>
        <v>*</v>
      </c>
      <c r="Y7" s="104" t="str">
        <f>[3]Agosto!$I$28</f>
        <v>*</v>
      </c>
      <c r="Z7" s="104" t="str">
        <f>[3]Agosto!$I$29</f>
        <v>*</v>
      </c>
      <c r="AA7" s="104" t="str">
        <f>[3]Agosto!$I$30</f>
        <v>*</v>
      </c>
      <c r="AB7" s="104" t="str">
        <f>[3]Agosto!$I$31</f>
        <v>*</v>
      </c>
      <c r="AC7" s="104" t="str">
        <f>[3]Agosto!$I$32</f>
        <v>*</v>
      </c>
      <c r="AD7" s="104" t="str">
        <f>[3]Agosto!$I$33</f>
        <v>*</v>
      </c>
      <c r="AE7" s="104" t="str">
        <f>[3]Agosto!$I$34</f>
        <v>*</v>
      </c>
      <c r="AF7" s="104" t="str">
        <f>[3]Agosto!$I$35</f>
        <v>*</v>
      </c>
      <c r="AG7" s="93" t="str">
        <f>[3]Agosto!$I$36</f>
        <v>*</v>
      </c>
    </row>
    <row r="8" spans="1:37" x14ac:dyDescent="0.2">
      <c r="A8" s="82" t="s">
        <v>1</v>
      </c>
      <c r="B8" s="11" t="str">
        <f>[4]Agosto!$I$5</f>
        <v>*</v>
      </c>
      <c r="C8" s="11" t="str">
        <f>[4]Agosto!$I$6</f>
        <v>*</v>
      </c>
      <c r="D8" s="11" t="str">
        <f>[4]Agosto!$I$7</f>
        <v>*</v>
      </c>
      <c r="E8" s="11" t="str">
        <f>[4]Agosto!$I$8</f>
        <v>*</v>
      </c>
      <c r="F8" s="11" t="str">
        <f>[4]Agosto!$I$9</f>
        <v>*</v>
      </c>
      <c r="G8" s="11" t="str">
        <f>[4]Agosto!$I$10</f>
        <v>*</v>
      </c>
      <c r="H8" s="11" t="str">
        <f>[4]Agosto!$I$11</f>
        <v>*</v>
      </c>
      <c r="I8" s="11" t="str">
        <f>[4]Agosto!$I$12</f>
        <v>*</v>
      </c>
      <c r="J8" s="11" t="str">
        <f>[4]Agosto!$I$13</f>
        <v>*</v>
      </c>
      <c r="K8" s="11" t="str">
        <f>[4]Agosto!$I$14</f>
        <v>*</v>
      </c>
      <c r="L8" s="11" t="str">
        <f>[4]Agosto!$I$15</f>
        <v>*</v>
      </c>
      <c r="M8" s="11" t="str">
        <f>[4]Agosto!$I$16</f>
        <v>*</v>
      </c>
      <c r="N8" s="11" t="str">
        <f>[4]Agosto!$I$17</f>
        <v>*</v>
      </c>
      <c r="O8" s="11" t="str">
        <f>[4]Agosto!$I$18</f>
        <v>*</v>
      </c>
      <c r="P8" s="11" t="str">
        <f>[4]Agosto!$I$19</f>
        <v>*</v>
      </c>
      <c r="Q8" s="11" t="str">
        <f>[4]Agosto!$I$20</f>
        <v>*</v>
      </c>
      <c r="R8" s="11" t="str">
        <f>[4]Agosto!$I$21</f>
        <v>*</v>
      </c>
      <c r="S8" s="11" t="str">
        <f>[4]Agosto!$I$22</f>
        <v>*</v>
      </c>
      <c r="T8" s="104" t="str">
        <f>[4]Agosto!$I$23</f>
        <v>*</v>
      </c>
      <c r="U8" s="104" t="str">
        <f>[4]Agosto!$I$24</f>
        <v>*</v>
      </c>
      <c r="V8" s="104" t="str">
        <f>[4]Agosto!$I$25</f>
        <v>*</v>
      </c>
      <c r="W8" s="104" t="str">
        <f>[4]Agosto!$I$26</f>
        <v>*</v>
      </c>
      <c r="X8" s="104" t="str">
        <f>[4]Agosto!$I$27</f>
        <v>*</v>
      </c>
      <c r="Y8" s="104" t="str">
        <f>[4]Agosto!$I$28</f>
        <v>*</v>
      </c>
      <c r="Z8" s="104" t="str">
        <f>[4]Agosto!$I$29</f>
        <v>*</v>
      </c>
      <c r="AA8" s="104" t="str">
        <f>[4]Agosto!$I$30</f>
        <v>*</v>
      </c>
      <c r="AB8" s="104" t="str">
        <f>[4]Agosto!$I$31</f>
        <v>*</v>
      </c>
      <c r="AC8" s="104" t="str">
        <f>[4]Agosto!$I$32</f>
        <v>*</v>
      </c>
      <c r="AD8" s="104" t="str">
        <f>[4]Agosto!$I$33</f>
        <v>*</v>
      </c>
      <c r="AE8" s="104" t="str">
        <f>[4]Agosto!$I$34</f>
        <v>*</v>
      </c>
      <c r="AF8" s="104" t="str">
        <f>[4]Agosto!$I$35</f>
        <v>*</v>
      </c>
      <c r="AG8" s="93" t="str">
        <f>[4]Agosto!$I$36</f>
        <v>*</v>
      </c>
    </row>
    <row r="9" spans="1:37" x14ac:dyDescent="0.2">
      <c r="A9" s="82" t="s">
        <v>151</v>
      </c>
      <c r="B9" s="11" t="str">
        <f>[5]Agosto!$I$5</f>
        <v>*</v>
      </c>
      <c r="C9" s="11" t="str">
        <f>[5]Agosto!$I$6</f>
        <v>*</v>
      </c>
      <c r="D9" s="11" t="str">
        <f>[5]Agosto!$I$7</f>
        <v>*</v>
      </c>
      <c r="E9" s="11" t="str">
        <f>[5]Agosto!$I$8</f>
        <v>*</v>
      </c>
      <c r="F9" s="11" t="str">
        <f>[5]Agosto!$I$9</f>
        <v>*</v>
      </c>
      <c r="G9" s="11" t="str">
        <f>[5]Agosto!$I$10</f>
        <v>*</v>
      </c>
      <c r="H9" s="11" t="str">
        <f>[5]Agosto!$I$11</f>
        <v>*</v>
      </c>
      <c r="I9" s="11" t="str">
        <f>[5]Agosto!$I$12</f>
        <v>*</v>
      </c>
      <c r="J9" s="11" t="str">
        <f>[5]Agosto!$I$13</f>
        <v>*</v>
      </c>
      <c r="K9" s="11" t="str">
        <f>[5]Agosto!$I$14</f>
        <v>*</v>
      </c>
      <c r="L9" s="11" t="str">
        <f>[5]Agosto!$I$15</f>
        <v>*</v>
      </c>
      <c r="M9" s="11" t="str">
        <f>[5]Agosto!$I$16</f>
        <v>*</v>
      </c>
      <c r="N9" s="11" t="str">
        <f>[5]Agosto!$I$17</f>
        <v>*</v>
      </c>
      <c r="O9" s="11" t="str">
        <f>[5]Agosto!$I$18</f>
        <v>*</v>
      </c>
      <c r="P9" s="11" t="str">
        <f>[5]Agosto!$I$19</f>
        <v>*</v>
      </c>
      <c r="Q9" s="11" t="str">
        <f>[5]Agosto!$I$20</f>
        <v>*</v>
      </c>
      <c r="R9" s="11" t="str">
        <f>[5]Agosto!$I$21</f>
        <v>*</v>
      </c>
      <c r="S9" s="11" t="str">
        <f>[5]Agosto!$I$22</f>
        <v>*</v>
      </c>
      <c r="T9" s="104" t="str">
        <f>[5]Agosto!$I$23</f>
        <v>*</v>
      </c>
      <c r="U9" s="104" t="str">
        <f>[5]Agosto!$I$24</f>
        <v>*</v>
      </c>
      <c r="V9" s="104" t="str">
        <f>[5]Agosto!$I$25</f>
        <v>*</v>
      </c>
      <c r="W9" s="104" t="str">
        <f>[5]Agosto!$I$26</f>
        <v>*</v>
      </c>
      <c r="X9" s="104" t="str">
        <f>[5]Agosto!$I$27</f>
        <v>*</v>
      </c>
      <c r="Y9" s="104" t="str">
        <f>[5]Agosto!$I$28</f>
        <v>*</v>
      </c>
      <c r="Z9" s="104" t="str">
        <f>[5]Agosto!$I$29</f>
        <v>*</v>
      </c>
      <c r="AA9" s="104" t="str">
        <f>[5]Agosto!$I$30</f>
        <v>*</v>
      </c>
      <c r="AB9" s="104" t="str">
        <f>[5]Agosto!$I$31</f>
        <v>*</v>
      </c>
      <c r="AC9" s="104" t="str">
        <f>[5]Agosto!$I$32</f>
        <v>*</v>
      </c>
      <c r="AD9" s="104" t="str">
        <f>[5]Agosto!$I$33</f>
        <v>*</v>
      </c>
      <c r="AE9" s="104" t="str">
        <f>[5]Agosto!$I$34</f>
        <v>*</v>
      </c>
      <c r="AF9" s="104" t="str">
        <f>[5]Agosto!$I$35</f>
        <v>*</v>
      </c>
      <c r="AG9" s="100" t="str">
        <f>[5]Agosto!$I$36</f>
        <v>*</v>
      </c>
    </row>
    <row r="10" spans="1:37" x14ac:dyDescent="0.2">
      <c r="A10" s="82" t="s">
        <v>95</v>
      </c>
      <c r="B10" s="11" t="str">
        <f>[6]Agosto!$I$5</f>
        <v>*</v>
      </c>
      <c r="C10" s="11" t="str">
        <f>[6]Agosto!$I$6</f>
        <v>*</v>
      </c>
      <c r="D10" s="11" t="str">
        <f>[6]Agosto!$I$7</f>
        <v>*</v>
      </c>
      <c r="E10" s="11" t="str">
        <f>[6]Agosto!$I$8</f>
        <v>*</v>
      </c>
      <c r="F10" s="11" t="str">
        <f>[6]Agosto!$I$9</f>
        <v>*</v>
      </c>
      <c r="G10" s="11" t="str">
        <f>[6]Agosto!$I$10</f>
        <v>*</v>
      </c>
      <c r="H10" s="11" t="str">
        <f>[6]Agosto!$I$11</f>
        <v>*</v>
      </c>
      <c r="I10" s="11" t="str">
        <f>[6]Agosto!$I$12</f>
        <v>*</v>
      </c>
      <c r="J10" s="11" t="str">
        <f>[6]Agosto!$I$13</f>
        <v>*</v>
      </c>
      <c r="K10" s="11" t="str">
        <f>[6]Agosto!$I$14</f>
        <v>*</v>
      </c>
      <c r="L10" s="11" t="str">
        <f>[6]Agosto!$I$15</f>
        <v>*</v>
      </c>
      <c r="M10" s="11" t="str">
        <f>[6]Agosto!$I$16</f>
        <v>*</v>
      </c>
      <c r="N10" s="11" t="str">
        <f>[6]Agosto!$I$17</f>
        <v>*</v>
      </c>
      <c r="O10" s="11" t="str">
        <f>[6]Agosto!$I$18</f>
        <v>*</v>
      </c>
      <c r="P10" s="11" t="str">
        <f>[6]Agosto!$I$19</f>
        <v>*</v>
      </c>
      <c r="Q10" s="11" t="str">
        <f>[6]Agosto!$I$20</f>
        <v>*</v>
      </c>
      <c r="R10" s="11" t="str">
        <f>[6]Agosto!$I$21</f>
        <v>*</v>
      </c>
      <c r="S10" s="11" t="str">
        <f>[6]Agosto!$I$22</f>
        <v>*</v>
      </c>
      <c r="T10" s="104" t="str">
        <f>[6]Agosto!$I$23</f>
        <v>*</v>
      </c>
      <c r="U10" s="104" t="str">
        <f>[6]Agosto!$I$24</f>
        <v>*</v>
      </c>
      <c r="V10" s="104" t="str">
        <f>[6]Agosto!$I$25</f>
        <v>*</v>
      </c>
      <c r="W10" s="104" t="str">
        <f>[6]Agosto!$I$26</f>
        <v>*</v>
      </c>
      <c r="X10" s="104" t="str">
        <f>[6]Agosto!$I$27</f>
        <v>*</v>
      </c>
      <c r="Y10" s="104" t="str">
        <f>[6]Agosto!$I$28</f>
        <v>*</v>
      </c>
      <c r="Z10" s="104" t="str">
        <f>[6]Agosto!$I$29</f>
        <v>*</v>
      </c>
      <c r="AA10" s="104" t="str">
        <f>[6]Agosto!$I$30</f>
        <v>*</v>
      </c>
      <c r="AB10" s="104" t="str">
        <f>[6]Agosto!$I$31</f>
        <v>*</v>
      </c>
      <c r="AC10" s="104" t="str">
        <f>[6]Agosto!$I$32</f>
        <v>*</v>
      </c>
      <c r="AD10" s="104" t="str">
        <f>[6]Agosto!$I$33</f>
        <v>*</v>
      </c>
      <c r="AE10" s="104" t="str">
        <f>[6]Agosto!$I$34</f>
        <v>*</v>
      </c>
      <c r="AF10" s="104" t="str">
        <f>[6]Agosto!$I$35</f>
        <v>*</v>
      </c>
      <c r="AG10" s="100" t="str">
        <f>[6]Agosto!$I$36</f>
        <v>*</v>
      </c>
    </row>
    <row r="11" spans="1:37" x14ac:dyDescent="0.2">
      <c r="A11" s="82" t="s">
        <v>52</v>
      </c>
      <c r="B11" s="11" t="str">
        <f>[7]Agosto!$I$5</f>
        <v>*</v>
      </c>
      <c r="C11" s="11" t="str">
        <f>[7]Agosto!$I$6</f>
        <v>*</v>
      </c>
      <c r="D11" s="11" t="str">
        <f>[7]Agosto!$I$7</f>
        <v>*</v>
      </c>
      <c r="E11" s="11" t="str">
        <f>[7]Agosto!$I$8</f>
        <v>*</v>
      </c>
      <c r="F11" s="11" t="str">
        <f>[7]Agosto!$I$9</f>
        <v>*</v>
      </c>
      <c r="G11" s="11" t="str">
        <f>[7]Agosto!$I$10</f>
        <v>*</v>
      </c>
      <c r="H11" s="11" t="str">
        <f>[7]Agosto!$I$11</f>
        <v>*</v>
      </c>
      <c r="I11" s="11" t="str">
        <f>[7]Agosto!$I$12</f>
        <v>*</v>
      </c>
      <c r="J11" s="11" t="str">
        <f>[7]Agosto!$I$13</f>
        <v>*</v>
      </c>
      <c r="K11" s="11" t="str">
        <f>[7]Agosto!$I$14</f>
        <v>*</v>
      </c>
      <c r="L11" s="11" t="str">
        <f>[7]Agosto!$I$15</f>
        <v>*</v>
      </c>
      <c r="M11" s="11" t="str">
        <f>[7]Agosto!$I$16</f>
        <v>*</v>
      </c>
      <c r="N11" s="11" t="str">
        <f>[7]Agosto!$I$17</f>
        <v>*</v>
      </c>
      <c r="O11" s="11" t="str">
        <f>[7]Agosto!$I$18</f>
        <v>*</v>
      </c>
      <c r="P11" s="11" t="str">
        <f>[7]Agosto!$I$19</f>
        <v>*</v>
      </c>
      <c r="Q11" s="11" t="str">
        <f>[7]Agosto!$I$20</f>
        <v>*</v>
      </c>
      <c r="R11" s="11" t="str">
        <f>[7]Agosto!$I$21</f>
        <v>*</v>
      </c>
      <c r="S11" s="11" t="str">
        <f>[7]Agosto!$I$22</f>
        <v>*</v>
      </c>
      <c r="T11" s="104" t="str">
        <f>[7]Agosto!$I$23</f>
        <v>*</v>
      </c>
      <c r="U11" s="104" t="str">
        <f>[7]Agosto!$I$24</f>
        <v>*</v>
      </c>
      <c r="V11" s="104" t="str">
        <f>[7]Agosto!$I$25</f>
        <v>*</v>
      </c>
      <c r="W11" s="104" t="str">
        <f>[7]Agosto!$I$26</f>
        <v>*</v>
      </c>
      <c r="X11" s="104" t="str">
        <f>[7]Agosto!$I$27</f>
        <v>*</v>
      </c>
      <c r="Y11" s="104" t="str">
        <f>[7]Agosto!$I$28</f>
        <v>*</v>
      </c>
      <c r="Z11" s="104" t="str">
        <f>[7]Agosto!$I$29</f>
        <v>*</v>
      </c>
      <c r="AA11" s="104" t="str">
        <f>[7]Agosto!$I$30</f>
        <v>*</v>
      </c>
      <c r="AB11" s="104" t="str">
        <f>[7]Agosto!$I$31</f>
        <v>*</v>
      </c>
      <c r="AC11" s="104" t="str">
        <f>[7]Agosto!$I$32</f>
        <v>*</v>
      </c>
      <c r="AD11" s="104" t="str">
        <f>[7]Agosto!$I$33</f>
        <v>*</v>
      </c>
      <c r="AE11" s="104" t="str">
        <f>[7]Agosto!$I$34</f>
        <v>*</v>
      </c>
      <c r="AF11" s="104" t="str">
        <f>[7]Agosto!$I$35</f>
        <v>*</v>
      </c>
      <c r="AG11" s="93" t="str">
        <f>[7]Agosto!$I$36</f>
        <v>*</v>
      </c>
    </row>
    <row r="12" spans="1:37" x14ac:dyDescent="0.2">
      <c r="A12" s="82" t="s">
        <v>31</v>
      </c>
      <c r="B12" s="98" t="str">
        <f>[8]Agosto!$I$5</f>
        <v>*</v>
      </c>
      <c r="C12" s="98" t="str">
        <f>[8]Agosto!$I$6</f>
        <v>*</v>
      </c>
      <c r="D12" s="98" t="str">
        <f>[8]Agosto!$I$7</f>
        <v>*</v>
      </c>
      <c r="E12" s="98" t="str">
        <f>[8]Agosto!$I$8</f>
        <v>*</v>
      </c>
      <c r="F12" s="98" t="str">
        <f>[8]Agosto!$I$9</f>
        <v>*</v>
      </c>
      <c r="G12" s="98" t="str">
        <f>[8]Agosto!$I$10</f>
        <v>*</v>
      </c>
      <c r="H12" s="98" t="str">
        <f>[8]Agosto!$I$11</f>
        <v>*</v>
      </c>
      <c r="I12" s="98" t="str">
        <f>[8]Agosto!$I$12</f>
        <v>*</v>
      </c>
      <c r="J12" s="98" t="str">
        <f>[8]Agosto!$I$13</f>
        <v>*</v>
      </c>
      <c r="K12" s="98" t="str">
        <f>[8]Agosto!$I$14</f>
        <v>*</v>
      </c>
      <c r="L12" s="98" t="str">
        <f>[8]Agosto!$I$15</f>
        <v>*</v>
      </c>
      <c r="M12" s="98" t="str">
        <f>[8]Agosto!$I$16</f>
        <v>*</v>
      </c>
      <c r="N12" s="98" t="str">
        <f>[8]Agosto!$I$17</f>
        <v>*</v>
      </c>
      <c r="O12" s="98" t="str">
        <f>[8]Agosto!$I$18</f>
        <v>*</v>
      </c>
      <c r="P12" s="98" t="str">
        <f>[8]Agosto!$I$19</f>
        <v>*</v>
      </c>
      <c r="Q12" s="98" t="str">
        <f>[8]Agosto!$I$20</f>
        <v>*</v>
      </c>
      <c r="R12" s="98" t="str">
        <f>[8]Agosto!$I$21</f>
        <v>*</v>
      </c>
      <c r="S12" s="98" t="str">
        <f>[8]Agosto!$I$22</f>
        <v>*</v>
      </c>
      <c r="T12" s="104" t="str">
        <f>[8]Agosto!$I$23</f>
        <v>*</v>
      </c>
      <c r="U12" s="104" t="str">
        <f>[8]Agosto!$I$24</f>
        <v>*</v>
      </c>
      <c r="V12" s="104" t="str">
        <f>[8]Agosto!$I$25</f>
        <v>*</v>
      </c>
      <c r="W12" s="104" t="str">
        <f>[8]Agosto!$I$26</f>
        <v>*</v>
      </c>
      <c r="X12" s="104" t="str">
        <f>[8]Agosto!$I$27</f>
        <v>*</v>
      </c>
      <c r="Y12" s="104" t="str">
        <f>[8]Agosto!$I$28</f>
        <v>*</v>
      </c>
      <c r="Z12" s="104" t="str">
        <f>[8]Agosto!$I$29</f>
        <v>*</v>
      </c>
      <c r="AA12" s="104" t="str">
        <f>[8]Agosto!$I$30</f>
        <v>*</v>
      </c>
      <c r="AB12" s="104" t="str">
        <f>[8]Agosto!$I$31</f>
        <v>*</v>
      </c>
      <c r="AC12" s="104" t="str">
        <f>[8]Agosto!$I$32</f>
        <v>*</v>
      </c>
      <c r="AD12" s="104" t="str">
        <f>[8]Agosto!$I$33</f>
        <v>*</v>
      </c>
      <c r="AE12" s="104" t="str">
        <f>[8]Agosto!$I$34</f>
        <v>*</v>
      </c>
      <c r="AF12" s="104" t="str">
        <f>[8]Agosto!$I$35</f>
        <v>*</v>
      </c>
      <c r="AG12" s="93" t="str">
        <f>[8]Agosto!$I$36</f>
        <v>*</v>
      </c>
      <c r="AI12" t="s">
        <v>35</v>
      </c>
    </row>
    <row r="13" spans="1:37" x14ac:dyDescent="0.2">
      <c r="A13" s="82" t="s">
        <v>98</v>
      </c>
      <c r="B13" s="11" t="str">
        <f>[9]Agosto!$I$5</f>
        <v>*</v>
      </c>
      <c r="C13" s="11" t="str">
        <f>[9]Agosto!$I$6</f>
        <v>*</v>
      </c>
      <c r="D13" s="11" t="str">
        <f>[9]Agosto!$I$7</f>
        <v>*</v>
      </c>
      <c r="E13" s="11" t="str">
        <f>[9]Agosto!$I$8</f>
        <v>*</v>
      </c>
      <c r="F13" s="11" t="str">
        <f>[9]Agosto!$I$9</f>
        <v>*</v>
      </c>
      <c r="G13" s="11" t="str">
        <f>[9]Agosto!$I$10</f>
        <v>*</v>
      </c>
      <c r="H13" s="11" t="str">
        <f>[9]Agosto!$I$11</f>
        <v>*</v>
      </c>
      <c r="I13" s="11" t="str">
        <f>[9]Agosto!$I$12</f>
        <v>*</v>
      </c>
      <c r="J13" s="11" t="str">
        <f>[9]Agosto!$I$13</f>
        <v>*</v>
      </c>
      <c r="K13" s="11" t="str">
        <f>[9]Agosto!$I$14</f>
        <v>*</v>
      </c>
      <c r="L13" s="11" t="str">
        <f>[9]Agosto!$I$15</f>
        <v>*</v>
      </c>
      <c r="M13" s="11" t="str">
        <f>[9]Agosto!$I$16</f>
        <v>*</v>
      </c>
      <c r="N13" s="11" t="str">
        <f>[9]Agosto!$I$17</f>
        <v>*</v>
      </c>
      <c r="O13" s="11" t="str">
        <f>[9]Agosto!$I$18</f>
        <v>*</v>
      </c>
      <c r="P13" s="11" t="str">
        <f>[9]Agosto!$I$19</f>
        <v>*</v>
      </c>
      <c r="Q13" s="11" t="str">
        <f>[9]Agosto!$I$20</f>
        <v>*</v>
      </c>
      <c r="R13" s="11" t="str">
        <f>[9]Agosto!$I$21</f>
        <v>*</v>
      </c>
      <c r="S13" s="11" t="str">
        <f>[9]Agosto!$I$22</f>
        <v>*</v>
      </c>
      <c r="T13" s="11" t="str">
        <f>[9]Agosto!$I$23</f>
        <v>*</v>
      </c>
      <c r="U13" s="11" t="str">
        <f>[9]Agosto!$I$24</f>
        <v>*</v>
      </c>
      <c r="V13" s="11" t="str">
        <f>[9]Agosto!$I$25</f>
        <v>*</v>
      </c>
      <c r="W13" s="11" t="str">
        <f>[9]Agosto!$I$26</f>
        <v>*</v>
      </c>
      <c r="X13" s="11" t="str">
        <f>[9]Agosto!$I$27</f>
        <v>*</v>
      </c>
      <c r="Y13" s="11" t="str">
        <f>[9]Agosto!$I$28</f>
        <v>*</v>
      </c>
      <c r="Z13" s="11" t="str">
        <f>[9]Agosto!$I$29</f>
        <v>*</v>
      </c>
      <c r="AA13" s="11" t="str">
        <f>[9]Agosto!$I$30</f>
        <v>*</v>
      </c>
      <c r="AB13" s="11" t="str">
        <f>[9]Agosto!$I$31</f>
        <v>*</v>
      </c>
      <c r="AC13" s="11" t="str">
        <f>[9]Agosto!$I$32</f>
        <v>*</v>
      </c>
      <c r="AD13" s="11" t="str">
        <f>[9]Agosto!$I$33</f>
        <v>*</v>
      </c>
      <c r="AE13" s="11" t="str">
        <f>[9]Agosto!$I$34</f>
        <v>*</v>
      </c>
      <c r="AF13" s="11" t="str">
        <f>[9]Agosto!$I$35</f>
        <v>*</v>
      </c>
      <c r="AG13" s="100" t="str">
        <f>[9]Agosto!$I$36</f>
        <v>*</v>
      </c>
      <c r="AK13" t="s">
        <v>35</v>
      </c>
    </row>
    <row r="14" spans="1:37" x14ac:dyDescent="0.2">
      <c r="A14" s="82" t="s">
        <v>102</v>
      </c>
      <c r="B14" s="98" t="str">
        <f>[10]Agosto!$I$5</f>
        <v>*</v>
      </c>
      <c r="C14" s="98" t="str">
        <f>[10]Agosto!$I$6</f>
        <v>*</v>
      </c>
      <c r="D14" s="98" t="str">
        <f>[10]Agosto!$I$7</f>
        <v>*</v>
      </c>
      <c r="E14" s="98" t="str">
        <f>[10]Agosto!$I$8</f>
        <v>*</v>
      </c>
      <c r="F14" s="98" t="str">
        <f>[10]Agosto!$I$9</f>
        <v>*</v>
      </c>
      <c r="G14" s="98" t="str">
        <f>[10]Agosto!$I$10</f>
        <v>*</v>
      </c>
      <c r="H14" s="98" t="str">
        <f>[10]Agosto!$I$11</f>
        <v>*</v>
      </c>
      <c r="I14" s="98" t="str">
        <f>[10]Agosto!$I$12</f>
        <v>*</v>
      </c>
      <c r="J14" s="98" t="str">
        <f>[10]Agosto!$I$13</f>
        <v>*</v>
      </c>
      <c r="K14" s="98" t="str">
        <f>[10]Agosto!$I$14</f>
        <v>*</v>
      </c>
      <c r="L14" s="98" t="str">
        <f>[10]Agosto!$I$15</f>
        <v>*</v>
      </c>
      <c r="M14" s="98" t="str">
        <f>[10]Agosto!$I$16</f>
        <v>*</v>
      </c>
      <c r="N14" s="98" t="str">
        <f>[10]Agosto!$I$17</f>
        <v>*</v>
      </c>
      <c r="O14" s="98" t="str">
        <f>[10]Agosto!$I$18</f>
        <v>*</v>
      </c>
      <c r="P14" s="98" t="str">
        <f>[10]Agosto!$I$19</f>
        <v>*</v>
      </c>
      <c r="Q14" s="98" t="str">
        <f>[10]Agosto!$I$20</f>
        <v>*</v>
      </c>
      <c r="R14" s="98" t="str">
        <f>[10]Agosto!$I$21</f>
        <v>*</v>
      </c>
      <c r="S14" s="98" t="str">
        <f>[10]Agosto!$I$22</f>
        <v>*</v>
      </c>
      <c r="T14" s="104" t="str">
        <f>[10]Agosto!$I$23</f>
        <v>*</v>
      </c>
      <c r="U14" s="104" t="str">
        <f>[10]Agosto!$I$24</f>
        <v>*</v>
      </c>
      <c r="V14" s="104" t="str">
        <f>[10]Agosto!$I$25</f>
        <v>*</v>
      </c>
      <c r="W14" s="104" t="str">
        <f>[10]Agosto!$I$26</f>
        <v>*</v>
      </c>
      <c r="X14" s="104" t="str">
        <f>[10]Agosto!$I$27</f>
        <v>*</v>
      </c>
      <c r="Y14" s="104" t="str">
        <f>[10]Agosto!$I$28</f>
        <v>*</v>
      </c>
      <c r="Z14" s="104" t="str">
        <f>[10]Agosto!$I$29</f>
        <v>*</v>
      </c>
      <c r="AA14" s="104" t="str">
        <f>[10]Agosto!$I$30</f>
        <v>*</v>
      </c>
      <c r="AB14" s="104" t="str">
        <f>[10]Agosto!$I$31</f>
        <v>*</v>
      </c>
      <c r="AC14" s="104" t="str">
        <f>[10]Agosto!$I$32</f>
        <v>*</v>
      </c>
      <c r="AD14" s="104" t="str">
        <f>[10]Agosto!$I$33</f>
        <v>*</v>
      </c>
      <c r="AE14" s="104" t="str">
        <f>[10]Agosto!$I$34</f>
        <v>*</v>
      </c>
      <c r="AF14" s="104" t="str">
        <f>[10]Agosto!$I$35</f>
        <v>*</v>
      </c>
      <c r="AG14" s="100" t="str">
        <f>[10]Agosto!$I$36</f>
        <v>*</v>
      </c>
    </row>
    <row r="15" spans="1:37" x14ac:dyDescent="0.2">
      <c r="A15" s="82" t="s">
        <v>105</v>
      </c>
      <c r="B15" s="98" t="str">
        <f>[11]Agosto!$I$5</f>
        <v>*</v>
      </c>
      <c r="C15" s="98" t="str">
        <f>[11]Agosto!$I$6</f>
        <v>*</v>
      </c>
      <c r="D15" s="98" t="str">
        <f>[11]Agosto!$I$7</f>
        <v>*</v>
      </c>
      <c r="E15" s="98" t="str">
        <f>[11]Agosto!$I$8</f>
        <v>*</v>
      </c>
      <c r="F15" s="98" t="str">
        <f>[11]Agosto!$I$9</f>
        <v>*</v>
      </c>
      <c r="G15" s="98" t="str">
        <f>[11]Agosto!$I$10</f>
        <v>*</v>
      </c>
      <c r="H15" s="98" t="str">
        <f>[11]Agosto!$I$11</f>
        <v>*</v>
      </c>
      <c r="I15" s="98" t="str">
        <f>[11]Agosto!$I$12</f>
        <v>*</v>
      </c>
      <c r="J15" s="98" t="str">
        <f>[11]Agosto!$I$13</f>
        <v>*</v>
      </c>
      <c r="K15" s="98" t="str">
        <f>[11]Agosto!$I$14</f>
        <v>*</v>
      </c>
      <c r="L15" s="98" t="str">
        <f>[11]Agosto!$I$15</f>
        <v>*</v>
      </c>
      <c r="M15" s="98" t="str">
        <f>[11]Agosto!$I$16</f>
        <v>*</v>
      </c>
      <c r="N15" s="98" t="str">
        <f>[11]Agosto!$I$17</f>
        <v>*</v>
      </c>
      <c r="O15" s="98" t="str">
        <f>[11]Agosto!$I$18</f>
        <v>*</v>
      </c>
      <c r="P15" s="98" t="str">
        <f>[11]Agosto!$I$19</f>
        <v>*</v>
      </c>
      <c r="Q15" s="98" t="str">
        <f>[11]Agosto!$I$20</f>
        <v>*</v>
      </c>
      <c r="R15" s="98" t="str">
        <f>[11]Agosto!$I$21</f>
        <v>*</v>
      </c>
      <c r="S15" s="98" t="str">
        <f>[11]Agosto!$I$22</f>
        <v>*</v>
      </c>
      <c r="T15" s="104" t="str">
        <f>[11]Agosto!$I$23</f>
        <v>*</v>
      </c>
      <c r="U15" s="104" t="str">
        <f>[11]Agosto!$I$24</f>
        <v>*</v>
      </c>
      <c r="V15" s="98" t="str">
        <f>[11]Agosto!$I$25</f>
        <v>*</v>
      </c>
      <c r="W15" s="104" t="str">
        <f>[11]Agosto!$I$26</f>
        <v>*</v>
      </c>
      <c r="X15" s="104" t="str">
        <f>[11]Agosto!$I$27</f>
        <v>*</v>
      </c>
      <c r="Y15" s="104" t="str">
        <f>[11]Agosto!$I$28</f>
        <v>*</v>
      </c>
      <c r="Z15" s="104" t="str">
        <f>[11]Agosto!$I$29</f>
        <v>*</v>
      </c>
      <c r="AA15" s="104" t="str">
        <f>[11]Agosto!$I$30</f>
        <v>*</v>
      </c>
      <c r="AB15" s="104" t="str">
        <f>[11]Agosto!$I$31</f>
        <v>*</v>
      </c>
      <c r="AC15" s="104" t="str">
        <f>[11]Agosto!$I$32</f>
        <v>*</v>
      </c>
      <c r="AD15" s="104" t="str">
        <f>[11]Agosto!$I$33</f>
        <v>*</v>
      </c>
      <c r="AE15" s="104" t="str">
        <f>[11]Agosto!$I$34</f>
        <v>*</v>
      </c>
      <c r="AF15" s="104" t="str">
        <f>[11]Agosto!$I$35</f>
        <v>*</v>
      </c>
      <c r="AG15" s="100" t="str">
        <f>[11]Agosto!$I$36</f>
        <v>*</v>
      </c>
    </row>
    <row r="16" spans="1:37" x14ac:dyDescent="0.2">
      <c r="A16" s="82" t="s">
        <v>152</v>
      </c>
      <c r="B16" s="98" t="str">
        <f>[12]Agosto!$I$5</f>
        <v>*</v>
      </c>
      <c r="C16" s="98" t="str">
        <f>[12]Agosto!$I$6</f>
        <v>*</v>
      </c>
      <c r="D16" s="98" t="str">
        <f>[12]Agosto!$I$7</f>
        <v>*</v>
      </c>
      <c r="E16" s="98" t="str">
        <f>[12]Agosto!$I$8</f>
        <v>*</v>
      </c>
      <c r="F16" s="98" t="str">
        <f>[12]Agosto!$I$9</f>
        <v>*</v>
      </c>
      <c r="G16" s="98" t="str">
        <f>[12]Agosto!$I$10</f>
        <v>*</v>
      </c>
      <c r="H16" s="98" t="str">
        <f>[12]Agosto!$I$11</f>
        <v>*</v>
      </c>
      <c r="I16" s="98" t="str">
        <f>[12]Agosto!$I$12</f>
        <v>*</v>
      </c>
      <c r="J16" s="98" t="str">
        <f>[12]Agosto!$I$13</f>
        <v>*</v>
      </c>
      <c r="K16" s="98" t="str">
        <f>[12]Agosto!$I$14</f>
        <v>*</v>
      </c>
      <c r="L16" s="98" t="str">
        <f>[12]Agosto!$I$15</f>
        <v>*</v>
      </c>
      <c r="M16" s="98" t="str">
        <f>[12]Agosto!$I$16</f>
        <v>*</v>
      </c>
      <c r="N16" s="98" t="str">
        <f>[12]Agosto!$I$17</f>
        <v>*</v>
      </c>
      <c r="O16" s="98" t="str">
        <f>[12]Agosto!$I$18</f>
        <v>*</v>
      </c>
      <c r="P16" s="98" t="str">
        <f>[12]Agosto!$I$19</f>
        <v>*</v>
      </c>
      <c r="Q16" s="98" t="str">
        <f>[12]Agosto!$I$20</f>
        <v>*</v>
      </c>
      <c r="R16" s="98" t="str">
        <f>[12]Agosto!$I$21</f>
        <v>*</v>
      </c>
      <c r="S16" s="98" t="str">
        <f>[12]Agosto!$I$22</f>
        <v>*</v>
      </c>
      <c r="T16" s="104" t="str">
        <f>[12]Agosto!$I$23</f>
        <v>*</v>
      </c>
      <c r="U16" s="104" t="str">
        <f>[12]Agosto!$I$24</f>
        <v>*</v>
      </c>
      <c r="V16" s="104" t="str">
        <f>[12]Agosto!$I$25</f>
        <v>*</v>
      </c>
      <c r="W16" s="104" t="str">
        <f>[12]Agosto!$I$26</f>
        <v>*</v>
      </c>
      <c r="X16" s="104" t="str">
        <f>[12]Agosto!$I$27</f>
        <v>*</v>
      </c>
      <c r="Y16" s="104" t="str">
        <f>[12]Agosto!$I$28</f>
        <v>*</v>
      </c>
      <c r="Z16" s="104" t="str">
        <f>[12]Agosto!$I$29</f>
        <v>*</v>
      </c>
      <c r="AA16" s="104" t="str">
        <f>[12]Agosto!$I$30</f>
        <v>*</v>
      </c>
      <c r="AB16" s="104" t="str">
        <f>[12]Agosto!$I$31</f>
        <v>*</v>
      </c>
      <c r="AC16" s="104" t="str">
        <f>[12]Agosto!$I$32</f>
        <v>*</v>
      </c>
      <c r="AD16" s="104" t="str">
        <f>[12]Agosto!$I$33</f>
        <v>*</v>
      </c>
      <c r="AE16" s="104" t="str">
        <f>[12]Agosto!$I$34</f>
        <v>*</v>
      </c>
      <c r="AF16" s="104" t="str">
        <f>[12]Agosto!$I$35</f>
        <v>*</v>
      </c>
      <c r="AG16" s="100" t="str">
        <f>[12]Agosto!$I$36</f>
        <v>*</v>
      </c>
      <c r="AI16" t="s">
        <v>35</v>
      </c>
    </row>
    <row r="17" spans="1:39" x14ac:dyDescent="0.2">
      <c r="A17" s="82" t="s">
        <v>2</v>
      </c>
      <c r="B17" s="98" t="str">
        <f>[13]Agosto!$I$5</f>
        <v>*</v>
      </c>
      <c r="C17" s="98" t="str">
        <f>[13]Agosto!$I$6</f>
        <v>*</v>
      </c>
      <c r="D17" s="98" t="str">
        <f>[13]Agosto!$I$7</f>
        <v>*</v>
      </c>
      <c r="E17" s="98" t="str">
        <f>[13]Agosto!$I$8</f>
        <v>*</v>
      </c>
      <c r="F17" s="98" t="str">
        <f>[13]Agosto!$I$9</f>
        <v>*</v>
      </c>
      <c r="G17" s="98" t="str">
        <f>[13]Agosto!$I$10</f>
        <v>*</v>
      </c>
      <c r="H17" s="98" t="str">
        <f>[13]Agosto!$I$11</f>
        <v>*</v>
      </c>
      <c r="I17" s="98" t="str">
        <f>[13]Agosto!$I$12</f>
        <v>*</v>
      </c>
      <c r="J17" s="98" t="str">
        <f>[13]Agosto!$I$13</f>
        <v>*</v>
      </c>
      <c r="K17" s="98" t="str">
        <f>[13]Agosto!$I$14</f>
        <v>*</v>
      </c>
      <c r="L17" s="98" t="str">
        <f>[13]Agosto!$I$15</f>
        <v>*</v>
      </c>
      <c r="M17" s="98" t="str">
        <f>[13]Agosto!$I$16</f>
        <v>*</v>
      </c>
      <c r="N17" s="98" t="str">
        <f>[13]Agosto!$I$17</f>
        <v>*</v>
      </c>
      <c r="O17" s="98" t="str">
        <f>[13]Agosto!$I$18</f>
        <v>*</v>
      </c>
      <c r="P17" s="98" t="str">
        <f>[13]Agosto!$I$19</f>
        <v>*</v>
      </c>
      <c r="Q17" s="98" t="str">
        <f>[13]Agosto!$I$20</f>
        <v>*</v>
      </c>
      <c r="R17" s="98" t="str">
        <f>[13]Agosto!$I$21</f>
        <v>*</v>
      </c>
      <c r="S17" s="98" t="str">
        <f>[13]Agosto!$I$22</f>
        <v>*</v>
      </c>
      <c r="T17" s="104" t="str">
        <f>[13]Agosto!$I$23</f>
        <v>*</v>
      </c>
      <c r="U17" s="104" t="str">
        <f>[13]Agosto!$I$24</f>
        <v>*</v>
      </c>
      <c r="V17" s="98" t="str">
        <f>[13]Agosto!$I$25</f>
        <v>*</v>
      </c>
      <c r="W17" s="104" t="str">
        <f>[13]Agosto!$I$26</f>
        <v>*</v>
      </c>
      <c r="X17" s="104" t="str">
        <f>[13]Agosto!$I$27</f>
        <v>*</v>
      </c>
      <c r="Y17" s="104" t="str">
        <f>[13]Agosto!$I$28</f>
        <v>*</v>
      </c>
      <c r="Z17" s="104" t="str">
        <f>[13]Agosto!$I$29</f>
        <v>*</v>
      </c>
      <c r="AA17" s="104" t="str">
        <f>[13]Agosto!$I$30</f>
        <v>*</v>
      </c>
      <c r="AB17" s="104" t="str">
        <f>[13]Agosto!$I$31</f>
        <v>*</v>
      </c>
      <c r="AC17" s="104" t="str">
        <f>[13]Agosto!$I$32</f>
        <v>*</v>
      </c>
      <c r="AD17" s="104" t="str">
        <f>[13]Agosto!$I$33</f>
        <v>*</v>
      </c>
      <c r="AE17" s="104" t="str">
        <f>[13]Agosto!$I$34</f>
        <v>*</v>
      </c>
      <c r="AF17" s="104" t="str">
        <f>[13]Agosto!$I$35</f>
        <v>*</v>
      </c>
      <c r="AG17" s="93" t="str">
        <f>[13]Agosto!$I$36</f>
        <v>*</v>
      </c>
      <c r="AH17" s="12" t="s">
        <v>35</v>
      </c>
      <c r="AI17" t="s">
        <v>35</v>
      </c>
    </row>
    <row r="18" spans="1:39" x14ac:dyDescent="0.2">
      <c r="A18" s="82" t="s">
        <v>3</v>
      </c>
      <c r="B18" s="98" t="str">
        <f>[14]Agosto!$I$5</f>
        <v>*</v>
      </c>
      <c r="C18" s="98" t="str">
        <f>[14]Agosto!$I$6</f>
        <v>*</v>
      </c>
      <c r="D18" s="98" t="str">
        <f>[14]Agosto!$I$7</f>
        <v>*</v>
      </c>
      <c r="E18" s="98" t="str">
        <f>[14]Agosto!$I$8</f>
        <v>*</v>
      </c>
      <c r="F18" s="98" t="str">
        <f>[14]Agosto!$I$9</f>
        <v>*</v>
      </c>
      <c r="G18" s="98" t="str">
        <f>[14]Agosto!$I$10</f>
        <v>*</v>
      </c>
      <c r="H18" s="98" t="str">
        <f>[14]Agosto!$I$11</f>
        <v>*</v>
      </c>
      <c r="I18" s="98" t="str">
        <f>[14]Agosto!$I$12</f>
        <v>*</v>
      </c>
      <c r="J18" s="98" t="str">
        <f>[14]Agosto!$I$13</f>
        <v>*</v>
      </c>
      <c r="K18" s="98" t="str">
        <f>[14]Agosto!$I$14</f>
        <v>*</v>
      </c>
      <c r="L18" s="98" t="str">
        <f>[14]Agosto!$I$15</f>
        <v>*</v>
      </c>
      <c r="M18" s="98" t="str">
        <f>[14]Agosto!$I$16</f>
        <v>*</v>
      </c>
      <c r="N18" s="98" t="str">
        <f>[14]Agosto!$I$17</f>
        <v>*</v>
      </c>
      <c r="O18" s="98" t="str">
        <f>[14]Agosto!$I$18</f>
        <v>*</v>
      </c>
      <c r="P18" s="98" t="str">
        <f>[14]Agosto!$I$19</f>
        <v>*</v>
      </c>
      <c r="Q18" s="98" t="str">
        <f>[14]Agosto!$I$20</f>
        <v>*</v>
      </c>
      <c r="R18" s="98" t="str">
        <f>[14]Agosto!$I$21</f>
        <v>*</v>
      </c>
      <c r="S18" s="98" t="str">
        <f>[14]Agosto!$I$22</f>
        <v>*</v>
      </c>
      <c r="T18" s="104" t="str">
        <f>[14]Agosto!$I$23</f>
        <v>*</v>
      </c>
      <c r="U18" s="104" t="str">
        <f>[14]Agosto!$I$24</f>
        <v>*</v>
      </c>
      <c r="V18" s="104" t="str">
        <f>[14]Agosto!$I$25</f>
        <v>*</v>
      </c>
      <c r="W18" s="104" t="str">
        <f>[14]Agosto!$I$26</f>
        <v>*</v>
      </c>
      <c r="X18" s="104" t="str">
        <f>[14]Agosto!$I$27</f>
        <v>*</v>
      </c>
      <c r="Y18" s="104" t="str">
        <f>[14]Agosto!$I$28</f>
        <v>*</v>
      </c>
      <c r="Z18" s="104" t="str">
        <f>[14]Agosto!$I$29</f>
        <v>*</v>
      </c>
      <c r="AA18" s="104" t="str">
        <f>[14]Agosto!$I$30</f>
        <v>*</v>
      </c>
      <c r="AB18" s="104" t="str">
        <f>[14]Agosto!$I$31</f>
        <v>*</v>
      </c>
      <c r="AC18" s="104" t="str">
        <f>[14]Agosto!$I$32</f>
        <v>*</v>
      </c>
      <c r="AD18" s="104" t="str">
        <f>[14]Agosto!$I$33</f>
        <v>*</v>
      </c>
      <c r="AE18" s="104" t="str">
        <f>[14]Agosto!$I$34</f>
        <v>*</v>
      </c>
      <c r="AF18" s="104" t="str">
        <f>[14]Agosto!$I$35</f>
        <v>*</v>
      </c>
      <c r="AG18" s="93" t="str">
        <f>[14]Agosto!$I$36</f>
        <v>*</v>
      </c>
      <c r="AH18" s="12" t="s">
        <v>35</v>
      </c>
      <c r="AI18" t="s">
        <v>35</v>
      </c>
    </row>
    <row r="19" spans="1:39" x14ac:dyDescent="0.2">
      <c r="A19" s="82" t="s">
        <v>4</v>
      </c>
      <c r="B19" s="98" t="str">
        <f>[15]Agosto!$I$5</f>
        <v>*</v>
      </c>
      <c r="C19" s="98" t="str">
        <f>[15]Agosto!$I$6</f>
        <v>*</v>
      </c>
      <c r="D19" s="98" t="str">
        <f>[15]Agosto!$I$7</f>
        <v>*</v>
      </c>
      <c r="E19" s="98" t="str">
        <f>[15]Agosto!$I$8</f>
        <v>*</v>
      </c>
      <c r="F19" s="98" t="str">
        <f>[15]Agosto!$I$9</f>
        <v>*</v>
      </c>
      <c r="G19" s="98" t="str">
        <f>[15]Agosto!$I$10</f>
        <v>*</v>
      </c>
      <c r="H19" s="98" t="str">
        <f>[15]Agosto!$I$11</f>
        <v>*</v>
      </c>
      <c r="I19" s="98" t="str">
        <f>[15]Agosto!$I$12</f>
        <v>*</v>
      </c>
      <c r="J19" s="98" t="str">
        <f>[15]Agosto!$I$13</f>
        <v>*</v>
      </c>
      <c r="K19" s="98" t="str">
        <f>[15]Agosto!$I$14</f>
        <v>*</v>
      </c>
      <c r="L19" s="98" t="str">
        <f>[15]Agosto!$I$15</f>
        <v>*</v>
      </c>
      <c r="M19" s="98" t="str">
        <f>[15]Agosto!$I$16</f>
        <v>*</v>
      </c>
      <c r="N19" s="98" t="str">
        <f>[15]Agosto!$I$17</f>
        <v>*</v>
      </c>
      <c r="O19" s="98" t="str">
        <f>[15]Agosto!$I$18</f>
        <v>*</v>
      </c>
      <c r="P19" s="98" t="str">
        <f>[15]Agosto!$I$19</f>
        <v>*</v>
      </c>
      <c r="Q19" s="98" t="str">
        <f>[15]Agosto!$I$20</f>
        <v>*</v>
      </c>
      <c r="R19" s="98" t="str">
        <f>[15]Agosto!$I$21</f>
        <v>*</v>
      </c>
      <c r="S19" s="98" t="str">
        <f>[15]Agosto!$I$22</f>
        <v>*</v>
      </c>
      <c r="T19" s="104" t="str">
        <f>[15]Agosto!$I$23</f>
        <v>*</v>
      </c>
      <c r="U19" s="104" t="str">
        <f>[15]Agosto!$I$24</f>
        <v>*</v>
      </c>
      <c r="V19" s="104" t="str">
        <f>[15]Agosto!$I$25</f>
        <v>*</v>
      </c>
      <c r="W19" s="104" t="str">
        <f>[15]Agosto!$I$26</f>
        <v>*</v>
      </c>
      <c r="X19" s="104" t="str">
        <f>[15]Agosto!$I$27</f>
        <v>*</v>
      </c>
      <c r="Y19" s="104" t="str">
        <f>[15]Agosto!$I$28</f>
        <v>*</v>
      </c>
      <c r="Z19" s="104" t="str">
        <f>[15]Agosto!$I$29</f>
        <v>*</v>
      </c>
      <c r="AA19" s="104" t="str">
        <f>[15]Agosto!$I$30</f>
        <v>*</v>
      </c>
      <c r="AB19" s="104" t="str">
        <f>[15]Agosto!$I$31</f>
        <v>*</v>
      </c>
      <c r="AC19" s="104" t="str">
        <f>[15]Agosto!$I$32</f>
        <v>*</v>
      </c>
      <c r="AD19" s="104" t="str">
        <f>[15]Agosto!$I$33</f>
        <v>*</v>
      </c>
      <c r="AE19" s="104" t="str">
        <f>[15]Agosto!$I$34</f>
        <v>*</v>
      </c>
      <c r="AF19" s="104" t="str">
        <f>[15]Agosto!$I$35</f>
        <v>*</v>
      </c>
      <c r="AG19" s="93" t="str">
        <f>[15]Agosto!$I$36</f>
        <v>*</v>
      </c>
      <c r="AI19" t="s">
        <v>35</v>
      </c>
    </row>
    <row r="20" spans="1:39" x14ac:dyDescent="0.2">
      <c r="A20" s="82" t="s">
        <v>5</v>
      </c>
      <c r="B20" s="104" t="str">
        <f>[16]Agosto!$I$5</f>
        <v>*</v>
      </c>
      <c r="C20" s="104" t="str">
        <f>[16]Agosto!$I$6</f>
        <v>*</v>
      </c>
      <c r="D20" s="104" t="str">
        <f>[16]Agosto!$I$7</f>
        <v>*</v>
      </c>
      <c r="E20" s="104" t="str">
        <f>[16]Agosto!$I$8</f>
        <v>*</v>
      </c>
      <c r="F20" s="104" t="str">
        <f>[16]Agosto!$I$9</f>
        <v>*</v>
      </c>
      <c r="G20" s="104" t="str">
        <f>[16]Agosto!$I$10</f>
        <v>*</v>
      </c>
      <c r="H20" s="104" t="str">
        <f>[16]Agosto!$I$11</f>
        <v>*</v>
      </c>
      <c r="I20" s="104" t="str">
        <f>[16]Agosto!$I$12</f>
        <v>*</v>
      </c>
      <c r="J20" s="104" t="str">
        <f>[16]Agosto!$I$13</f>
        <v>*</v>
      </c>
      <c r="K20" s="104" t="str">
        <f>[16]Agosto!$I$14</f>
        <v>*</v>
      </c>
      <c r="L20" s="104" t="str">
        <f>[16]Agosto!$I$15</f>
        <v>*</v>
      </c>
      <c r="M20" s="104" t="str">
        <f>[16]Agosto!$I$16</f>
        <v>*</v>
      </c>
      <c r="N20" s="104" t="str">
        <f>[16]Agosto!$I$17</f>
        <v>*</v>
      </c>
      <c r="O20" s="104" t="str">
        <f>[16]Agosto!$I$18</f>
        <v>*</v>
      </c>
      <c r="P20" s="104" t="str">
        <f>[16]Agosto!$I$19</f>
        <v>*</v>
      </c>
      <c r="Q20" s="104" t="str">
        <f>[16]Agosto!$I$20</f>
        <v>*</v>
      </c>
      <c r="R20" s="104" t="str">
        <f>[16]Agosto!$I$21</f>
        <v>*</v>
      </c>
      <c r="S20" s="104" t="str">
        <f>[16]Agosto!$I$22</f>
        <v>*</v>
      </c>
      <c r="T20" s="104" t="str">
        <f>[16]Agosto!$I$23</f>
        <v>*</v>
      </c>
      <c r="U20" s="104" t="str">
        <f>[16]Agosto!$I$24</f>
        <v>*</v>
      </c>
      <c r="V20" s="104" t="str">
        <f>[16]Agosto!$I$25</f>
        <v>*</v>
      </c>
      <c r="W20" s="104" t="str">
        <f>[16]Agosto!$I$26</f>
        <v>*</v>
      </c>
      <c r="X20" s="104" t="str">
        <f>[16]Agosto!$I$27</f>
        <v>*</v>
      </c>
      <c r="Y20" s="104" t="str">
        <f>[16]Agosto!$I$28</f>
        <v>*</v>
      </c>
      <c r="Z20" s="104" t="str">
        <f>[16]Agosto!$I$29</f>
        <v>*</v>
      </c>
      <c r="AA20" s="104" t="str">
        <f>[16]Agosto!$I$30</f>
        <v>*</v>
      </c>
      <c r="AB20" s="104" t="str">
        <f>[16]Agosto!$I$31</f>
        <v>*</v>
      </c>
      <c r="AC20" s="104" t="str">
        <f>[16]Agosto!$I$32</f>
        <v>*</v>
      </c>
      <c r="AD20" s="104" t="str">
        <f>[16]Agosto!$I$33</f>
        <v>*</v>
      </c>
      <c r="AE20" s="104" t="str">
        <f>[16]Agosto!$I$34</f>
        <v>*</v>
      </c>
      <c r="AF20" s="104" t="str">
        <f>[16]Agosto!$I$35</f>
        <v>*</v>
      </c>
      <c r="AG20" s="93" t="str">
        <f>[16]Agosto!$I$36</f>
        <v>*</v>
      </c>
      <c r="AI20" t="s">
        <v>35</v>
      </c>
      <c r="AJ20" t="s">
        <v>35</v>
      </c>
      <c r="AK20" t="s">
        <v>35</v>
      </c>
    </row>
    <row r="21" spans="1:39" x14ac:dyDescent="0.2">
      <c r="A21" s="82" t="s">
        <v>33</v>
      </c>
      <c r="B21" s="104" t="str">
        <f>[17]Agosto!$I$5</f>
        <v>*</v>
      </c>
      <c r="C21" s="104" t="str">
        <f>[17]Agosto!$I$6</f>
        <v>*</v>
      </c>
      <c r="D21" s="104" t="str">
        <f>[17]Agosto!$I$7</f>
        <v>*</v>
      </c>
      <c r="E21" s="104" t="str">
        <f>[17]Agosto!$I$8</f>
        <v>*</v>
      </c>
      <c r="F21" s="104" t="str">
        <f>[17]Agosto!$I$9</f>
        <v>*</v>
      </c>
      <c r="G21" s="104" t="str">
        <f>[17]Agosto!$I$10</f>
        <v>*</v>
      </c>
      <c r="H21" s="104" t="str">
        <f>[17]Agosto!$I$11</f>
        <v>*</v>
      </c>
      <c r="I21" s="104" t="str">
        <f>[17]Agosto!$I$12</f>
        <v>*</v>
      </c>
      <c r="J21" s="104" t="str">
        <f>[17]Agosto!$I$13</f>
        <v>*</v>
      </c>
      <c r="K21" s="104" t="str">
        <f>[17]Agosto!$I$14</f>
        <v>*</v>
      </c>
      <c r="L21" s="104" t="str">
        <f>[17]Agosto!$I$15</f>
        <v>*</v>
      </c>
      <c r="M21" s="104" t="str">
        <f>[17]Agosto!$I$16</f>
        <v>*</v>
      </c>
      <c r="N21" s="104" t="str">
        <f>[17]Agosto!$I$17</f>
        <v>*</v>
      </c>
      <c r="O21" s="104" t="str">
        <f>[17]Agosto!$I$18</f>
        <v>*</v>
      </c>
      <c r="P21" s="104" t="str">
        <f>[17]Agosto!$I$19</f>
        <v>*</v>
      </c>
      <c r="Q21" s="104" t="str">
        <f>[17]Agosto!$I$20</f>
        <v>*</v>
      </c>
      <c r="R21" s="104" t="str">
        <f>[17]Agosto!$I$21</f>
        <v>*</v>
      </c>
      <c r="S21" s="104" t="str">
        <f>[17]Agosto!$I$22</f>
        <v>*</v>
      </c>
      <c r="T21" s="104" t="str">
        <f>[17]Agosto!$I$23</f>
        <v>*</v>
      </c>
      <c r="U21" s="104" t="str">
        <f>[17]Agosto!$I$24</f>
        <v>*</v>
      </c>
      <c r="V21" s="104" t="str">
        <f>[17]Agosto!$I$25</f>
        <v>*</v>
      </c>
      <c r="W21" s="104" t="str">
        <f>[17]Agosto!$I$26</f>
        <v>*</v>
      </c>
      <c r="X21" s="104" t="str">
        <f>[17]Agosto!$I$27</f>
        <v>*</v>
      </c>
      <c r="Y21" s="104" t="str">
        <f>[17]Agosto!$I$28</f>
        <v>*</v>
      </c>
      <c r="Z21" s="104" t="str">
        <f>[17]Agosto!$I$29</f>
        <v>*</v>
      </c>
      <c r="AA21" s="104" t="str">
        <f>[17]Agosto!$I$30</f>
        <v>*</v>
      </c>
      <c r="AB21" s="104" t="str">
        <f>[17]Agosto!$I$31</f>
        <v>*</v>
      </c>
      <c r="AC21" s="104" t="str">
        <f>[17]Agosto!$I$32</f>
        <v>*</v>
      </c>
      <c r="AD21" s="104" t="str">
        <f>[17]Agosto!$I$33</f>
        <v>*</v>
      </c>
      <c r="AE21" s="104" t="str">
        <f>[17]Agosto!$I$34</f>
        <v>*</v>
      </c>
      <c r="AF21" s="104" t="str">
        <f>[17]Agosto!$I$35</f>
        <v>*</v>
      </c>
      <c r="AG21" s="93" t="str">
        <f>[17]Agosto!$I$36</f>
        <v>*</v>
      </c>
      <c r="AJ21" t="s">
        <v>35</v>
      </c>
    </row>
    <row r="22" spans="1:39" x14ac:dyDescent="0.2">
      <c r="A22" s="82" t="s">
        <v>6</v>
      </c>
      <c r="B22" s="104" t="str">
        <f>[18]Agosto!$I$5</f>
        <v>*</v>
      </c>
      <c r="C22" s="104" t="str">
        <f>[18]Agosto!$I$6</f>
        <v>*</v>
      </c>
      <c r="D22" s="104" t="str">
        <f>[18]Agosto!$I$7</f>
        <v>*</v>
      </c>
      <c r="E22" s="104" t="str">
        <f>[18]Agosto!$I$8</f>
        <v>*</v>
      </c>
      <c r="F22" s="104" t="str">
        <f>[18]Agosto!$I$9</f>
        <v>*</v>
      </c>
      <c r="G22" s="104" t="str">
        <f>[18]Agosto!$I$10</f>
        <v>*</v>
      </c>
      <c r="H22" s="104" t="str">
        <f>[18]Agosto!$I$11</f>
        <v>*</v>
      </c>
      <c r="I22" s="104" t="str">
        <f>[18]Agosto!$I$12</f>
        <v>*</v>
      </c>
      <c r="J22" s="104" t="str">
        <f>[18]Agosto!$I$13</f>
        <v>*</v>
      </c>
      <c r="K22" s="104" t="str">
        <f>[18]Agosto!$I$14</f>
        <v>*</v>
      </c>
      <c r="L22" s="104" t="str">
        <f>[18]Agosto!$I$15</f>
        <v>*</v>
      </c>
      <c r="M22" s="104" t="str">
        <f>[18]Agosto!$I$16</f>
        <v>*</v>
      </c>
      <c r="N22" s="104" t="str">
        <f>[18]Agosto!$I$17</f>
        <v>*</v>
      </c>
      <c r="O22" s="104" t="str">
        <f>[18]Agosto!$I$18</f>
        <v>*</v>
      </c>
      <c r="P22" s="104" t="str">
        <f>[18]Agosto!$I$19</f>
        <v>*</v>
      </c>
      <c r="Q22" s="104" t="str">
        <f>[18]Agosto!$I$20</f>
        <v>*</v>
      </c>
      <c r="R22" s="104" t="str">
        <f>[18]Agosto!$I$21</f>
        <v>*</v>
      </c>
      <c r="S22" s="104" t="str">
        <f>[18]Agosto!$I$22</f>
        <v>*</v>
      </c>
      <c r="T22" s="104" t="str">
        <f>[18]Agosto!$I$23</f>
        <v>*</v>
      </c>
      <c r="U22" s="104" t="str">
        <f>[18]Agosto!$I$24</f>
        <v>*</v>
      </c>
      <c r="V22" s="104" t="str">
        <f>[18]Agosto!$I$25</f>
        <v>*</v>
      </c>
      <c r="W22" s="104" t="str">
        <f>[18]Agosto!$I$26</f>
        <v>*</v>
      </c>
      <c r="X22" s="104" t="str">
        <f>[18]Agosto!$I$27</f>
        <v>*</v>
      </c>
      <c r="Y22" s="104" t="str">
        <f>[18]Agosto!$I$28</f>
        <v>*</v>
      </c>
      <c r="Z22" s="104" t="str">
        <f>[18]Agosto!$I$29</f>
        <v>*</v>
      </c>
      <c r="AA22" s="104" t="str">
        <f>[18]Agosto!$I$30</f>
        <v>*</v>
      </c>
      <c r="AB22" s="104" t="str">
        <f>[18]Agosto!$I$31</f>
        <v>*</v>
      </c>
      <c r="AC22" s="104" t="str">
        <f>[18]Agosto!$I$32</f>
        <v>*</v>
      </c>
      <c r="AD22" s="104" t="str">
        <f>[18]Agosto!$I$33</f>
        <v>*</v>
      </c>
      <c r="AE22" s="104" t="str">
        <f>[18]Agosto!$I$34</f>
        <v>*</v>
      </c>
      <c r="AF22" s="104" t="str">
        <f>[18]Agosto!$I$35</f>
        <v>*</v>
      </c>
      <c r="AG22" s="93" t="str">
        <f>[18]Agosto!$I$36</f>
        <v>*</v>
      </c>
      <c r="AJ22" t="s">
        <v>35</v>
      </c>
    </row>
    <row r="23" spans="1:39" x14ac:dyDescent="0.2">
      <c r="A23" s="82" t="s">
        <v>7</v>
      </c>
      <c r="B23" s="98" t="str">
        <f>[19]Agosto!$I$5</f>
        <v>*</v>
      </c>
      <c r="C23" s="98" t="str">
        <f>[19]Agosto!$I$6</f>
        <v>*</v>
      </c>
      <c r="D23" s="98" t="str">
        <f>[19]Agosto!$I$7</f>
        <v>*</v>
      </c>
      <c r="E23" s="98" t="str">
        <f>[19]Agosto!$I$8</f>
        <v>*</v>
      </c>
      <c r="F23" s="98" t="str">
        <f>[19]Agosto!$I$9</f>
        <v>*</v>
      </c>
      <c r="G23" s="98" t="str">
        <f>[19]Agosto!$I$10</f>
        <v>*</v>
      </c>
      <c r="H23" s="98" t="str">
        <f>[19]Agosto!$I$11</f>
        <v>*</v>
      </c>
      <c r="I23" s="98" t="str">
        <f>[19]Agosto!$I$12</f>
        <v>*</v>
      </c>
      <c r="J23" s="98" t="str">
        <f>[19]Agosto!$I$13</f>
        <v>*</v>
      </c>
      <c r="K23" s="98" t="str">
        <f>[19]Agosto!$I$14</f>
        <v>*</v>
      </c>
      <c r="L23" s="98" t="str">
        <f>[19]Agosto!$I$15</f>
        <v>*</v>
      </c>
      <c r="M23" s="98" t="str">
        <f>[19]Agosto!$I$16</f>
        <v>*</v>
      </c>
      <c r="N23" s="98" t="str">
        <f>[19]Agosto!$I$17</f>
        <v>*</v>
      </c>
      <c r="O23" s="98" t="str">
        <f>[19]Agosto!$I$18</f>
        <v>*</v>
      </c>
      <c r="P23" s="98" t="str">
        <f>[19]Agosto!$I$19</f>
        <v>*</v>
      </c>
      <c r="Q23" s="98" t="str">
        <f>[19]Agosto!$I$20</f>
        <v>*</v>
      </c>
      <c r="R23" s="98" t="str">
        <f>[19]Agosto!$I$21</f>
        <v>*</v>
      </c>
      <c r="S23" s="98" t="str">
        <f>[19]Agosto!$I$22</f>
        <v>*</v>
      </c>
      <c r="T23" s="104" t="str">
        <f>[19]Agosto!$I$23</f>
        <v>*</v>
      </c>
      <c r="U23" s="104" t="str">
        <f>[19]Agosto!$I$24</f>
        <v>*</v>
      </c>
      <c r="V23" s="104" t="str">
        <f>[19]Agosto!$I$25</f>
        <v>*</v>
      </c>
      <c r="W23" s="104" t="str">
        <f>[19]Agosto!$I$26</f>
        <v>*</v>
      </c>
      <c r="X23" s="104" t="str">
        <f>[19]Agosto!$I$27</f>
        <v>*</v>
      </c>
      <c r="Y23" s="104" t="str">
        <f>[19]Agosto!$I$28</f>
        <v>*</v>
      </c>
      <c r="Z23" s="104" t="str">
        <f>[19]Agosto!$I$29</f>
        <v>*</v>
      </c>
      <c r="AA23" s="104" t="str">
        <f>[19]Agosto!$I$30</f>
        <v>*</v>
      </c>
      <c r="AB23" s="104" t="str">
        <f>[19]Agosto!$I$31</f>
        <v>*</v>
      </c>
      <c r="AC23" s="104" t="str">
        <f>[19]Agosto!$I$32</f>
        <v>*</v>
      </c>
      <c r="AD23" s="104" t="str">
        <f>[19]Agosto!$I$33</f>
        <v>*</v>
      </c>
      <c r="AE23" s="104" t="str">
        <f>[19]Agosto!$I$34</f>
        <v>*</v>
      </c>
      <c r="AF23" s="104" t="str">
        <f>[19]Agosto!$I$35</f>
        <v>*</v>
      </c>
      <c r="AG23" s="93" t="str">
        <f>[19]Agosto!$I$36</f>
        <v>*</v>
      </c>
      <c r="AI23" t="s">
        <v>35</v>
      </c>
      <c r="AJ23" t="s">
        <v>35</v>
      </c>
      <c r="AK23" t="s">
        <v>35</v>
      </c>
    </row>
    <row r="24" spans="1:39" x14ac:dyDescent="0.2">
      <c r="A24" s="82" t="s">
        <v>153</v>
      </c>
      <c r="B24" s="98" t="str">
        <f>[20]Agosto!$I$5</f>
        <v>*</v>
      </c>
      <c r="C24" s="98" t="str">
        <f>[20]Agosto!$I$6</f>
        <v>*</v>
      </c>
      <c r="D24" s="98" t="str">
        <f>[20]Agosto!$I$7</f>
        <v>*</v>
      </c>
      <c r="E24" s="98" t="str">
        <f>[20]Agosto!$I$8</f>
        <v>*</v>
      </c>
      <c r="F24" s="98" t="str">
        <f>[20]Agosto!$I$9</f>
        <v>*</v>
      </c>
      <c r="G24" s="98" t="str">
        <f>[20]Agosto!$I$10</f>
        <v>*</v>
      </c>
      <c r="H24" s="98" t="str">
        <f>[20]Agosto!$I$11</f>
        <v>*</v>
      </c>
      <c r="I24" s="98" t="str">
        <f>[20]Agosto!$I$12</f>
        <v>*</v>
      </c>
      <c r="J24" s="98" t="str">
        <f>[20]Agosto!$I$13</f>
        <v>*</v>
      </c>
      <c r="K24" s="98" t="str">
        <f>[20]Agosto!$I$14</f>
        <v>*</v>
      </c>
      <c r="L24" s="98" t="str">
        <f>[20]Agosto!$I$15</f>
        <v>*</v>
      </c>
      <c r="M24" s="98" t="str">
        <f>[20]Agosto!$I$16</f>
        <v>*</v>
      </c>
      <c r="N24" s="98" t="str">
        <f>[20]Agosto!$I$17</f>
        <v>*</v>
      </c>
      <c r="O24" s="98" t="str">
        <f>[20]Agosto!$I$18</f>
        <v>*</v>
      </c>
      <c r="P24" s="98" t="str">
        <f>[20]Agosto!$I$19</f>
        <v>*</v>
      </c>
      <c r="Q24" s="98" t="str">
        <f>[20]Agosto!$I$20</f>
        <v>*</v>
      </c>
      <c r="R24" s="98" t="str">
        <f>[20]Agosto!$I$21</f>
        <v>*</v>
      </c>
      <c r="S24" s="98" t="str">
        <f>[20]Agosto!$I$22</f>
        <v>*</v>
      </c>
      <c r="T24" s="98" t="str">
        <f>[20]Agosto!$I$23</f>
        <v>*</v>
      </c>
      <c r="U24" s="98" t="str">
        <f>[20]Agosto!$I$24</f>
        <v>*</v>
      </c>
      <c r="V24" s="98" t="str">
        <f>[20]Agosto!$I$25</f>
        <v>*</v>
      </c>
      <c r="W24" s="98" t="str">
        <f>[20]Agosto!$I$26</f>
        <v>*</v>
      </c>
      <c r="X24" s="98" t="str">
        <f>[20]Agosto!$I$27</f>
        <v>*</v>
      </c>
      <c r="Y24" s="98" t="str">
        <f>[20]Agosto!$I$28</f>
        <v>*</v>
      </c>
      <c r="Z24" s="98" t="str">
        <f>[20]Agosto!$I$29</f>
        <v>*</v>
      </c>
      <c r="AA24" s="98" t="str">
        <f>[20]Agosto!$I$30</f>
        <v>*</v>
      </c>
      <c r="AB24" s="98" t="str">
        <f>[20]Agosto!$I$31</f>
        <v>*</v>
      </c>
      <c r="AC24" s="98" t="str">
        <f>[20]Agosto!$I$32</f>
        <v>*</v>
      </c>
      <c r="AD24" s="98" t="str">
        <f>[20]Agosto!$I$33</f>
        <v>*</v>
      </c>
      <c r="AE24" s="98" t="str">
        <f>[20]Agosto!$I$34</f>
        <v>*</v>
      </c>
      <c r="AF24" s="98" t="str">
        <f>[20]Agosto!$I$35</f>
        <v>*</v>
      </c>
      <c r="AG24" s="100" t="str">
        <f>[20]Agosto!$I$36</f>
        <v>*</v>
      </c>
      <c r="AJ24" t="s">
        <v>35</v>
      </c>
      <c r="AK24" t="s">
        <v>35</v>
      </c>
    </row>
    <row r="25" spans="1:39" x14ac:dyDescent="0.2">
      <c r="A25" s="82" t="s">
        <v>154</v>
      </c>
      <c r="B25" s="104" t="str">
        <f>[21]Agosto!$I$5</f>
        <v>*</v>
      </c>
      <c r="C25" s="104" t="str">
        <f>[21]Agosto!$I$6</f>
        <v>*</v>
      </c>
      <c r="D25" s="104" t="str">
        <f>[21]Agosto!$I$7</f>
        <v>*</v>
      </c>
      <c r="E25" s="104" t="str">
        <f>[21]Agosto!$I$8</f>
        <v>*</v>
      </c>
      <c r="F25" s="104" t="str">
        <f>[21]Agosto!$I$9</f>
        <v>*</v>
      </c>
      <c r="G25" s="104" t="str">
        <f>[21]Agosto!$I$10</f>
        <v>*</v>
      </c>
      <c r="H25" s="104" t="str">
        <f>[21]Agosto!$I$11</f>
        <v>*</v>
      </c>
      <c r="I25" s="104" t="str">
        <f>[21]Agosto!$I$12</f>
        <v>*</v>
      </c>
      <c r="J25" s="104" t="str">
        <f>[21]Agosto!$I$13</f>
        <v>*</v>
      </c>
      <c r="K25" s="104" t="str">
        <f>[21]Agosto!$I$14</f>
        <v>*</v>
      </c>
      <c r="L25" s="104" t="str">
        <f>[21]Agosto!$I$15</f>
        <v>*</v>
      </c>
      <c r="M25" s="104" t="str">
        <f>[21]Agosto!$I$16</f>
        <v>*</v>
      </c>
      <c r="N25" s="104" t="str">
        <f>[21]Agosto!$I$17</f>
        <v>*</v>
      </c>
      <c r="O25" s="104" t="str">
        <f>[21]Agosto!$I$18</f>
        <v>*</v>
      </c>
      <c r="P25" s="104" t="str">
        <f>[21]Agosto!$I$19</f>
        <v>*</v>
      </c>
      <c r="Q25" s="104" t="str">
        <f>[21]Agosto!$I$20</f>
        <v>*</v>
      </c>
      <c r="R25" s="104" t="str">
        <f>[21]Agosto!$I$21</f>
        <v>*</v>
      </c>
      <c r="S25" s="104" t="str">
        <f>[21]Agosto!$I$22</f>
        <v>*</v>
      </c>
      <c r="T25" s="11" t="s">
        <v>210</v>
      </c>
      <c r="U25" s="104" t="str">
        <f>[21]Agosto!$I$24</f>
        <v>*</v>
      </c>
      <c r="V25" s="104" t="str">
        <f>[21]Agosto!$I$25</f>
        <v>*</v>
      </c>
      <c r="W25" s="104" t="str">
        <f>[21]Agosto!$I$26</f>
        <v>*</v>
      </c>
      <c r="X25" s="104" t="str">
        <f>[21]Agosto!$I$27</f>
        <v>*</v>
      </c>
      <c r="Y25" s="104" t="str">
        <f>[21]Agosto!$I$28</f>
        <v>*</v>
      </c>
      <c r="Z25" s="104" t="str">
        <f>[21]Agosto!$I$29</f>
        <v>*</v>
      </c>
      <c r="AA25" s="104" t="str">
        <f>[21]Agosto!$I$30</f>
        <v>*</v>
      </c>
      <c r="AB25" s="104" t="str">
        <f>[21]Agosto!$I$31</f>
        <v>*</v>
      </c>
      <c r="AC25" s="104" t="str">
        <f>[21]Agosto!$I$32</f>
        <v>*</v>
      </c>
      <c r="AD25" s="104" t="str">
        <f>[21]Agosto!$I$33</f>
        <v>*</v>
      </c>
      <c r="AE25" s="104" t="str">
        <f>[21]Agosto!$I$34</f>
        <v>*</v>
      </c>
      <c r="AF25" s="104" t="str">
        <f>[21]Agosto!$I$35</f>
        <v>*</v>
      </c>
      <c r="AG25" s="100" t="str">
        <f>[21]Agosto!$I$36</f>
        <v>*</v>
      </c>
      <c r="AK25" t="s">
        <v>35</v>
      </c>
    </row>
    <row r="26" spans="1:39" x14ac:dyDescent="0.2">
      <c r="A26" s="82" t="s">
        <v>155</v>
      </c>
      <c r="B26" s="104" t="str">
        <f>[22]Agosto!$I$5</f>
        <v>*</v>
      </c>
      <c r="C26" s="104" t="str">
        <f>[22]Agosto!$I$6</f>
        <v>*</v>
      </c>
      <c r="D26" s="104" t="str">
        <f>[22]Agosto!$I$7</f>
        <v>*</v>
      </c>
      <c r="E26" s="104" t="str">
        <f>[22]Agosto!$I$8</f>
        <v>*</v>
      </c>
      <c r="F26" s="104" t="str">
        <f>[22]Agosto!$I$9</f>
        <v>*</v>
      </c>
      <c r="G26" s="104" t="str">
        <f>[22]Agosto!$I$10</f>
        <v>*</v>
      </c>
      <c r="H26" s="104" t="str">
        <f>[22]Agosto!$I$11</f>
        <v>*</v>
      </c>
      <c r="I26" s="104" t="str">
        <f>[22]Agosto!$I$12</f>
        <v>*</v>
      </c>
      <c r="J26" s="104" t="str">
        <f>[22]Agosto!$I$13</f>
        <v>*</v>
      </c>
      <c r="K26" s="104" t="str">
        <f>[22]Agosto!$I$14</f>
        <v>*</v>
      </c>
      <c r="L26" s="104" t="str">
        <f>[22]Agosto!$I$15</f>
        <v>*</v>
      </c>
      <c r="M26" s="104" t="str">
        <f>[22]Agosto!$I$16</f>
        <v>*</v>
      </c>
      <c r="N26" s="104" t="str">
        <f>[22]Agosto!$I$17</f>
        <v>*</v>
      </c>
      <c r="O26" s="104" t="str">
        <f>[22]Agosto!$I$18</f>
        <v>*</v>
      </c>
      <c r="P26" s="104" t="str">
        <f>[22]Agosto!$I$19</f>
        <v>*</v>
      </c>
      <c r="Q26" s="104" t="str">
        <f>[22]Agosto!$I$20</f>
        <v>*</v>
      </c>
      <c r="R26" s="104" t="str">
        <f>[22]Agosto!$I$21</f>
        <v>*</v>
      </c>
      <c r="S26" s="104" t="str">
        <f>[22]Agosto!$I$22</f>
        <v>*</v>
      </c>
      <c r="T26" s="104" t="str">
        <f>[22]Agosto!$I$23</f>
        <v>*</v>
      </c>
      <c r="U26" s="104" t="str">
        <f>[22]Agosto!$I$24</f>
        <v>*</v>
      </c>
      <c r="V26" s="104" t="str">
        <f>[22]Agosto!$I$25</f>
        <v>*</v>
      </c>
      <c r="W26" s="104" t="str">
        <f>[22]Agosto!$I$26</f>
        <v>*</v>
      </c>
      <c r="X26" s="104" t="str">
        <f>[22]Agosto!$I$27</f>
        <v>*</v>
      </c>
      <c r="Y26" s="104" t="str">
        <f>[22]Agosto!$I$28</f>
        <v>*</v>
      </c>
      <c r="Z26" s="104" t="str">
        <f>[22]Agosto!$I$29</f>
        <v>*</v>
      </c>
      <c r="AA26" s="104" t="str">
        <f>[22]Agosto!$I$30</f>
        <v>*</v>
      </c>
      <c r="AB26" s="104" t="str">
        <f>[22]Agosto!$I$31</f>
        <v>*</v>
      </c>
      <c r="AC26" s="104" t="str">
        <f>[22]Agosto!$I$32</f>
        <v>*</v>
      </c>
      <c r="AD26" s="104" t="str">
        <f>[22]Agosto!$I$33</f>
        <v>*</v>
      </c>
      <c r="AE26" s="104" t="str">
        <f>[22]Agosto!$I$34</f>
        <v>*</v>
      </c>
      <c r="AF26" s="104" t="str">
        <f>[22]Agosto!$I$35</f>
        <v>*</v>
      </c>
      <c r="AG26" s="100" t="str">
        <f>[22]Agosto!$I$36</f>
        <v>*</v>
      </c>
    </row>
    <row r="27" spans="1:39" x14ac:dyDescent="0.2">
      <c r="A27" s="82" t="s">
        <v>8</v>
      </c>
      <c r="B27" s="98" t="str">
        <f>[23]Agosto!$I$5</f>
        <v>*</v>
      </c>
      <c r="C27" s="98" t="str">
        <f>[23]Agosto!$I$6</f>
        <v>*</v>
      </c>
      <c r="D27" s="98" t="str">
        <f>[23]Agosto!$I$7</f>
        <v>*</v>
      </c>
      <c r="E27" s="98" t="str">
        <f>[23]Agosto!$I$8</f>
        <v>*</v>
      </c>
      <c r="F27" s="98" t="str">
        <f>[23]Agosto!$I$9</f>
        <v>*</v>
      </c>
      <c r="G27" s="98" t="str">
        <f>[23]Agosto!$I$10</f>
        <v>*</v>
      </c>
      <c r="H27" s="98" t="str">
        <f>[23]Agosto!$I$11</f>
        <v>*</v>
      </c>
      <c r="I27" s="98" t="str">
        <f>[23]Agosto!$I$12</f>
        <v>*</v>
      </c>
      <c r="J27" s="98" t="str">
        <f>[23]Agosto!$I$13</f>
        <v>*</v>
      </c>
      <c r="K27" s="98" t="str">
        <f>[23]Agosto!$I$14</f>
        <v>*</v>
      </c>
      <c r="L27" s="98" t="str">
        <f>[23]Agosto!$I$15</f>
        <v>*</v>
      </c>
      <c r="M27" s="98" t="str">
        <f>[23]Agosto!$I$16</f>
        <v>*</v>
      </c>
      <c r="N27" s="98" t="str">
        <f>[23]Agosto!$I$17</f>
        <v>*</v>
      </c>
      <c r="O27" s="98" t="str">
        <f>[23]Agosto!$I$18</f>
        <v>*</v>
      </c>
      <c r="P27" s="98" t="str">
        <f>[23]Agosto!$I$19</f>
        <v>*</v>
      </c>
      <c r="Q27" s="104" t="str">
        <f>[23]Agosto!$I$20</f>
        <v>*</v>
      </c>
      <c r="R27" s="104" t="str">
        <f>[23]Agosto!$I$21</f>
        <v>*</v>
      </c>
      <c r="S27" s="104" t="str">
        <f>[23]Agosto!$I$22</f>
        <v>*</v>
      </c>
      <c r="T27" s="104" t="str">
        <f>[23]Agosto!$I$23</f>
        <v>*</v>
      </c>
      <c r="U27" s="104" t="str">
        <f>[23]Agosto!$I$24</f>
        <v>*</v>
      </c>
      <c r="V27" s="104" t="str">
        <f>[23]Agosto!$I$25</f>
        <v>*</v>
      </c>
      <c r="W27" s="104" t="str">
        <f>[23]Agosto!$I$26</f>
        <v>*</v>
      </c>
      <c r="X27" s="104" t="str">
        <f>[23]Agosto!$I$27</f>
        <v>*</v>
      </c>
      <c r="Y27" s="104" t="str">
        <f>[23]Agosto!$I$28</f>
        <v>*</v>
      </c>
      <c r="Z27" s="104" t="str">
        <f>[23]Agosto!$I$29</f>
        <v>*</v>
      </c>
      <c r="AA27" s="104" t="str">
        <f>[23]Agosto!$I$30</f>
        <v>*</v>
      </c>
      <c r="AB27" s="104" t="str">
        <f>[23]Agosto!$I$31</f>
        <v>*</v>
      </c>
      <c r="AC27" s="104" t="str">
        <f>[23]Agosto!$I$32</f>
        <v>*</v>
      </c>
      <c r="AD27" s="104" t="str">
        <f>[23]Agosto!$I$33</f>
        <v>*</v>
      </c>
      <c r="AE27" s="104" t="str">
        <f>[23]Agosto!$I$34</f>
        <v>*</v>
      </c>
      <c r="AF27" s="104" t="str">
        <f>[23]Agosto!$I$35</f>
        <v>*</v>
      </c>
      <c r="AG27" s="93" t="str">
        <f>[23]Agosto!$I$36</f>
        <v>*</v>
      </c>
      <c r="AK27" t="s">
        <v>35</v>
      </c>
      <c r="AM27" t="s">
        <v>35</v>
      </c>
    </row>
    <row r="28" spans="1:39" x14ac:dyDescent="0.2">
      <c r="A28" s="82" t="s">
        <v>9</v>
      </c>
      <c r="B28" s="98" t="str">
        <f>[24]Agosto!$I$5</f>
        <v>*</v>
      </c>
      <c r="C28" s="98" t="str">
        <f>[24]Agosto!$I$6</f>
        <v>*</v>
      </c>
      <c r="D28" s="98" t="str">
        <f>[24]Agosto!$I$7</f>
        <v>*</v>
      </c>
      <c r="E28" s="98" t="str">
        <f>[24]Agosto!$I$8</f>
        <v>*</v>
      </c>
      <c r="F28" s="98" t="str">
        <f>[24]Agosto!$I$9</f>
        <v>*</v>
      </c>
      <c r="G28" s="98" t="str">
        <f>[24]Agosto!$I$10</f>
        <v>*</v>
      </c>
      <c r="H28" s="98" t="str">
        <f>[24]Agosto!$I$11</f>
        <v>*</v>
      </c>
      <c r="I28" s="98" t="str">
        <f>[24]Agosto!$I$12</f>
        <v>*</v>
      </c>
      <c r="J28" s="98" t="str">
        <f>[24]Agosto!$I$13</f>
        <v>*</v>
      </c>
      <c r="K28" s="98" t="str">
        <f>[24]Agosto!$I$14</f>
        <v>*</v>
      </c>
      <c r="L28" s="98" t="str">
        <f>[24]Agosto!$I$15</f>
        <v>*</v>
      </c>
      <c r="M28" s="98" t="str">
        <f>[24]Agosto!$I$16</f>
        <v>*</v>
      </c>
      <c r="N28" s="98" t="str">
        <f>[24]Agosto!$I$17</f>
        <v>*</v>
      </c>
      <c r="O28" s="98" t="str">
        <f>[24]Agosto!$I$18</f>
        <v>*</v>
      </c>
      <c r="P28" s="98" t="str">
        <f>[24]Agosto!$I$19</f>
        <v>*</v>
      </c>
      <c r="Q28" s="98" t="str">
        <f>[24]Agosto!$I$20</f>
        <v>*</v>
      </c>
      <c r="R28" s="98" t="str">
        <f>[24]Agosto!$I$21</f>
        <v>*</v>
      </c>
      <c r="S28" s="98" t="str">
        <f>[24]Agosto!$I$22</f>
        <v>*</v>
      </c>
      <c r="T28" s="104" t="str">
        <f>[24]Agosto!$I$23</f>
        <v>*</v>
      </c>
      <c r="U28" s="104" t="str">
        <f>[24]Agosto!$I$24</f>
        <v>*</v>
      </c>
      <c r="V28" s="104" t="str">
        <f>[24]Agosto!$I$25</f>
        <v>*</v>
      </c>
      <c r="W28" s="104" t="str">
        <f>[24]Agosto!$I$26</f>
        <v>*</v>
      </c>
      <c r="X28" s="104" t="str">
        <f>[24]Agosto!$I$27</f>
        <v>*</v>
      </c>
      <c r="Y28" s="104" t="str">
        <f>[24]Agosto!$I$28</f>
        <v>*</v>
      </c>
      <c r="Z28" s="104" t="str">
        <f>[24]Agosto!$I$29</f>
        <v>*</v>
      </c>
      <c r="AA28" s="104" t="str">
        <f>[24]Agosto!$I$30</f>
        <v>*</v>
      </c>
      <c r="AB28" s="104" t="str">
        <f>[24]Agosto!$I$31</f>
        <v>*</v>
      </c>
      <c r="AC28" s="104" t="str">
        <f>[24]Agosto!$I$32</f>
        <v>*</v>
      </c>
      <c r="AD28" s="104" t="str">
        <f>[24]Agosto!$I$33</f>
        <v>*</v>
      </c>
      <c r="AE28" s="104" t="str">
        <f>[24]Agosto!$I$34</f>
        <v>*</v>
      </c>
      <c r="AF28" s="104" t="str">
        <f>[24]Agosto!$I$35</f>
        <v>*</v>
      </c>
      <c r="AG28" s="93" t="str">
        <f>[24]Agosto!$I$36</f>
        <v>*</v>
      </c>
      <c r="AL28" t="s">
        <v>35</v>
      </c>
    </row>
    <row r="29" spans="1:39" x14ac:dyDescent="0.2">
      <c r="A29" s="82" t="s">
        <v>32</v>
      </c>
      <c r="B29" s="98" t="str">
        <f>[25]Agosto!$I$5</f>
        <v>*</v>
      </c>
      <c r="C29" s="98" t="str">
        <f>[25]Agosto!$I$6</f>
        <v>*</v>
      </c>
      <c r="D29" s="98" t="str">
        <f>[25]Agosto!$I$7</f>
        <v>*</v>
      </c>
      <c r="E29" s="98" t="str">
        <f>[25]Agosto!$I$8</f>
        <v>*</v>
      </c>
      <c r="F29" s="98" t="str">
        <f>[25]Agosto!$I$9</f>
        <v>*</v>
      </c>
      <c r="G29" s="98" t="str">
        <f>[25]Agosto!$I$10</f>
        <v>*</v>
      </c>
      <c r="H29" s="98" t="str">
        <f>[25]Agosto!$I$11</f>
        <v>*</v>
      </c>
      <c r="I29" s="98" t="str">
        <f>[25]Agosto!$I$12</f>
        <v>*</v>
      </c>
      <c r="J29" s="98" t="str">
        <f>[25]Agosto!$I$13</f>
        <v>*</v>
      </c>
      <c r="K29" s="98" t="str">
        <f>[25]Agosto!$I$14</f>
        <v>*</v>
      </c>
      <c r="L29" s="98" t="str">
        <f>[25]Agosto!$I$15</f>
        <v>*</v>
      </c>
      <c r="M29" s="98" t="str">
        <f>[25]Agosto!$I$16</f>
        <v>*</v>
      </c>
      <c r="N29" s="98" t="str">
        <f>[25]Agosto!$I$17</f>
        <v>*</v>
      </c>
      <c r="O29" s="98" t="str">
        <f>[25]Agosto!$I$18</f>
        <v>*</v>
      </c>
      <c r="P29" s="98" t="str">
        <f>[25]Agosto!$I$19</f>
        <v>*</v>
      </c>
      <c r="Q29" s="98" t="str">
        <f>[25]Agosto!$I$20</f>
        <v>*</v>
      </c>
      <c r="R29" s="98" t="str">
        <f>[25]Agosto!$I$21</f>
        <v>*</v>
      </c>
      <c r="S29" s="98" t="str">
        <f>[25]Agosto!$I$22</f>
        <v>*</v>
      </c>
      <c r="T29" s="104" t="str">
        <f>[25]Agosto!$I$23</f>
        <v>*</v>
      </c>
      <c r="U29" s="104" t="str">
        <f>[25]Agosto!$I$24</f>
        <v>*</v>
      </c>
      <c r="V29" s="104" t="str">
        <f>[25]Agosto!$I$25</f>
        <v>*</v>
      </c>
      <c r="W29" s="104" t="str">
        <f>[25]Agosto!$I$26</f>
        <v>*</v>
      </c>
      <c r="X29" s="104" t="str">
        <f>[25]Agosto!$I$27</f>
        <v>*</v>
      </c>
      <c r="Y29" s="104" t="str">
        <f>[25]Agosto!$I$28</f>
        <v>*</v>
      </c>
      <c r="Z29" s="104" t="str">
        <f>[25]Agosto!$I$29</f>
        <v>*</v>
      </c>
      <c r="AA29" s="104" t="str">
        <f>[25]Agosto!$I$30</f>
        <v>*</v>
      </c>
      <c r="AB29" s="104" t="str">
        <f>[25]Agosto!$I$31</f>
        <v>*</v>
      </c>
      <c r="AC29" s="104" t="str">
        <f>[25]Agosto!$I$32</f>
        <v>*</v>
      </c>
      <c r="AD29" s="104" t="str">
        <f>[25]Agosto!$I$33</f>
        <v>*</v>
      </c>
      <c r="AE29" s="104" t="str">
        <f>[25]Agosto!$I$34</f>
        <v>*</v>
      </c>
      <c r="AF29" s="104" t="str">
        <f>[25]Agosto!$I$35</f>
        <v>*</v>
      </c>
      <c r="AG29" s="93" t="str">
        <f>[25]Agosto!$I$36</f>
        <v>*</v>
      </c>
      <c r="AI29" t="s">
        <v>35</v>
      </c>
    </row>
    <row r="30" spans="1:39" x14ac:dyDescent="0.2">
      <c r="A30" s="82" t="s">
        <v>10</v>
      </c>
      <c r="B30" s="11" t="str">
        <f>[26]Agosto!$I$5</f>
        <v>*</v>
      </c>
      <c r="C30" s="11" t="str">
        <f>[26]Agosto!$I$6</f>
        <v>*</v>
      </c>
      <c r="D30" s="11" t="str">
        <f>[26]Agosto!$I$7</f>
        <v>*</v>
      </c>
      <c r="E30" s="11" t="str">
        <f>[26]Agosto!$I$8</f>
        <v>*</v>
      </c>
      <c r="F30" s="11" t="str">
        <f>[26]Agosto!$I$9</f>
        <v>*</v>
      </c>
      <c r="G30" s="11" t="str">
        <f>[26]Agosto!$I$10</f>
        <v>*</v>
      </c>
      <c r="H30" s="11" t="str">
        <f>[26]Agosto!$I$11</f>
        <v>*</v>
      </c>
      <c r="I30" s="11" t="str">
        <f>[26]Agosto!$I$12</f>
        <v>*</v>
      </c>
      <c r="J30" s="11" t="str">
        <f>[26]Agosto!$I$13</f>
        <v>*</v>
      </c>
      <c r="K30" s="11" t="str">
        <f>[26]Agosto!$I$14</f>
        <v>*</v>
      </c>
      <c r="L30" s="11" t="str">
        <f>[26]Agosto!$I$15</f>
        <v>*</v>
      </c>
      <c r="M30" s="11" t="str">
        <f>[26]Agosto!$I$16</f>
        <v>*</v>
      </c>
      <c r="N30" s="11" t="str">
        <f>[26]Agosto!$I$17</f>
        <v>*</v>
      </c>
      <c r="O30" s="11" t="str">
        <f>[26]Agosto!$I$18</f>
        <v>*</v>
      </c>
      <c r="P30" s="11" t="str">
        <f>[26]Agosto!$I$19</f>
        <v>*</v>
      </c>
      <c r="Q30" s="11" t="str">
        <f>[26]Agosto!$I$20</f>
        <v>*</v>
      </c>
      <c r="R30" s="11" t="str">
        <f>[26]Agosto!$I$21</f>
        <v>*</v>
      </c>
      <c r="S30" s="11" t="str">
        <f>[26]Agosto!$I$22</f>
        <v>*</v>
      </c>
      <c r="T30" s="104" t="str">
        <f>[26]Agosto!$I$23</f>
        <v>*</v>
      </c>
      <c r="U30" s="104" t="str">
        <f>[26]Agosto!$I$24</f>
        <v>*</v>
      </c>
      <c r="V30" s="104" t="str">
        <f>[26]Agosto!$I$25</f>
        <v>*</v>
      </c>
      <c r="W30" s="104" t="str">
        <f>[26]Agosto!$I$26</f>
        <v>*</v>
      </c>
      <c r="X30" s="104" t="str">
        <f>[26]Agosto!$I$27</f>
        <v>*</v>
      </c>
      <c r="Y30" s="104" t="str">
        <f>[26]Agosto!$I$28</f>
        <v>*</v>
      </c>
      <c r="Z30" s="104" t="str">
        <f>[26]Agosto!$I$29</f>
        <v>*</v>
      </c>
      <c r="AA30" s="104" t="str">
        <f>[26]Agosto!$I$30</f>
        <v>*</v>
      </c>
      <c r="AB30" s="104" t="str">
        <f>[26]Agosto!$I$31</f>
        <v>*</v>
      </c>
      <c r="AC30" s="104" t="str">
        <f>[26]Agosto!$I$32</f>
        <v>*</v>
      </c>
      <c r="AD30" s="104" t="str">
        <f>[26]Agosto!$I$33</f>
        <v>*</v>
      </c>
      <c r="AE30" s="104" t="str">
        <f>[26]Agosto!$I$34</f>
        <v>*</v>
      </c>
      <c r="AF30" s="104" t="str">
        <f>[26]Agosto!$I$35</f>
        <v>*</v>
      </c>
      <c r="AG30" s="93" t="str">
        <f>[26]Agosto!$I$36</f>
        <v>*</v>
      </c>
      <c r="AI30" t="s">
        <v>35</v>
      </c>
    </row>
    <row r="31" spans="1:39" x14ac:dyDescent="0.2">
      <c r="A31" s="82" t="s">
        <v>156</v>
      </c>
      <c r="B31" s="104" t="str">
        <f>[27]Agosto!$I$5</f>
        <v>*</v>
      </c>
      <c r="C31" s="104" t="str">
        <f>[27]Agosto!$I$6</f>
        <v>*</v>
      </c>
      <c r="D31" s="104" t="str">
        <f>[27]Agosto!$I$7</f>
        <v>*</v>
      </c>
      <c r="E31" s="104" t="str">
        <f>[27]Agosto!$I$8</f>
        <v>*</v>
      </c>
      <c r="F31" s="104" t="str">
        <f>[27]Agosto!$I$9</f>
        <v>*</v>
      </c>
      <c r="G31" s="104" t="str">
        <f>[27]Agosto!$I$10</f>
        <v>*</v>
      </c>
      <c r="H31" s="104" t="str">
        <f>[27]Agosto!$I$11</f>
        <v>*</v>
      </c>
      <c r="I31" s="104" t="str">
        <f>[27]Agosto!$I$12</f>
        <v>*</v>
      </c>
      <c r="J31" s="104" t="str">
        <f>[27]Agosto!$I$13</f>
        <v>*</v>
      </c>
      <c r="K31" s="104" t="str">
        <f>[27]Agosto!$I$14</f>
        <v>*</v>
      </c>
      <c r="L31" s="104" t="str">
        <f>[27]Agosto!$I$15</f>
        <v>*</v>
      </c>
      <c r="M31" s="104" t="str">
        <f>[27]Agosto!$I$16</f>
        <v>*</v>
      </c>
      <c r="N31" s="104" t="str">
        <f>[27]Agosto!$I$17</f>
        <v>*</v>
      </c>
      <c r="O31" s="104" t="str">
        <f>[27]Agosto!$I$18</f>
        <v>*</v>
      </c>
      <c r="P31" s="104" t="str">
        <f>[27]Agosto!$I$19</f>
        <v>*</v>
      </c>
      <c r="Q31" s="104" t="str">
        <f>[27]Agosto!$I$20</f>
        <v>*</v>
      </c>
      <c r="R31" s="104" t="str">
        <f>[27]Agosto!$I$21</f>
        <v>*</v>
      </c>
      <c r="S31" s="104" t="str">
        <f>[27]Agosto!$I$22</f>
        <v>*</v>
      </c>
      <c r="T31" s="104" t="str">
        <f>[27]Agosto!$I$23</f>
        <v>*</v>
      </c>
      <c r="U31" s="104" t="str">
        <f>[27]Agosto!$I$24</f>
        <v>*</v>
      </c>
      <c r="V31" s="104" t="str">
        <f>[27]Agosto!$I$25</f>
        <v>*</v>
      </c>
      <c r="W31" s="104" t="str">
        <f>[27]Agosto!$I$26</f>
        <v>*</v>
      </c>
      <c r="X31" s="104" t="str">
        <f>[27]Agosto!$I$27</f>
        <v>*</v>
      </c>
      <c r="Y31" s="104" t="str">
        <f>[27]Agosto!$I$28</f>
        <v>*</v>
      </c>
      <c r="Z31" s="104" t="str">
        <f>[27]Agosto!$I$29</f>
        <v>*</v>
      </c>
      <c r="AA31" s="104" t="str">
        <f>[27]Agosto!$I$30</f>
        <v>*</v>
      </c>
      <c r="AB31" s="104" t="str">
        <f>[27]Agosto!$I$31</f>
        <v>*</v>
      </c>
      <c r="AC31" s="104" t="str">
        <f>[27]Agosto!$I$32</f>
        <v>*</v>
      </c>
      <c r="AD31" s="104" t="str">
        <f>[27]Agosto!$I$33</f>
        <v>*</v>
      </c>
      <c r="AE31" s="104" t="str">
        <f>[27]Agosto!$I$34</f>
        <v>*</v>
      </c>
      <c r="AF31" s="104" t="str">
        <f>[27]Agosto!$I$35</f>
        <v>*</v>
      </c>
      <c r="AG31" s="100" t="str">
        <f>[27]Agosto!$I$36</f>
        <v>*</v>
      </c>
      <c r="AK31" t="s">
        <v>35</v>
      </c>
    </row>
    <row r="32" spans="1:39" x14ac:dyDescent="0.2">
      <c r="A32" s="82" t="s">
        <v>11</v>
      </c>
      <c r="B32" s="98" t="str">
        <f>[28]Agosto!$I$5</f>
        <v>*</v>
      </c>
      <c r="C32" s="98" t="str">
        <f>[28]Agosto!$I$6</f>
        <v>*</v>
      </c>
      <c r="D32" s="98" t="str">
        <f>[28]Agosto!$I$7</f>
        <v>*</v>
      </c>
      <c r="E32" s="98" t="str">
        <f>[28]Agosto!$I$8</f>
        <v>*</v>
      </c>
      <c r="F32" s="98" t="str">
        <f>[28]Agosto!$I$9</f>
        <v>*</v>
      </c>
      <c r="G32" s="98" t="str">
        <f>[28]Agosto!$I$10</f>
        <v>*</v>
      </c>
      <c r="H32" s="98" t="str">
        <f>[28]Agosto!$I$11</f>
        <v>*</v>
      </c>
      <c r="I32" s="98" t="str">
        <f>[28]Agosto!$I$12</f>
        <v>*</v>
      </c>
      <c r="J32" s="98" t="str">
        <f>[28]Agosto!$I$13</f>
        <v>*</v>
      </c>
      <c r="K32" s="98" t="str">
        <f>[28]Agosto!$I$14</f>
        <v>*</v>
      </c>
      <c r="L32" s="98" t="str">
        <f>[28]Agosto!$I$15</f>
        <v>*</v>
      </c>
      <c r="M32" s="98" t="str">
        <f>[28]Agosto!$I$16</f>
        <v>*</v>
      </c>
      <c r="N32" s="98" t="str">
        <f>[28]Agosto!$I$17</f>
        <v>*</v>
      </c>
      <c r="O32" s="98" t="str">
        <f>[28]Agosto!$I$18</f>
        <v>*</v>
      </c>
      <c r="P32" s="98" t="str">
        <f>[28]Agosto!$I$19</f>
        <v>*</v>
      </c>
      <c r="Q32" s="98" t="str">
        <f>[28]Agosto!$I$20</f>
        <v>*</v>
      </c>
      <c r="R32" s="98" t="str">
        <f>[28]Agosto!$I$21</f>
        <v>*</v>
      </c>
      <c r="S32" s="98" t="str">
        <f>[28]Agosto!$I$22</f>
        <v>*</v>
      </c>
      <c r="T32" s="104" t="str">
        <f>[28]Agosto!$I$23</f>
        <v>*</v>
      </c>
      <c r="U32" s="104" t="str">
        <f>[28]Agosto!$I$24</f>
        <v>*</v>
      </c>
      <c r="V32" s="104" t="str">
        <f>[28]Agosto!$I$25</f>
        <v>*</v>
      </c>
      <c r="W32" s="104" t="str">
        <f>[28]Agosto!$I$26</f>
        <v>*</v>
      </c>
      <c r="X32" s="104" t="str">
        <f>[28]Agosto!$I$27</f>
        <v>*</v>
      </c>
      <c r="Y32" s="104" t="str">
        <f>[28]Agosto!$I$28</f>
        <v>*</v>
      </c>
      <c r="Z32" s="104" t="str">
        <f>[28]Agosto!$I$29</f>
        <v>*</v>
      </c>
      <c r="AA32" s="104" t="str">
        <f>[28]Agosto!$I$30</f>
        <v>*</v>
      </c>
      <c r="AB32" s="104" t="str">
        <f>[28]Agosto!$I$31</f>
        <v>*</v>
      </c>
      <c r="AC32" s="104" t="str">
        <f>[28]Agosto!$I$32</f>
        <v>*</v>
      </c>
      <c r="AD32" s="104" t="str">
        <f>[28]Agosto!$I$33</f>
        <v>*</v>
      </c>
      <c r="AE32" s="104" t="str">
        <f>[28]Agosto!$I$34</f>
        <v>*</v>
      </c>
      <c r="AF32" s="104" t="str">
        <f>[28]Agosto!$I$35</f>
        <v>*</v>
      </c>
      <c r="AG32" s="93" t="str">
        <f>[28]Agosto!$I$36</f>
        <v>*</v>
      </c>
      <c r="AI32" t="s">
        <v>35</v>
      </c>
    </row>
    <row r="33" spans="1:38" s="5" customFormat="1" x14ac:dyDescent="0.2">
      <c r="A33" s="82" t="s">
        <v>12</v>
      </c>
      <c r="B33" s="98" t="str">
        <f>[29]Agosto!$I$5</f>
        <v>*</v>
      </c>
      <c r="C33" s="98" t="str">
        <f>[29]Agosto!$I$6</f>
        <v>*</v>
      </c>
      <c r="D33" s="98" t="str">
        <f>[29]Agosto!$I$7</f>
        <v>*</v>
      </c>
      <c r="E33" s="98" t="str">
        <f>[29]Agosto!$I$8</f>
        <v>*</v>
      </c>
      <c r="F33" s="98" t="str">
        <f>[29]Agosto!$I$9</f>
        <v>*</v>
      </c>
      <c r="G33" s="98" t="str">
        <f>[29]Agosto!$I$10</f>
        <v>*</v>
      </c>
      <c r="H33" s="98" t="str">
        <f>[29]Agosto!$I$11</f>
        <v>*</v>
      </c>
      <c r="I33" s="98" t="str">
        <f>[29]Agosto!$I$12</f>
        <v>*</v>
      </c>
      <c r="J33" s="98" t="str">
        <f>[29]Agosto!$I$13</f>
        <v>*</v>
      </c>
      <c r="K33" s="98" t="str">
        <f>[29]Agosto!$I$14</f>
        <v>*</v>
      </c>
      <c r="L33" s="98" t="str">
        <f>[29]Agosto!$I$15</f>
        <v>*</v>
      </c>
      <c r="M33" s="98" t="str">
        <f>[29]Agosto!$I$16</f>
        <v>*</v>
      </c>
      <c r="N33" s="98" t="str">
        <f>[29]Agosto!$I$17</f>
        <v>*</v>
      </c>
      <c r="O33" s="98" t="str">
        <f>[29]Agosto!$I$18</f>
        <v>*</v>
      </c>
      <c r="P33" s="98" t="str">
        <f>[29]Agosto!$I$19</f>
        <v>*</v>
      </c>
      <c r="Q33" s="98" t="str">
        <f>[29]Agosto!$I$20</f>
        <v>*</v>
      </c>
      <c r="R33" s="98" t="str">
        <f>[29]Agosto!$I$21</f>
        <v>*</v>
      </c>
      <c r="S33" s="98" t="str">
        <f>[29]Agosto!$I$22</f>
        <v>*</v>
      </c>
      <c r="T33" s="98" t="str">
        <f>[29]Agosto!$I$23</f>
        <v>*</v>
      </c>
      <c r="U33" s="98" t="str">
        <f>[29]Agosto!$I$24</f>
        <v>*</v>
      </c>
      <c r="V33" s="98" t="str">
        <f>[29]Agosto!$I$25</f>
        <v>*</v>
      </c>
      <c r="W33" s="98" t="str">
        <f>[29]Agosto!$I$26</f>
        <v>*</v>
      </c>
      <c r="X33" s="98" t="str">
        <f>[29]Agosto!$I$27</f>
        <v>*</v>
      </c>
      <c r="Y33" s="98" t="str">
        <f>[29]Agosto!$I$28</f>
        <v>*</v>
      </c>
      <c r="Z33" s="98" t="str">
        <f>[29]Agosto!$I$29</f>
        <v>*</v>
      </c>
      <c r="AA33" s="98" t="str">
        <f>[29]Agosto!$I$30</f>
        <v>*</v>
      </c>
      <c r="AB33" s="98" t="str">
        <f>[29]Agosto!$I$31</f>
        <v>*</v>
      </c>
      <c r="AC33" s="98" t="str">
        <f>[29]Agosto!$I$32</f>
        <v>*</v>
      </c>
      <c r="AD33" s="98" t="str">
        <f>[29]Agosto!$I$33</f>
        <v>*</v>
      </c>
      <c r="AE33" s="98" t="str">
        <f>[29]Agosto!$I$34</f>
        <v>*</v>
      </c>
      <c r="AF33" s="98" t="str">
        <f>[29]Agosto!$I$35</f>
        <v>*</v>
      </c>
      <c r="AG33" s="93" t="str">
        <f>[29]Agosto!$I$36</f>
        <v>*</v>
      </c>
      <c r="AJ33" s="5" t="s">
        <v>35</v>
      </c>
      <c r="AL33" s="5" t="s">
        <v>35</v>
      </c>
    </row>
    <row r="34" spans="1:38" x14ac:dyDescent="0.2">
      <c r="A34" s="82" t="s">
        <v>13</v>
      </c>
      <c r="B34" s="104" t="str">
        <f>[30]Agosto!$I$5</f>
        <v>*</v>
      </c>
      <c r="C34" s="104" t="str">
        <f>[30]Agosto!$I$6</f>
        <v>*</v>
      </c>
      <c r="D34" s="104" t="str">
        <f>[30]Agosto!$I$7</f>
        <v>*</v>
      </c>
      <c r="E34" s="104" t="str">
        <f>[30]Agosto!$I$8</f>
        <v>*</v>
      </c>
      <c r="F34" s="104" t="str">
        <f>[30]Agosto!$I$9</f>
        <v>*</v>
      </c>
      <c r="G34" s="104" t="str">
        <f>[30]Agosto!$I$10</f>
        <v>*</v>
      </c>
      <c r="H34" s="104" t="str">
        <f>[30]Agosto!$I$11</f>
        <v>*</v>
      </c>
      <c r="I34" s="104" t="str">
        <f>[30]Agosto!$I$12</f>
        <v>*</v>
      </c>
      <c r="J34" s="104" t="str">
        <f>[30]Agosto!$I$13</f>
        <v>*</v>
      </c>
      <c r="K34" s="104" t="str">
        <f>[30]Agosto!$I$14</f>
        <v>*</v>
      </c>
      <c r="L34" s="104" t="str">
        <f>[30]Agosto!$I$15</f>
        <v>*</v>
      </c>
      <c r="M34" s="104" t="str">
        <f>[30]Agosto!$I$16</f>
        <v>*</v>
      </c>
      <c r="N34" s="104" t="str">
        <f>[30]Agosto!$I$17</f>
        <v>*</v>
      </c>
      <c r="O34" s="104" t="str">
        <f>[30]Agosto!$I$18</f>
        <v>*</v>
      </c>
      <c r="P34" s="104" t="str">
        <f>[30]Agosto!$I$19</f>
        <v>*</v>
      </c>
      <c r="Q34" s="104" t="str">
        <f>[30]Agosto!$I$20</f>
        <v>*</v>
      </c>
      <c r="R34" s="104" t="str">
        <f>[30]Agosto!$I$21</f>
        <v>*</v>
      </c>
      <c r="S34" s="104" t="str">
        <f>[30]Agosto!$I$22</f>
        <v>*</v>
      </c>
      <c r="T34" s="104" t="str">
        <f>[30]Agosto!$I$23</f>
        <v>*</v>
      </c>
      <c r="U34" s="104" t="str">
        <f>[30]Agosto!$I$24</f>
        <v>*</v>
      </c>
      <c r="V34" s="104" t="str">
        <f>[30]Agosto!$I$25</f>
        <v>*</v>
      </c>
      <c r="W34" s="104" t="str">
        <f>[30]Agosto!$I$26</f>
        <v>*</v>
      </c>
      <c r="X34" s="104" t="str">
        <f>[30]Agosto!$I$27</f>
        <v>*</v>
      </c>
      <c r="Y34" s="104" t="str">
        <f>[30]Agosto!$I$28</f>
        <v>*</v>
      </c>
      <c r="Z34" s="104" t="str">
        <f>[30]Agosto!$I$29</f>
        <v>*</v>
      </c>
      <c r="AA34" s="104" t="str">
        <f>[30]Agosto!$I$30</f>
        <v>*</v>
      </c>
      <c r="AB34" s="104" t="str">
        <f>[30]Agosto!$I$31</f>
        <v>*</v>
      </c>
      <c r="AC34" s="104" t="str">
        <f>[30]Agosto!$I$32</f>
        <v>*</v>
      </c>
      <c r="AD34" s="104" t="str">
        <f>[30]Agosto!$I$33</f>
        <v>*</v>
      </c>
      <c r="AE34" s="104" t="str">
        <f>[30]Agosto!$I$34</f>
        <v>*</v>
      </c>
      <c r="AF34" s="104" t="str">
        <f>[30]Agosto!$I$35</f>
        <v>*</v>
      </c>
      <c r="AG34" s="97" t="str">
        <f>[30]Agosto!$I$36</f>
        <v>*</v>
      </c>
      <c r="AI34" t="s">
        <v>35</v>
      </c>
      <c r="AJ34" t="s">
        <v>35</v>
      </c>
      <c r="AK34" t="s">
        <v>35</v>
      </c>
    </row>
    <row r="35" spans="1:38" x14ac:dyDescent="0.2">
      <c r="A35" s="82" t="s">
        <v>157</v>
      </c>
      <c r="B35" s="98" t="str">
        <f>[31]Agosto!$I$5</f>
        <v>*</v>
      </c>
      <c r="C35" s="98" t="str">
        <f>[31]Agosto!$I$6</f>
        <v>*</v>
      </c>
      <c r="D35" s="98" t="str">
        <f>[31]Agosto!$I$7</f>
        <v>*</v>
      </c>
      <c r="E35" s="98" t="str">
        <f>[31]Agosto!$I$8</f>
        <v>*</v>
      </c>
      <c r="F35" s="98" t="str">
        <f>[31]Agosto!$I$9</f>
        <v>*</v>
      </c>
      <c r="G35" s="98" t="str">
        <f>[31]Agosto!$I$10</f>
        <v>*</v>
      </c>
      <c r="H35" s="98" t="str">
        <f>[31]Agosto!$I$11</f>
        <v>*</v>
      </c>
      <c r="I35" s="98" t="str">
        <f>[31]Agosto!$I$12</f>
        <v>*</v>
      </c>
      <c r="J35" s="98" t="str">
        <f>[31]Agosto!$I$13</f>
        <v>*</v>
      </c>
      <c r="K35" s="98" t="str">
        <f>[31]Agosto!$I$14</f>
        <v>*</v>
      </c>
      <c r="L35" s="98" t="str">
        <f>[31]Agosto!$I$15</f>
        <v>*</v>
      </c>
      <c r="M35" s="98" t="str">
        <f>[31]Agosto!$I$16</f>
        <v>*</v>
      </c>
      <c r="N35" s="98" t="str">
        <f>[31]Agosto!$I$17</f>
        <v>*</v>
      </c>
      <c r="O35" s="98" t="str">
        <f>[31]Agosto!$I$18</f>
        <v>*</v>
      </c>
      <c r="P35" s="98" t="str">
        <f>[31]Agosto!$I$19</f>
        <v>*</v>
      </c>
      <c r="Q35" s="98" t="str">
        <f>[31]Agosto!$I$20</f>
        <v>*</v>
      </c>
      <c r="R35" s="98" t="str">
        <f>[31]Agosto!$I$21</f>
        <v>*</v>
      </c>
      <c r="S35" s="98" t="str">
        <f>[31]Agosto!$I$22</f>
        <v>*</v>
      </c>
      <c r="T35" s="104" t="str">
        <f>[31]Agosto!$I$23</f>
        <v>*</v>
      </c>
      <c r="U35" s="104" t="str">
        <f>[31]Agosto!$I$24</f>
        <v>*</v>
      </c>
      <c r="V35" s="104" t="str">
        <f>[31]Agosto!$I$25</f>
        <v>*</v>
      </c>
      <c r="W35" s="104" t="str">
        <f>[31]Agosto!$I$26</f>
        <v>*</v>
      </c>
      <c r="X35" s="104" t="str">
        <f>[31]Agosto!$I$27</f>
        <v>*</v>
      </c>
      <c r="Y35" s="104" t="str">
        <f>[31]Agosto!$I$28</f>
        <v>*</v>
      </c>
      <c r="Z35" s="104" t="str">
        <f>[31]Agosto!$I$29</f>
        <v>*</v>
      </c>
      <c r="AA35" s="104" t="str">
        <f>[31]Agosto!$I$30</f>
        <v>*</v>
      </c>
      <c r="AB35" s="104" t="str">
        <f>[31]Agosto!$I$31</f>
        <v>*</v>
      </c>
      <c r="AC35" s="104" t="str">
        <f>[31]Agosto!$I$32</f>
        <v>*</v>
      </c>
      <c r="AD35" s="104" t="str">
        <f>[31]Agosto!$I$33</f>
        <v>*</v>
      </c>
      <c r="AE35" s="104" t="str">
        <f>[31]Agosto!$I$34</f>
        <v>*</v>
      </c>
      <c r="AF35" s="104" t="str">
        <f>[31]Agosto!$I$35</f>
        <v>*</v>
      </c>
      <c r="AG35" s="100" t="str">
        <f>[31]Agosto!$I$36</f>
        <v>*</v>
      </c>
      <c r="AJ35" t="s">
        <v>35</v>
      </c>
    </row>
    <row r="36" spans="1:38" x14ac:dyDescent="0.2">
      <c r="A36" s="82" t="s">
        <v>128</v>
      </c>
      <c r="B36" s="98" t="str">
        <f>[32]Agosto!$I$5</f>
        <v>*</v>
      </c>
      <c r="C36" s="98" t="str">
        <f>[32]Agosto!$I$6</f>
        <v>*</v>
      </c>
      <c r="D36" s="98" t="str">
        <f>[32]Agosto!$I$7</f>
        <v>*</v>
      </c>
      <c r="E36" s="98" t="str">
        <f>[32]Agosto!$I$8</f>
        <v>*</v>
      </c>
      <c r="F36" s="98" t="str">
        <f>[32]Agosto!$I$9</f>
        <v>*</v>
      </c>
      <c r="G36" s="98" t="str">
        <f>[32]Agosto!$I$10</f>
        <v>*</v>
      </c>
      <c r="H36" s="98" t="str">
        <f>[32]Agosto!$I$11</f>
        <v>*</v>
      </c>
      <c r="I36" s="98" t="str">
        <f>[32]Agosto!$I$12</f>
        <v>*</v>
      </c>
      <c r="J36" s="98" t="str">
        <f>[32]Agosto!$I$13</f>
        <v>*</v>
      </c>
      <c r="K36" s="98" t="str">
        <f>[32]Agosto!$I$14</f>
        <v>*</v>
      </c>
      <c r="L36" s="98" t="str">
        <f>[32]Agosto!$I$15</f>
        <v>*</v>
      </c>
      <c r="M36" s="98" t="str">
        <f>[32]Agosto!$I$16</f>
        <v>*</v>
      </c>
      <c r="N36" s="98" t="str">
        <f>[32]Agosto!$I$17</f>
        <v>*</v>
      </c>
      <c r="O36" s="98" t="str">
        <f>[32]Agosto!$I$18</f>
        <v>*</v>
      </c>
      <c r="P36" s="98" t="str">
        <f>[32]Agosto!$I$19</f>
        <v>*</v>
      </c>
      <c r="Q36" s="104" t="str">
        <f>[32]Agosto!$I$20</f>
        <v>*</v>
      </c>
      <c r="R36" s="104" t="str">
        <f>[32]Agosto!$I$21</f>
        <v>*</v>
      </c>
      <c r="S36" s="104" t="str">
        <f>[32]Agosto!$I$22</f>
        <v>*</v>
      </c>
      <c r="T36" s="104" t="str">
        <f>[32]Agosto!$I$23</f>
        <v>*</v>
      </c>
      <c r="U36" s="104" t="str">
        <f>[32]Agosto!$I$24</f>
        <v>*</v>
      </c>
      <c r="V36" s="104" t="str">
        <f>[32]Agosto!$I$25</f>
        <v>*</v>
      </c>
      <c r="W36" s="104" t="str">
        <f>[32]Agosto!$I$26</f>
        <v>*</v>
      </c>
      <c r="X36" s="104" t="str">
        <f>[32]Agosto!$I$27</f>
        <v>*</v>
      </c>
      <c r="Y36" s="104" t="str">
        <f>[32]Agosto!$I$28</f>
        <v>*</v>
      </c>
      <c r="Z36" s="104" t="str">
        <f>[32]Agosto!$I$29</f>
        <v>*</v>
      </c>
      <c r="AA36" s="104" t="str">
        <f>[32]Agosto!$I$30</f>
        <v>*</v>
      </c>
      <c r="AB36" s="104" t="str">
        <f>[32]Agosto!$I$31</f>
        <v>*</v>
      </c>
      <c r="AC36" s="104" t="str">
        <f>[32]Agosto!$I$32</f>
        <v>*</v>
      </c>
      <c r="AD36" s="104" t="str">
        <f>[32]Agosto!$I$33</f>
        <v>*</v>
      </c>
      <c r="AE36" s="104" t="str">
        <f>[32]Agosto!$I$34</f>
        <v>*</v>
      </c>
      <c r="AF36" s="104" t="str">
        <f>[32]Agosto!$I$35</f>
        <v>*</v>
      </c>
      <c r="AG36" s="100" t="str">
        <f>[32]Agosto!$I$36</f>
        <v>*</v>
      </c>
      <c r="AI36" t="s">
        <v>35</v>
      </c>
      <c r="AJ36" t="s">
        <v>35</v>
      </c>
    </row>
    <row r="37" spans="1:38" x14ac:dyDescent="0.2">
      <c r="A37" s="82" t="s">
        <v>14</v>
      </c>
      <c r="B37" s="98" t="str">
        <f>[33]Agosto!$I$5</f>
        <v>*</v>
      </c>
      <c r="C37" s="98" t="str">
        <f>[33]Agosto!$I$6</f>
        <v>*</v>
      </c>
      <c r="D37" s="98" t="str">
        <f>[33]Agosto!$I$7</f>
        <v>*</v>
      </c>
      <c r="E37" s="98" t="str">
        <f>[33]Agosto!$I$8</f>
        <v>*</v>
      </c>
      <c r="F37" s="98" t="str">
        <f>[33]Agosto!$I$9</f>
        <v>*</v>
      </c>
      <c r="G37" s="98" t="str">
        <f>[33]Agosto!$I$10</f>
        <v>*</v>
      </c>
      <c r="H37" s="98" t="str">
        <f>[33]Agosto!$I$11</f>
        <v>*</v>
      </c>
      <c r="I37" s="98" t="str">
        <f>[33]Agosto!$I$12</f>
        <v>*</v>
      </c>
      <c r="J37" s="98" t="str">
        <f>[33]Agosto!$I$13</f>
        <v>*</v>
      </c>
      <c r="K37" s="98" t="str">
        <f>[33]Agosto!$I$14</f>
        <v>*</v>
      </c>
      <c r="L37" s="98" t="str">
        <f>[33]Agosto!$I$15</f>
        <v>*</v>
      </c>
      <c r="M37" s="98" t="str">
        <f>[33]Agosto!$I$16</f>
        <v>*</v>
      </c>
      <c r="N37" s="98" t="str">
        <f>[33]Agosto!$I$17</f>
        <v>*</v>
      </c>
      <c r="O37" s="98" t="str">
        <f>[33]Agosto!$I$18</f>
        <v>*</v>
      </c>
      <c r="P37" s="98" t="str">
        <f>[33]Agosto!$I$19</f>
        <v>*</v>
      </c>
      <c r="Q37" s="98" t="str">
        <f>[33]Agosto!$I$20</f>
        <v>*</v>
      </c>
      <c r="R37" s="98" t="str">
        <f>[33]Agosto!$I$21</f>
        <v>*</v>
      </c>
      <c r="S37" s="98" t="str">
        <f>[33]Agosto!$I$22</f>
        <v>*</v>
      </c>
      <c r="T37" s="98" t="str">
        <f>[33]Agosto!$I$23</f>
        <v>*</v>
      </c>
      <c r="U37" s="98" t="str">
        <f>[33]Agosto!$I$24</f>
        <v>*</v>
      </c>
      <c r="V37" s="98" t="str">
        <f>[33]Agosto!$I$25</f>
        <v>*</v>
      </c>
      <c r="W37" s="98" t="str">
        <f>[33]Agosto!$I$26</f>
        <v>*</v>
      </c>
      <c r="X37" s="98" t="str">
        <f>[33]Agosto!$I$27</f>
        <v>*</v>
      </c>
      <c r="Y37" s="98" t="str">
        <f>[33]Agosto!$I$28</f>
        <v>*</v>
      </c>
      <c r="Z37" s="98" t="str">
        <f>[33]Agosto!$I$29</f>
        <v>*</v>
      </c>
      <c r="AA37" s="98" t="str">
        <f>[33]Agosto!$I$30</f>
        <v>*</v>
      </c>
      <c r="AB37" s="98" t="str">
        <f>[33]Agosto!$I$31</f>
        <v>*</v>
      </c>
      <c r="AC37" s="98" t="str">
        <f>[33]Agosto!$I$32</f>
        <v>*</v>
      </c>
      <c r="AD37" s="98" t="str">
        <f>[33]Agosto!$I$33</f>
        <v>*</v>
      </c>
      <c r="AE37" s="98" t="str">
        <f>[33]Agosto!$I$34</f>
        <v>*</v>
      </c>
      <c r="AF37" s="98" t="str">
        <f>[33]Agosto!$I$35</f>
        <v>*</v>
      </c>
      <c r="AG37" s="93" t="str">
        <f>[33]Agosto!$I$36</f>
        <v>*</v>
      </c>
      <c r="AJ37" t="s">
        <v>35</v>
      </c>
    </row>
    <row r="38" spans="1:38" x14ac:dyDescent="0.2">
      <c r="A38" s="82" t="s">
        <v>158</v>
      </c>
      <c r="B38" s="11" t="str">
        <f>[34]Agosto!$I$5</f>
        <v>*</v>
      </c>
      <c r="C38" s="11" t="str">
        <f>[34]Agosto!$I$6</f>
        <v>*</v>
      </c>
      <c r="D38" s="11" t="str">
        <f>[34]Agosto!$I$7</f>
        <v>*</v>
      </c>
      <c r="E38" s="11" t="str">
        <f>[34]Agosto!$I$8</f>
        <v>*</v>
      </c>
      <c r="F38" s="11" t="str">
        <f>[34]Agosto!$I$9</f>
        <v>*</v>
      </c>
      <c r="G38" s="11" t="str">
        <f>[34]Agosto!$I$10</f>
        <v>*</v>
      </c>
      <c r="H38" s="11" t="str">
        <f>[34]Agosto!$I$11</f>
        <v>*</v>
      </c>
      <c r="I38" s="11" t="str">
        <f>[34]Agosto!$I$12</f>
        <v>*</v>
      </c>
      <c r="J38" s="11" t="str">
        <f>[34]Agosto!$I$13</f>
        <v>*</v>
      </c>
      <c r="K38" s="11" t="str">
        <f>[34]Agosto!$I$14</f>
        <v>*</v>
      </c>
      <c r="L38" s="11" t="str">
        <f>[34]Agosto!$I$15</f>
        <v>*</v>
      </c>
      <c r="M38" s="11" t="str">
        <f>[34]Agosto!$I$16</f>
        <v>*</v>
      </c>
      <c r="N38" s="11" t="str">
        <f>[34]Agosto!$I$17</f>
        <v>*</v>
      </c>
      <c r="O38" s="11" t="str">
        <f>[34]Agosto!$I$18</f>
        <v>*</v>
      </c>
      <c r="P38" s="11" t="str">
        <f>[34]Agosto!$I$19</f>
        <v>*</v>
      </c>
      <c r="Q38" s="104" t="str">
        <f>[34]Agosto!$I$20</f>
        <v>*</v>
      </c>
      <c r="R38" s="104" t="str">
        <f>[34]Agosto!$I$21</f>
        <v>*</v>
      </c>
      <c r="S38" s="104" t="str">
        <f>[34]Agosto!$I$22</f>
        <v>*</v>
      </c>
      <c r="T38" s="104" t="str">
        <f>[34]Agosto!$I$23</f>
        <v>*</v>
      </c>
      <c r="U38" s="104" t="str">
        <f>[34]Agosto!$I$24</f>
        <v>*</v>
      </c>
      <c r="V38" s="104" t="str">
        <f>[34]Agosto!$I$25</f>
        <v>*</v>
      </c>
      <c r="W38" s="104" t="str">
        <f>[34]Agosto!$I$26</f>
        <v>*</v>
      </c>
      <c r="X38" s="104" t="str">
        <f>[34]Agosto!$I$27</f>
        <v>*</v>
      </c>
      <c r="Y38" s="104" t="str">
        <f>[34]Agosto!$I$28</f>
        <v>*</v>
      </c>
      <c r="Z38" s="104" t="str">
        <f>[34]Agosto!$I$29</f>
        <v>*</v>
      </c>
      <c r="AA38" s="104" t="str">
        <f>[34]Agosto!$I$30</f>
        <v>*</v>
      </c>
      <c r="AB38" s="104" t="str">
        <f>[34]Agosto!$I$31</f>
        <v>*</v>
      </c>
      <c r="AC38" s="104" t="str">
        <f>[34]Agosto!$I$32</f>
        <v>*</v>
      </c>
      <c r="AD38" s="104" t="str">
        <f>[34]Agosto!$I$33</f>
        <v>*</v>
      </c>
      <c r="AE38" s="104" t="str">
        <f>[34]Agosto!$I$34</f>
        <v>*</v>
      </c>
      <c r="AF38" s="104" t="str">
        <f>[34]Agosto!$I$35</f>
        <v>*</v>
      </c>
      <c r="AG38" s="100" t="str">
        <f>[34]Agosto!$I$36</f>
        <v>*</v>
      </c>
      <c r="AI38" t="s">
        <v>35</v>
      </c>
      <c r="AJ38" t="s">
        <v>35</v>
      </c>
    </row>
    <row r="39" spans="1:38" x14ac:dyDescent="0.2">
      <c r="A39" s="82" t="s">
        <v>15</v>
      </c>
      <c r="B39" s="98" t="str">
        <f>[35]Agosto!$I$5</f>
        <v>*</v>
      </c>
      <c r="C39" s="98" t="str">
        <f>[35]Agosto!$I$6</f>
        <v>*</v>
      </c>
      <c r="D39" s="98" t="str">
        <f>[35]Agosto!$I$7</f>
        <v>*</v>
      </c>
      <c r="E39" s="98" t="str">
        <f>[35]Agosto!$I$8</f>
        <v>*</v>
      </c>
      <c r="F39" s="98" t="str">
        <f>[35]Agosto!$I$9</f>
        <v>*</v>
      </c>
      <c r="G39" s="98" t="str">
        <f>[35]Agosto!$I$10</f>
        <v>*</v>
      </c>
      <c r="H39" s="98" t="str">
        <f>[35]Agosto!$I$11</f>
        <v>*</v>
      </c>
      <c r="I39" s="98" t="str">
        <f>[35]Agosto!$I$12</f>
        <v>*</v>
      </c>
      <c r="J39" s="98" t="str">
        <f>[35]Agosto!$I$13</f>
        <v>*</v>
      </c>
      <c r="K39" s="98" t="str">
        <f>[35]Agosto!$I$14</f>
        <v>*</v>
      </c>
      <c r="L39" s="98" t="str">
        <f>[35]Agosto!$I$15</f>
        <v>*</v>
      </c>
      <c r="M39" s="98" t="str">
        <f>[35]Agosto!$I$16</f>
        <v>*</v>
      </c>
      <c r="N39" s="98" t="str">
        <f>[35]Agosto!$I$17</f>
        <v>*</v>
      </c>
      <c r="O39" s="98" t="str">
        <f>[35]Agosto!$I$18</f>
        <v>*</v>
      </c>
      <c r="P39" s="98" t="str">
        <f>[35]Agosto!$I$19</f>
        <v>*</v>
      </c>
      <c r="Q39" s="98" t="str">
        <f>[35]Agosto!$I$20</f>
        <v>*</v>
      </c>
      <c r="R39" s="98" t="str">
        <f>[35]Agosto!$I$21</f>
        <v>*</v>
      </c>
      <c r="S39" s="98" t="str">
        <f>[35]Agosto!$I$22</f>
        <v>*</v>
      </c>
      <c r="T39" s="98" t="str">
        <f>[35]Agosto!$I$23</f>
        <v>*</v>
      </c>
      <c r="U39" s="98" t="str">
        <f>[35]Agosto!$I$24</f>
        <v>*</v>
      </c>
      <c r="V39" s="98" t="str">
        <f>[35]Agosto!$I$25</f>
        <v>*</v>
      </c>
      <c r="W39" s="98" t="str">
        <f>[35]Agosto!$I$26</f>
        <v>*</v>
      </c>
      <c r="X39" s="98" t="str">
        <f>[35]Agosto!$I$27</f>
        <v>*</v>
      </c>
      <c r="Y39" s="98" t="str">
        <f>[35]Agosto!$I$28</f>
        <v>*</v>
      </c>
      <c r="Z39" s="98" t="str">
        <f>[35]Agosto!$I$29</f>
        <v>*</v>
      </c>
      <c r="AA39" s="98" t="str">
        <f>[35]Agosto!$I$30</f>
        <v>*</v>
      </c>
      <c r="AB39" s="98" t="str">
        <f>[35]Agosto!$I$31</f>
        <v>*</v>
      </c>
      <c r="AC39" s="98" t="str">
        <f>[35]Agosto!$I$32</f>
        <v>*</v>
      </c>
      <c r="AD39" s="98" t="str">
        <f>[35]Agosto!$I$33</f>
        <v>*</v>
      </c>
      <c r="AE39" s="98" t="str">
        <f>[35]Agosto!$I$34</f>
        <v>*</v>
      </c>
      <c r="AF39" s="98" t="str">
        <f>[35]Agosto!$I$35</f>
        <v>*</v>
      </c>
      <c r="AG39" s="93" t="str">
        <f>[35]Agosto!$I$36</f>
        <v>*</v>
      </c>
      <c r="AJ39" t="s">
        <v>35</v>
      </c>
    </row>
    <row r="40" spans="1:38" x14ac:dyDescent="0.2">
      <c r="A40" s="82" t="s">
        <v>16</v>
      </c>
      <c r="B40" s="99" t="str">
        <f>[36]Agosto!$I$5</f>
        <v>*</v>
      </c>
      <c r="C40" s="99" t="str">
        <f>[36]Agosto!$I$6</f>
        <v>*</v>
      </c>
      <c r="D40" s="99" t="str">
        <f>[36]Agosto!$I$7</f>
        <v>*</v>
      </c>
      <c r="E40" s="99" t="str">
        <f>[36]Agosto!$I$8</f>
        <v>*</v>
      </c>
      <c r="F40" s="99" t="str">
        <f>[36]Agosto!$I$9</f>
        <v>*</v>
      </c>
      <c r="G40" s="99" t="str">
        <f>[36]Agosto!$I$10</f>
        <v>*</v>
      </c>
      <c r="H40" s="99" t="str">
        <f>[36]Agosto!$I$11</f>
        <v>*</v>
      </c>
      <c r="I40" s="99" t="str">
        <f>[36]Agosto!$I$12</f>
        <v>*</v>
      </c>
      <c r="J40" s="99" t="str">
        <f>[36]Agosto!$I$13</f>
        <v>*</v>
      </c>
      <c r="K40" s="99" t="str">
        <f>[36]Agosto!$I$14</f>
        <v>*</v>
      </c>
      <c r="L40" s="99" t="str">
        <f>[36]Agosto!$I$15</f>
        <v>*</v>
      </c>
      <c r="M40" s="99" t="str">
        <f>[36]Agosto!$I$16</f>
        <v>*</v>
      </c>
      <c r="N40" s="99" t="str">
        <f>[36]Agosto!$I$17</f>
        <v>*</v>
      </c>
      <c r="O40" s="99" t="str">
        <f>[36]Agosto!$I$18</f>
        <v>*</v>
      </c>
      <c r="P40" s="99" t="str">
        <f>[36]Agosto!$I$19</f>
        <v>*</v>
      </c>
      <c r="Q40" s="99" t="str">
        <f>[36]Agosto!$I$20</f>
        <v>*</v>
      </c>
      <c r="R40" s="99" t="str">
        <f>[36]Agosto!$I$21</f>
        <v>*</v>
      </c>
      <c r="S40" s="99" t="str">
        <f>[36]Agosto!$I$22</f>
        <v>*</v>
      </c>
      <c r="T40" s="99" t="str">
        <f>[36]Agosto!$I$23</f>
        <v>*</v>
      </c>
      <c r="U40" s="99" t="str">
        <f>[36]Agosto!$I$24</f>
        <v>*</v>
      </c>
      <c r="V40" s="99" t="str">
        <f>[36]Agosto!$I$25</f>
        <v>*</v>
      </c>
      <c r="W40" s="99" t="str">
        <f>[36]Agosto!$I$26</f>
        <v>*</v>
      </c>
      <c r="X40" s="99" t="str">
        <f>[36]Agosto!$I$27</f>
        <v>*</v>
      </c>
      <c r="Y40" s="99" t="str">
        <f>[36]Agosto!$I$28</f>
        <v>*</v>
      </c>
      <c r="Z40" s="99" t="str">
        <f>[36]Agosto!$I$29</f>
        <v>*</v>
      </c>
      <c r="AA40" s="99" t="str">
        <f>[36]Agosto!$I$30</f>
        <v>*</v>
      </c>
      <c r="AB40" s="99" t="str">
        <f>[36]Agosto!$I$31</f>
        <v>*</v>
      </c>
      <c r="AC40" s="99" t="str">
        <f>[36]Agosto!$I$32</f>
        <v>*</v>
      </c>
      <c r="AD40" s="99" t="str">
        <f>[36]Agosto!$I$33</f>
        <v>*</v>
      </c>
      <c r="AE40" s="99" t="str">
        <f>[36]Agosto!$I$34</f>
        <v>*</v>
      </c>
      <c r="AF40" s="99" t="str">
        <f>[36]Agosto!$I$35</f>
        <v>*</v>
      </c>
      <c r="AG40" s="93" t="str">
        <f>[36]Agosto!$I$36</f>
        <v>*</v>
      </c>
      <c r="AH40" t="s">
        <v>35</v>
      </c>
      <c r="AI40" t="s">
        <v>35</v>
      </c>
    </row>
    <row r="41" spans="1:38" x14ac:dyDescent="0.2">
      <c r="A41" s="82" t="s">
        <v>159</v>
      </c>
      <c r="B41" s="98" t="str">
        <f>[37]Agosto!$I$5</f>
        <v>*</v>
      </c>
      <c r="C41" s="98" t="str">
        <f>[37]Agosto!$I$6</f>
        <v>*</v>
      </c>
      <c r="D41" s="98" t="str">
        <f>[37]Agosto!$I$7</f>
        <v>*</v>
      </c>
      <c r="E41" s="98" t="str">
        <f>[37]Agosto!$I$8</f>
        <v>*</v>
      </c>
      <c r="F41" s="98" t="str">
        <f>[37]Agosto!$I$9</f>
        <v>*</v>
      </c>
      <c r="G41" s="98" t="str">
        <f>[37]Agosto!$I$10</f>
        <v>*</v>
      </c>
      <c r="H41" s="98" t="str">
        <f>[37]Agosto!$I$11</f>
        <v>*</v>
      </c>
      <c r="I41" s="98" t="str">
        <f>[37]Agosto!$I$12</f>
        <v>*</v>
      </c>
      <c r="J41" s="98" t="str">
        <f>[37]Agosto!$I$13</f>
        <v>*</v>
      </c>
      <c r="K41" s="98" t="str">
        <f>[37]Agosto!$I$14</f>
        <v>*</v>
      </c>
      <c r="L41" s="98" t="str">
        <f>[37]Agosto!$I$15</f>
        <v>*</v>
      </c>
      <c r="M41" s="98" t="str">
        <f>[37]Agosto!$I$16</f>
        <v>*</v>
      </c>
      <c r="N41" s="98" t="str">
        <f>[37]Agosto!$I$17</f>
        <v>*</v>
      </c>
      <c r="O41" s="98" t="str">
        <f>[37]Agosto!$I$18</f>
        <v>*</v>
      </c>
      <c r="P41" s="98" t="str">
        <f>[37]Agosto!$I$19</f>
        <v>*</v>
      </c>
      <c r="Q41" s="98" t="str">
        <f>[37]Agosto!$I$20</f>
        <v>*</v>
      </c>
      <c r="R41" s="98" t="str">
        <f>[37]Agosto!$I$21</f>
        <v>*</v>
      </c>
      <c r="S41" s="98" t="str">
        <f>[37]Agosto!$I$22</f>
        <v>*</v>
      </c>
      <c r="T41" s="104" t="str">
        <f>[37]Agosto!$I$23</f>
        <v>*</v>
      </c>
      <c r="U41" s="104" t="str">
        <f>[37]Agosto!$I$24</f>
        <v>*</v>
      </c>
      <c r="V41" s="104" t="str">
        <f>[37]Agosto!$I$25</f>
        <v>*</v>
      </c>
      <c r="W41" s="104" t="str">
        <f>[37]Agosto!$I$26</f>
        <v>*</v>
      </c>
      <c r="X41" s="104" t="str">
        <f>[37]Agosto!$I$27</f>
        <v>*</v>
      </c>
      <c r="Y41" s="104" t="str">
        <f>[37]Agosto!$I$28</f>
        <v>*</v>
      </c>
      <c r="Z41" s="104" t="str">
        <f>[37]Agosto!$I$29</f>
        <v>*</v>
      </c>
      <c r="AA41" s="104" t="str">
        <f>[37]Agosto!$I$30</f>
        <v>*</v>
      </c>
      <c r="AB41" s="104" t="str">
        <f>[37]Agosto!$I$31</f>
        <v>*</v>
      </c>
      <c r="AC41" s="104" t="str">
        <f>[37]Agosto!$I$32</f>
        <v>*</v>
      </c>
      <c r="AD41" s="104" t="str">
        <f>[37]Agosto!$I$33</f>
        <v>*</v>
      </c>
      <c r="AE41" s="104" t="str">
        <f>[37]Agosto!$I$34</f>
        <v>*</v>
      </c>
      <c r="AF41" s="104" t="str">
        <f>[37]Agosto!$I$35</f>
        <v>*</v>
      </c>
      <c r="AG41" s="100" t="str">
        <f>[37]Agosto!$I$36</f>
        <v>*</v>
      </c>
      <c r="AI41" t="s">
        <v>35</v>
      </c>
    </row>
    <row r="42" spans="1:38" x14ac:dyDescent="0.2">
      <c r="A42" s="82" t="s">
        <v>17</v>
      </c>
      <c r="B42" s="98" t="str">
        <f>[38]Agosto!$I$5</f>
        <v>*</v>
      </c>
      <c r="C42" s="98" t="str">
        <f>[38]Agosto!$I$6</f>
        <v>*</v>
      </c>
      <c r="D42" s="98" t="str">
        <f>[38]Agosto!$I$7</f>
        <v>*</v>
      </c>
      <c r="E42" s="98" t="str">
        <f>[38]Agosto!$I$8</f>
        <v>*</v>
      </c>
      <c r="F42" s="98" t="str">
        <f>[38]Agosto!$I$9</f>
        <v>*</v>
      </c>
      <c r="G42" s="98" t="str">
        <f>[38]Agosto!$I$10</f>
        <v>*</v>
      </c>
      <c r="H42" s="98" t="str">
        <f>[38]Agosto!$I$11</f>
        <v>*</v>
      </c>
      <c r="I42" s="98" t="str">
        <f>[38]Agosto!$I$12</f>
        <v>*</v>
      </c>
      <c r="J42" s="98" t="str">
        <f>[38]Agosto!$I$13</f>
        <v>*</v>
      </c>
      <c r="K42" s="98" t="str">
        <f>[38]Agosto!$I$14</f>
        <v>*</v>
      </c>
      <c r="L42" s="98" t="str">
        <f>[38]Agosto!$I$15</f>
        <v>*</v>
      </c>
      <c r="M42" s="98" t="str">
        <f>[38]Agosto!$I$16</f>
        <v>*</v>
      </c>
      <c r="N42" s="98" t="str">
        <f>[38]Agosto!$I$17</f>
        <v>*</v>
      </c>
      <c r="O42" s="98" t="str">
        <f>[38]Agosto!$I$18</f>
        <v>*</v>
      </c>
      <c r="P42" s="98" t="str">
        <f>[38]Agosto!$I$19</f>
        <v>*</v>
      </c>
      <c r="Q42" s="98" t="str">
        <f>[38]Agosto!$I$20</f>
        <v>*</v>
      </c>
      <c r="R42" s="98" t="str">
        <f>[38]Agosto!$I$21</f>
        <v>*</v>
      </c>
      <c r="S42" s="98" t="str">
        <f>[38]Agosto!$I$22</f>
        <v>*</v>
      </c>
      <c r="T42" s="98" t="str">
        <f>[38]Agosto!$I$23</f>
        <v>*</v>
      </c>
      <c r="U42" s="98" t="str">
        <f>[38]Agosto!$I$24</f>
        <v>*</v>
      </c>
      <c r="V42" s="98" t="str">
        <f>[38]Agosto!$I$25</f>
        <v>*</v>
      </c>
      <c r="W42" s="98" t="str">
        <f>[38]Agosto!$I$26</f>
        <v>*</v>
      </c>
      <c r="X42" s="98" t="str">
        <f>[38]Agosto!$I$27</f>
        <v>*</v>
      </c>
      <c r="Y42" s="98" t="str">
        <f>[38]Agosto!$I$28</f>
        <v>*</v>
      </c>
      <c r="Z42" s="98" t="str">
        <f>[38]Agosto!$I$29</f>
        <v>*</v>
      </c>
      <c r="AA42" s="98" t="str">
        <f>[38]Agosto!$I$30</f>
        <v>*</v>
      </c>
      <c r="AB42" s="98" t="str">
        <f>[38]Agosto!$I$31</f>
        <v>*</v>
      </c>
      <c r="AC42" s="98" t="str">
        <f>[38]Agosto!$I$32</f>
        <v>*</v>
      </c>
      <c r="AD42" s="98" t="str">
        <f>[38]Agosto!$I$33</f>
        <v>*</v>
      </c>
      <c r="AE42" s="98" t="str">
        <f>[38]Agosto!$I$34</f>
        <v>*</v>
      </c>
      <c r="AF42" s="98" t="str">
        <f>[38]Agosto!$I$35</f>
        <v>*</v>
      </c>
      <c r="AG42" s="93" t="str">
        <f>[38]Agosto!$I$36</f>
        <v>*</v>
      </c>
    </row>
    <row r="43" spans="1:38" x14ac:dyDescent="0.2">
      <c r="A43" s="82" t="s">
        <v>141</v>
      </c>
      <c r="B43" s="11" t="str">
        <f>[39]Agosto!$I$5</f>
        <v>*</v>
      </c>
      <c r="C43" s="11" t="str">
        <f>[39]Agosto!$I$6</f>
        <v>*</v>
      </c>
      <c r="D43" s="11" t="str">
        <f>[39]Agosto!$I$7</f>
        <v>*</v>
      </c>
      <c r="E43" s="11" t="str">
        <f>[39]Agosto!$I$8</f>
        <v>*</v>
      </c>
      <c r="F43" s="11" t="str">
        <f>[39]Agosto!$I$9</f>
        <v>*</v>
      </c>
      <c r="G43" s="11" t="str">
        <f>[39]Agosto!$I$10</f>
        <v>*</v>
      </c>
      <c r="H43" s="11" t="str">
        <f>[39]Agosto!$I$11</f>
        <v>*</v>
      </c>
      <c r="I43" s="11" t="str">
        <f>[39]Agosto!$I$12</f>
        <v>*</v>
      </c>
      <c r="J43" s="11" t="str">
        <f>[39]Agosto!$I$13</f>
        <v>*</v>
      </c>
      <c r="K43" s="11" t="str">
        <f>[39]Agosto!$I$14</f>
        <v>*</v>
      </c>
      <c r="L43" s="11" t="str">
        <f>[39]Agosto!$I$15</f>
        <v>*</v>
      </c>
      <c r="M43" s="11" t="str">
        <f>[39]Agosto!$I$16</f>
        <v>*</v>
      </c>
      <c r="N43" s="11" t="str">
        <f>[39]Agosto!$I$17</f>
        <v>*</v>
      </c>
      <c r="O43" s="11" t="str">
        <f>[39]Agosto!$I$18</f>
        <v>*</v>
      </c>
      <c r="P43" s="11" t="str">
        <f>[39]Agosto!$I$19</f>
        <v>*</v>
      </c>
      <c r="Q43" s="11" t="str">
        <f>[39]Agosto!$I$20</f>
        <v>*</v>
      </c>
      <c r="R43" s="11" t="str">
        <f>[39]Agosto!$I$21</f>
        <v>*</v>
      </c>
      <c r="S43" s="11" t="str">
        <f>[39]Agosto!$I$22</f>
        <v>*</v>
      </c>
      <c r="T43" s="104" t="str">
        <f>[39]Agosto!$I$23</f>
        <v>*</v>
      </c>
      <c r="U43" s="104" t="str">
        <f>[39]Agosto!$I$24</f>
        <v>*</v>
      </c>
      <c r="V43" s="104" t="str">
        <f>[39]Agosto!$I$25</f>
        <v>*</v>
      </c>
      <c r="W43" s="104" t="str">
        <f>[39]Agosto!$I$26</f>
        <v>*</v>
      </c>
      <c r="X43" s="104" t="str">
        <f>[39]Agosto!$I$27</f>
        <v>*</v>
      </c>
      <c r="Y43" s="104" t="str">
        <f>[39]Agosto!$I$28</f>
        <v>*</v>
      </c>
      <c r="Z43" s="104" t="str">
        <f>[39]Agosto!$I$29</f>
        <v>*</v>
      </c>
      <c r="AA43" s="104" t="str">
        <f>[39]Agosto!$I$30</f>
        <v>*</v>
      </c>
      <c r="AB43" s="104" t="str">
        <f>[39]Agosto!$I$31</f>
        <v>*</v>
      </c>
      <c r="AC43" s="104" t="str">
        <f>[39]Agosto!$I$32</f>
        <v>*</v>
      </c>
      <c r="AD43" s="104" t="str">
        <f>[39]Agosto!$I$33</f>
        <v>*</v>
      </c>
      <c r="AE43" s="104" t="str">
        <f>[39]Agosto!$I$34</f>
        <v>*</v>
      </c>
      <c r="AF43" s="104" t="str">
        <f>[39]Agosto!$I$35</f>
        <v>*</v>
      </c>
      <c r="AG43" s="100" t="str">
        <f>[39]Agosto!$I$36</f>
        <v>*</v>
      </c>
      <c r="AI43" t="s">
        <v>35</v>
      </c>
      <c r="AJ43" t="s">
        <v>35</v>
      </c>
      <c r="AK43" t="s">
        <v>35</v>
      </c>
    </row>
    <row r="44" spans="1:38" x14ac:dyDescent="0.2">
      <c r="A44" s="82" t="s">
        <v>18</v>
      </c>
      <c r="B44" s="98" t="str">
        <f>[40]Agosto!$I$5</f>
        <v>*</v>
      </c>
      <c r="C44" s="98" t="str">
        <f>[40]Agosto!$I$6</f>
        <v>*</v>
      </c>
      <c r="D44" s="98" t="str">
        <f>[40]Agosto!$I$7</f>
        <v>*</v>
      </c>
      <c r="E44" s="98" t="str">
        <f>[40]Agosto!$I$8</f>
        <v>*</v>
      </c>
      <c r="F44" s="98" t="str">
        <f>[40]Agosto!$I$9</f>
        <v>*</v>
      </c>
      <c r="G44" s="98" t="str">
        <f>[40]Agosto!$I$10</f>
        <v>*</v>
      </c>
      <c r="H44" s="98" t="str">
        <f>[40]Agosto!$I$11</f>
        <v>*</v>
      </c>
      <c r="I44" s="98" t="str">
        <f>[40]Agosto!$I$12</f>
        <v>*</v>
      </c>
      <c r="J44" s="98" t="str">
        <f>[40]Agosto!$I$13</f>
        <v>*</v>
      </c>
      <c r="K44" s="98" t="str">
        <f>[40]Agosto!$I$14</f>
        <v>*</v>
      </c>
      <c r="L44" s="98" t="str">
        <f>[40]Agosto!$I$15</f>
        <v>*</v>
      </c>
      <c r="M44" s="98" t="str">
        <f>[40]Agosto!$I$16</f>
        <v>*</v>
      </c>
      <c r="N44" s="98" t="str">
        <f>[40]Agosto!$I$17</f>
        <v>*</v>
      </c>
      <c r="O44" s="98" t="str">
        <f>[40]Agosto!$I$18</f>
        <v>*</v>
      </c>
      <c r="P44" s="98" t="str">
        <f>[40]Agosto!$I$19</f>
        <v>*</v>
      </c>
      <c r="Q44" s="98" t="str">
        <f>[40]Agosto!$I$20</f>
        <v>*</v>
      </c>
      <c r="R44" s="98" t="str">
        <f>[40]Agosto!$I$21</f>
        <v>*</v>
      </c>
      <c r="S44" s="98" t="str">
        <f>[40]Agosto!$I$22</f>
        <v>*</v>
      </c>
      <c r="T44" s="98" t="str">
        <f>[40]Agosto!$I$23</f>
        <v>*</v>
      </c>
      <c r="U44" s="98" t="str">
        <f>[40]Agosto!$I$24</f>
        <v>*</v>
      </c>
      <c r="V44" s="98" t="str">
        <f>[40]Agosto!$I$25</f>
        <v>*</v>
      </c>
      <c r="W44" s="98" t="str">
        <f>[40]Agosto!$I$26</f>
        <v>*</v>
      </c>
      <c r="X44" s="98" t="str">
        <f>[40]Agosto!$I$27</f>
        <v>*</v>
      </c>
      <c r="Y44" s="98" t="str">
        <f>[40]Agosto!$I$28</f>
        <v>*</v>
      </c>
      <c r="Z44" s="98" t="str">
        <f>[40]Agosto!$I$29</f>
        <v>*</v>
      </c>
      <c r="AA44" s="98" t="str">
        <f>[40]Agosto!$I$30</f>
        <v>*</v>
      </c>
      <c r="AB44" s="98" t="str">
        <f>[40]Agosto!$I$31</f>
        <v>*</v>
      </c>
      <c r="AC44" s="98" t="str">
        <f>[40]Agosto!$I$32</f>
        <v>*</v>
      </c>
      <c r="AD44" s="98" t="str">
        <f>[40]Agosto!$I$33</f>
        <v>*</v>
      </c>
      <c r="AE44" s="98" t="str">
        <f>[40]Agosto!$I$34</f>
        <v>*</v>
      </c>
      <c r="AF44" s="98" t="str">
        <f>[40]Agosto!$I$35</f>
        <v>*</v>
      </c>
      <c r="AG44" s="93" t="str">
        <f>[40]Agosto!$I$36</f>
        <v>*</v>
      </c>
      <c r="AI44" t="s">
        <v>35</v>
      </c>
      <c r="AJ44" t="s">
        <v>35</v>
      </c>
      <c r="AK44" t="s">
        <v>35</v>
      </c>
    </row>
    <row r="45" spans="1:38" x14ac:dyDescent="0.2">
      <c r="A45" s="82" t="s">
        <v>146</v>
      </c>
      <c r="B45" s="98" t="str">
        <f>[41]Agosto!$I$5</f>
        <v>*</v>
      </c>
      <c r="C45" s="98" t="str">
        <f>[41]Agosto!$I$6</f>
        <v>*</v>
      </c>
      <c r="D45" s="98" t="str">
        <f>[41]Agosto!$I$7</f>
        <v>*</v>
      </c>
      <c r="E45" s="98" t="str">
        <f>[41]Agosto!$I$8</f>
        <v>*</v>
      </c>
      <c r="F45" s="98" t="str">
        <f>[41]Agosto!$I$9</f>
        <v>*</v>
      </c>
      <c r="G45" s="98" t="str">
        <f>[41]Agosto!$I$10</f>
        <v>*</v>
      </c>
      <c r="H45" s="98" t="str">
        <f>[41]Agosto!$I$11</f>
        <v>*</v>
      </c>
      <c r="I45" s="98" t="str">
        <f>[41]Agosto!$I$12</f>
        <v>*</v>
      </c>
      <c r="J45" s="98" t="str">
        <f>[41]Agosto!$I$13</f>
        <v>*</v>
      </c>
      <c r="K45" s="98" t="str">
        <f>[41]Agosto!$I$14</f>
        <v>*</v>
      </c>
      <c r="L45" s="98" t="str">
        <f>[41]Agosto!$I$15</f>
        <v>*</v>
      </c>
      <c r="M45" s="98" t="str">
        <f>[41]Agosto!$I$16</f>
        <v>*</v>
      </c>
      <c r="N45" s="98" t="str">
        <f>[41]Agosto!$I$17</f>
        <v>*</v>
      </c>
      <c r="O45" s="98" t="str">
        <f>[41]Agosto!$I$18</f>
        <v>*</v>
      </c>
      <c r="P45" s="98" t="str">
        <f>[41]Agosto!$I$19</f>
        <v>*</v>
      </c>
      <c r="Q45" s="98" t="str">
        <f>[41]Agosto!$I$20</f>
        <v>*</v>
      </c>
      <c r="R45" s="98" t="str">
        <f>[41]Agosto!$I$21</f>
        <v>*</v>
      </c>
      <c r="S45" s="98" t="str">
        <f>[41]Agosto!$I$22</f>
        <v>*</v>
      </c>
      <c r="T45" s="104" t="str">
        <f>[41]Agosto!$I$23</f>
        <v>*</v>
      </c>
      <c r="U45" s="104" t="str">
        <f>[41]Agosto!$I$24</f>
        <v>*</v>
      </c>
      <c r="V45" s="104" t="str">
        <f>[41]Agosto!$I$25</f>
        <v>*</v>
      </c>
      <c r="W45" s="104" t="str">
        <f>[41]Agosto!$I$26</f>
        <v>*</v>
      </c>
      <c r="X45" s="104" t="str">
        <f>[41]Agosto!$I$27</f>
        <v>*</v>
      </c>
      <c r="Y45" s="104" t="str">
        <f>[41]Agosto!$I$28</f>
        <v>*</v>
      </c>
      <c r="Z45" s="104" t="str">
        <f>[41]Agosto!$I$29</f>
        <v>*</v>
      </c>
      <c r="AA45" s="104" t="str">
        <f>[41]Agosto!$I$30</f>
        <v>*</v>
      </c>
      <c r="AB45" s="104" t="str">
        <f>[41]Agosto!$I$31</f>
        <v>*</v>
      </c>
      <c r="AC45" s="104" t="str">
        <f>[41]Agosto!$I$32</f>
        <v>*</v>
      </c>
      <c r="AD45" s="104" t="str">
        <f>[41]Agosto!$I$33</f>
        <v>*</v>
      </c>
      <c r="AE45" s="104" t="str">
        <f>[41]Agosto!$I$34</f>
        <v>*</v>
      </c>
      <c r="AF45" s="104" t="str">
        <f>[41]Agosto!$I$35</f>
        <v>*</v>
      </c>
      <c r="AG45" s="100" t="str">
        <f>[41]Agosto!$I$36</f>
        <v>*</v>
      </c>
      <c r="AH45" t="s">
        <v>35</v>
      </c>
      <c r="AI45" t="s">
        <v>35</v>
      </c>
      <c r="AJ45" t="s">
        <v>35</v>
      </c>
      <c r="AK45" t="s">
        <v>213</v>
      </c>
    </row>
    <row r="46" spans="1:38" x14ac:dyDescent="0.2">
      <c r="A46" s="82" t="s">
        <v>19</v>
      </c>
      <c r="B46" s="98" t="str">
        <f>[42]Agosto!$I$5</f>
        <v>*</v>
      </c>
      <c r="C46" s="98" t="str">
        <f>[42]Agosto!$I$6</f>
        <v>*</v>
      </c>
      <c r="D46" s="98" t="str">
        <f>[42]Agosto!$I$7</f>
        <v>*</v>
      </c>
      <c r="E46" s="98" t="str">
        <f>[42]Agosto!$I$8</f>
        <v>*</v>
      </c>
      <c r="F46" s="98" t="str">
        <f>[42]Agosto!$I$9</f>
        <v>*</v>
      </c>
      <c r="G46" s="98" t="str">
        <f>[42]Agosto!$I$10</f>
        <v>*</v>
      </c>
      <c r="H46" s="98" t="str">
        <f>[42]Agosto!$I$11</f>
        <v>*</v>
      </c>
      <c r="I46" s="98" t="str">
        <f>[42]Agosto!$I$12</f>
        <v>*</v>
      </c>
      <c r="J46" s="98" t="str">
        <f>[42]Agosto!$I$13</f>
        <v>*</v>
      </c>
      <c r="K46" s="98" t="str">
        <f>[42]Agosto!$I$14</f>
        <v>*</v>
      </c>
      <c r="L46" s="98" t="str">
        <f>[42]Agosto!$I$15</f>
        <v>*</v>
      </c>
      <c r="M46" s="98" t="str">
        <f>[42]Agosto!$I$16</f>
        <v>*</v>
      </c>
      <c r="N46" s="98" t="str">
        <f>[42]Agosto!$I$17</f>
        <v>*</v>
      </c>
      <c r="O46" s="98" t="str">
        <f>[42]Agosto!$I$18</f>
        <v>*</v>
      </c>
      <c r="P46" s="98" t="str">
        <f>[42]Agosto!$I$19</f>
        <v>*</v>
      </c>
      <c r="Q46" s="98" t="str">
        <f>[42]Agosto!$I$20</f>
        <v>*</v>
      </c>
      <c r="R46" s="98" t="str">
        <f>[42]Agosto!$I$21</f>
        <v>*</v>
      </c>
      <c r="S46" s="98" t="str">
        <f>[42]Agosto!$I$22</f>
        <v>*</v>
      </c>
      <c r="T46" s="98" t="str">
        <f>[42]Agosto!$I$23</f>
        <v>*</v>
      </c>
      <c r="U46" s="98" t="str">
        <f>[42]Agosto!$I$24</f>
        <v>*</v>
      </c>
      <c r="V46" s="98" t="str">
        <f>[42]Agosto!$I$25</f>
        <v>*</v>
      </c>
      <c r="W46" s="98" t="str">
        <f>[42]Agosto!$I$26</f>
        <v>*</v>
      </c>
      <c r="X46" s="98" t="str">
        <f>[42]Agosto!$I$27</f>
        <v>*</v>
      </c>
      <c r="Y46" s="98" t="str">
        <f>[42]Agosto!$I$28</f>
        <v>*</v>
      </c>
      <c r="Z46" s="98" t="str">
        <f>[42]Agosto!$I$29</f>
        <v>*</v>
      </c>
      <c r="AA46" s="98" t="str">
        <f>[42]Agosto!$I$30</f>
        <v>*</v>
      </c>
      <c r="AB46" s="98" t="str">
        <f>[42]Agosto!$I$31</f>
        <v>*</v>
      </c>
      <c r="AC46" s="98" t="str">
        <f>[42]Agosto!$I$32</f>
        <v>*</v>
      </c>
      <c r="AD46" s="98" t="str">
        <f>[42]Agosto!$I$33</f>
        <v>*</v>
      </c>
      <c r="AE46" s="98" t="str">
        <f>[42]Agosto!$I$34</f>
        <v>*</v>
      </c>
      <c r="AF46" s="98" t="str">
        <f>[42]Agosto!$I$35</f>
        <v>*</v>
      </c>
      <c r="AG46" s="93" t="str">
        <f>[42]Agosto!$I$36</f>
        <v>*</v>
      </c>
      <c r="AI46" t="s">
        <v>35</v>
      </c>
    </row>
    <row r="47" spans="1:38" x14ac:dyDescent="0.2">
      <c r="A47" s="82" t="s">
        <v>23</v>
      </c>
      <c r="B47" s="98" t="str">
        <f>[43]Agosto!$I$5</f>
        <v>*</v>
      </c>
      <c r="C47" s="98" t="str">
        <f>[43]Agosto!$I$6</f>
        <v>*</v>
      </c>
      <c r="D47" s="98" t="str">
        <f>[43]Agosto!$I$7</f>
        <v>*</v>
      </c>
      <c r="E47" s="98" t="str">
        <f>[43]Agosto!$I$8</f>
        <v>*</v>
      </c>
      <c r="F47" s="98" t="str">
        <f>[43]Agosto!$I$9</f>
        <v>*</v>
      </c>
      <c r="G47" s="98" t="str">
        <f>[43]Agosto!$I$10</f>
        <v>*</v>
      </c>
      <c r="H47" s="98" t="str">
        <f>[43]Agosto!$I$11</f>
        <v>*</v>
      </c>
      <c r="I47" s="98" t="str">
        <f>[43]Agosto!$I$12</f>
        <v>*</v>
      </c>
      <c r="J47" s="98" t="str">
        <f>[43]Agosto!$I$13</f>
        <v>*</v>
      </c>
      <c r="K47" s="98" t="str">
        <f>[43]Agosto!$I$14</f>
        <v>*</v>
      </c>
      <c r="L47" s="98" t="str">
        <f>[43]Agosto!$I$15</f>
        <v>*</v>
      </c>
      <c r="M47" s="98" t="str">
        <f>[43]Agosto!$I$16</f>
        <v>*</v>
      </c>
      <c r="N47" s="98" t="str">
        <f>[43]Agosto!$I$17</f>
        <v>*</v>
      </c>
      <c r="O47" s="98" t="str">
        <f>[43]Agosto!$I$18</f>
        <v>*</v>
      </c>
      <c r="P47" s="98" t="str">
        <f>[43]Agosto!$I$19</f>
        <v>*</v>
      </c>
      <c r="Q47" s="98" t="str">
        <f>[43]Agosto!$I$20</f>
        <v>*</v>
      </c>
      <c r="R47" s="98" t="str">
        <f>[43]Agosto!$I$21</f>
        <v>*</v>
      </c>
      <c r="S47" s="98" t="str">
        <f>[43]Agosto!$I$22</f>
        <v>*</v>
      </c>
      <c r="T47" s="98" t="str">
        <f>[43]Agosto!$I$23</f>
        <v>*</v>
      </c>
      <c r="U47" s="98" t="str">
        <f>[43]Agosto!$I$24</f>
        <v>*</v>
      </c>
      <c r="V47" s="98" t="str">
        <f>[43]Agosto!$I$25</f>
        <v>*</v>
      </c>
      <c r="W47" s="98" t="str">
        <f>[43]Agosto!$I$26</f>
        <v>*</v>
      </c>
      <c r="X47" s="98" t="str">
        <f>[43]Agosto!$I$27</f>
        <v>*</v>
      </c>
      <c r="Y47" s="98" t="str">
        <f>[43]Agosto!$I$28</f>
        <v>*</v>
      </c>
      <c r="Z47" s="98" t="str">
        <f>[43]Agosto!$I$29</f>
        <v>*</v>
      </c>
      <c r="AA47" s="98" t="str">
        <f>[43]Agosto!$I$30</f>
        <v>*</v>
      </c>
      <c r="AB47" s="98" t="str">
        <f>[43]Agosto!$I$31</f>
        <v>*</v>
      </c>
      <c r="AC47" s="98" t="str">
        <f>[43]Agosto!$I$32</f>
        <v>*</v>
      </c>
      <c r="AD47" s="98" t="str">
        <f>[43]Agosto!$I$33</f>
        <v>*</v>
      </c>
      <c r="AE47" s="98" t="str">
        <f>[43]Agosto!$I$34</f>
        <v>*</v>
      </c>
      <c r="AF47" s="98" t="str">
        <f>[43]Agosto!$I$35</f>
        <v>*</v>
      </c>
      <c r="AG47" s="93" t="str">
        <f>[43]Agosto!$I$36</f>
        <v>*</v>
      </c>
      <c r="AH47" t="s">
        <v>35</v>
      </c>
      <c r="AJ47" t="s">
        <v>35</v>
      </c>
      <c r="AK47" t="s">
        <v>35</v>
      </c>
    </row>
    <row r="48" spans="1:38" x14ac:dyDescent="0.2">
      <c r="A48" s="82" t="s">
        <v>34</v>
      </c>
      <c r="B48" s="98" t="str">
        <f>[44]Agosto!$I$5</f>
        <v>*</v>
      </c>
      <c r="C48" s="98" t="str">
        <f>[44]Agosto!$I$6</f>
        <v>*</v>
      </c>
      <c r="D48" s="98" t="str">
        <f>[44]Agosto!$I$7</f>
        <v>*</v>
      </c>
      <c r="E48" s="98" t="str">
        <f>[44]Agosto!$I$8</f>
        <v>*</v>
      </c>
      <c r="F48" s="98" t="str">
        <f>[44]Agosto!$I$9</f>
        <v>*</v>
      </c>
      <c r="G48" s="98" t="str">
        <f>[44]Agosto!$I$10</f>
        <v>*</v>
      </c>
      <c r="H48" s="98" t="str">
        <f>[44]Agosto!$I$11</f>
        <v>*</v>
      </c>
      <c r="I48" s="98" t="str">
        <f>[44]Agosto!$I$12</f>
        <v>*</v>
      </c>
      <c r="J48" s="98" t="str">
        <f>[44]Agosto!$I$13</f>
        <v>*</v>
      </c>
      <c r="K48" s="98" t="str">
        <f>[44]Agosto!$I$14</f>
        <v>*</v>
      </c>
      <c r="L48" s="98" t="str">
        <f>[44]Agosto!$I$15</f>
        <v>*</v>
      </c>
      <c r="M48" s="98" t="str">
        <f>[44]Agosto!$I$16</f>
        <v>*</v>
      </c>
      <c r="N48" s="98" t="str">
        <f>[44]Agosto!$I$17</f>
        <v>*</v>
      </c>
      <c r="O48" s="98" t="str">
        <f>[44]Agosto!$I$18</f>
        <v>*</v>
      </c>
      <c r="P48" s="98" t="str">
        <f>[44]Agosto!$I$19</f>
        <v>*</v>
      </c>
      <c r="Q48" s="98" t="str">
        <f>[44]Agosto!$I$20</f>
        <v>*</v>
      </c>
      <c r="R48" s="98" t="str">
        <f>[44]Agosto!$I$21</f>
        <v>*</v>
      </c>
      <c r="S48" s="98" t="str">
        <f>[44]Agosto!$I$22</f>
        <v>*</v>
      </c>
      <c r="T48" s="98" t="str">
        <f>[44]Agosto!$I$23</f>
        <v>*</v>
      </c>
      <c r="U48" s="98" t="str">
        <f>[44]Agosto!$I$24</f>
        <v>*</v>
      </c>
      <c r="V48" s="98" t="str">
        <f>[44]Agosto!$I$25</f>
        <v>*</v>
      </c>
      <c r="W48" s="98" t="str">
        <f>[44]Agosto!$I$26</f>
        <v>*</v>
      </c>
      <c r="X48" s="98" t="str">
        <f>[44]Agosto!$I$27</f>
        <v>*</v>
      </c>
      <c r="Y48" s="98" t="str">
        <f>[44]Agosto!$I$28</f>
        <v>*</v>
      </c>
      <c r="Z48" s="98" t="str">
        <f>[44]Agosto!$I$29</f>
        <v>*</v>
      </c>
      <c r="AA48" s="98" t="str">
        <f>[44]Agosto!$I$30</f>
        <v>*</v>
      </c>
      <c r="AB48" s="98" t="str">
        <f>[44]Agosto!$I$31</f>
        <v>*</v>
      </c>
      <c r="AC48" s="98" t="str">
        <f>[44]Agosto!$I$32</f>
        <v>*</v>
      </c>
      <c r="AD48" s="98" t="str">
        <f>[44]Agosto!$I$33</f>
        <v>*</v>
      </c>
      <c r="AE48" s="98" t="str">
        <f>[44]Agosto!$I$34</f>
        <v>*</v>
      </c>
      <c r="AF48" s="98" t="str">
        <f>[44]Agosto!$I$35</f>
        <v>*</v>
      </c>
      <c r="AG48" s="93" t="str">
        <f>[44]Agosto!$I$36</f>
        <v>*</v>
      </c>
      <c r="AI48" t="s">
        <v>35</v>
      </c>
      <c r="AJ48" t="s">
        <v>35</v>
      </c>
      <c r="AL48" t="s">
        <v>35</v>
      </c>
    </row>
    <row r="49" spans="1:37" ht="13.5" thickBot="1" x14ac:dyDescent="0.25">
      <c r="A49" s="83" t="s">
        <v>20</v>
      </c>
      <c r="B49" s="104" t="str">
        <f>[45]Agosto!$I$5</f>
        <v>*</v>
      </c>
      <c r="C49" s="104" t="str">
        <f>[45]Agosto!$I$6</f>
        <v>*</v>
      </c>
      <c r="D49" s="104" t="str">
        <f>[45]Agosto!$I$7</f>
        <v>*</v>
      </c>
      <c r="E49" s="104" t="str">
        <f>[45]Agosto!$I$8</f>
        <v>*</v>
      </c>
      <c r="F49" s="104" t="str">
        <f>[45]Agosto!$I$9</f>
        <v>*</v>
      </c>
      <c r="G49" s="104" t="str">
        <f>[45]Agosto!$I$10</f>
        <v>*</v>
      </c>
      <c r="H49" s="104" t="str">
        <f>[45]Agosto!$I$11</f>
        <v>*</v>
      </c>
      <c r="I49" s="104" t="str">
        <f>[45]Agosto!$I$12</f>
        <v>*</v>
      </c>
      <c r="J49" s="104" t="str">
        <f>[45]Agosto!$I$13</f>
        <v>*</v>
      </c>
      <c r="K49" s="104" t="str">
        <f>[45]Agosto!$I$14</f>
        <v>*</v>
      </c>
      <c r="L49" s="104" t="str">
        <f>[45]Agosto!$I$15</f>
        <v>*</v>
      </c>
      <c r="M49" s="104" t="str">
        <f>[45]Agosto!$I$16</f>
        <v>*</v>
      </c>
      <c r="N49" s="104" t="str">
        <f>[45]Agosto!$I$17</f>
        <v>*</v>
      </c>
      <c r="O49" s="104" t="str">
        <f>[45]Agosto!$I$18</f>
        <v>*</v>
      </c>
      <c r="P49" s="104" t="str">
        <f>[45]Agosto!$I$19</f>
        <v>*</v>
      </c>
      <c r="Q49" s="104" t="str">
        <f>[45]Agosto!$I$20</f>
        <v>*</v>
      </c>
      <c r="R49" s="104" t="str">
        <f>[45]Agosto!$I$21</f>
        <v>*</v>
      </c>
      <c r="S49" s="104" t="str">
        <f>[45]Agosto!$I$22</f>
        <v>*</v>
      </c>
      <c r="T49" s="104" t="str">
        <f>[45]Agosto!$I$23</f>
        <v>*</v>
      </c>
      <c r="U49" s="104" t="str">
        <f>[45]Agosto!$I$24</f>
        <v>*</v>
      </c>
      <c r="V49" s="104" t="str">
        <f>[45]Agosto!$I$25</f>
        <v>*</v>
      </c>
      <c r="W49" s="104" t="str">
        <f>[45]Agosto!$I$26</f>
        <v>*</v>
      </c>
      <c r="X49" s="104" t="str">
        <f>[45]Agosto!$I$27</f>
        <v>*</v>
      </c>
      <c r="Y49" s="104" t="str">
        <f>[45]Agosto!$I$28</f>
        <v>*</v>
      </c>
      <c r="Z49" s="104" t="str">
        <f>[45]Agosto!$I$29</f>
        <v>*</v>
      </c>
      <c r="AA49" s="104" t="str">
        <f>[45]Agosto!$I$30</f>
        <v>*</v>
      </c>
      <c r="AB49" s="104" t="str">
        <f>[45]Agosto!$I$31</f>
        <v>*</v>
      </c>
      <c r="AC49" s="104" t="str">
        <f>[45]Agosto!$I$32</f>
        <v>*</v>
      </c>
      <c r="AD49" s="104" t="str">
        <f>[45]Agosto!$I$33</f>
        <v>*</v>
      </c>
      <c r="AE49" s="104" t="str">
        <f>[45]Agosto!$I$34</f>
        <v>*</v>
      </c>
      <c r="AF49" s="104" t="str">
        <f>[45]Agosto!$I$35</f>
        <v>*</v>
      </c>
      <c r="AG49" s="93" t="str">
        <f>[45]Agosto!$I$36</f>
        <v>*</v>
      </c>
    </row>
    <row r="50" spans="1:37" s="5" customFormat="1" ht="17.100000000000001" customHeight="1" thickBot="1" x14ac:dyDescent="0.25">
      <c r="A50" s="84" t="s">
        <v>208</v>
      </c>
      <c r="B50" s="85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91"/>
      <c r="AF50" s="87"/>
      <c r="AG50" s="92"/>
      <c r="AK50" s="5" t="s">
        <v>35</v>
      </c>
    </row>
    <row r="51" spans="1:37" s="8" customFormat="1" ht="13.5" thickBot="1" x14ac:dyDescent="0.25">
      <c r="A51" s="146" t="s">
        <v>207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8"/>
      <c r="AF51" s="89"/>
      <c r="AG51" s="94"/>
      <c r="AK51" s="8" t="s">
        <v>35</v>
      </c>
    </row>
    <row r="52" spans="1:37" x14ac:dyDescent="0.2">
      <c r="A52" s="44"/>
      <c r="B52" s="45"/>
      <c r="C52" s="45"/>
      <c r="D52" s="45"/>
      <c r="E52" s="45"/>
      <c r="F52" s="45"/>
      <c r="G52" s="45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51"/>
      <c r="AE52" s="56" t="s">
        <v>35</v>
      </c>
      <c r="AF52" s="56"/>
      <c r="AG52" s="76"/>
    </row>
    <row r="53" spans="1:37" x14ac:dyDescent="0.2">
      <c r="A53" s="44"/>
      <c r="B53" s="46"/>
      <c r="C53" s="46"/>
      <c r="D53" s="46"/>
      <c r="E53" s="46"/>
      <c r="F53" s="46"/>
      <c r="G53" s="46"/>
      <c r="H53" s="46"/>
      <c r="I53" s="46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30"/>
      <c r="U53" s="130"/>
      <c r="V53" s="130"/>
      <c r="W53" s="130"/>
      <c r="X53" s="130"/>
      <c r="Y53" s="102"/>
      <c r="Z53" s="102"/>
      <c r="AA53" s="102"/>
      <c r="AB53" s="102"/>
      <c r="AC53" s="102"/>
      <c r="AD53" s="102"/>
      <c r="AE53" s="102"/>
      <c r="AF53" s="102"/>
      <c r="AG53" s="76"/>
      <c r="AK53" t="s">
        <v>35</v>
      </c>
    </row>
    <row r="54" spans="1:37" x14ac:dyDescent="0.2">
      <c r="A54" s="47"/>
      <c r="B54" s="102"/>
      <c r="C54" s="102"/>
      <c r="D54" s="102"/>
      <c r="E54" s="102"/>
      <c r="F54" s="102"/>
      <c r="G54" s="102"/>
      <c r="H54" s="102"/>
      <c r="I54" s="102"/>
      <c r="J54" s="103"/>
      <c r="K54" s="103"/>
      <c r="L54" s="103"/>
      <c r="M54" s="103"/>
      <c r="N54" s="103"/>
      <c r="O54" s="103"/>
      <c r="P54" s="103"/>
      <c r="Q54" s="102"/>
      <c r="R54" s="102"/>
      <c r="S54" s="102"/>
      <c r="T54" s="131"/>
      <c r="U54" s="131"/>
      <c r="V54" s="131"/>
      <c r="W54" s="131"/>
      <c r="X54" s="131"/>
      <c r="Y54" s="102"/>
      <c r="Z54" s="102"/>
      <c r="AA54" s="102"/>
      <c r="AB54" s="102"/>
      <c r="AC54" s="102"/>
      <c r="AD54" s="51"/>
      <c r="AE54" s="51"/>
      <c r="AF54" s="51"/>
      <c r="AG54" s="76"/>
    </row>
    <row r="55" spans="1:37" x14ac:dyDescent="0.2">
      <c r="A55" s="44"/>
      <c r="B55" s="45"/>
      <c r="C55" s="45"/>
      <c r="D55" s="45"/>
      <c r="E55" s="45"/>
      <c r="F55" s="45"/>
      <c r="G55" s="45"/>
      <c r="H55" s="45"/>
      <c r="I55" s="45"/>
      <c r="J55" s="45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51"/>
      <c r="AE55" s="51"/>
      <c r="AF55" s="51"/>
      <c r="AG55" s="76"/>
    </row>
    <row r="56" spans="1:37" x14ac:dyDescent="0.2">
      <c r="A56" s="47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51"/>
      <c r="AF56" s="51"/>
      <c r="AG56" s="76"/>
    </row>
    <row r="57" spans="1:37" x14ac:dyDescent="0.2">
      <c r="A57" s="47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52"/>
      <c r="AF57" s="52"/>
      <c r="AG57" s="76"/>
    </row>
    <row r="58" spans="1:37" ht="13.5" thickBot="1" x14ac:dyDescent="0.25">
      <c r="A58" s="57"/>
      <c r="B58" s="58"/>
      <c r="C58" s="58"/>
      <c r="D58" s="58"/>
      <c r="E58" s="58"/>
      <c r="F58" s="58"/>
      <c r="G58" s="58" t="s">
        <v>35</v>
      </c>
      <c r="H58" s="58"/>
      <c r="I58" s="58"/>
      <c r="J58" s="58"/>
      <c r="K58" s="58"/>
      <c r="L58" s="58" t="s">
        <v>35</v>
      </c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77"/>
    </row>
    <row r="59" spans="1:37" x14ac:dyDescent="0.2">
      <c r="AG59" s="7"/>
    </row>
    <row r="62" spans="1:37" x14ac:dyDescent="0.2">
      <c r="V62" s="2" t="s">
        <v>35</v>
      </c>
    </row>
    <row r="66" spans="10:28" x14ac:dyDescent="0.2">
      <c r="Q66" s="2" t="s">
        <v>35</v>
      </c>
    </row>
    <row r="67" spans="10:28" x14ac:dyDescent="0.2">
      <c r="J67" s="2" t="s">
        <v>35</v>
      </c>
    </row>
    <row r="69" spans="10:28" x14ac:dyDescent="0.2">
      <c r="O69" s="2" t="s">
        <v>35</v>
      </c>
    </row>
    <row r="70" spans="10:28" x14ac:dyDescent="0.2">
      <c r="P70" s="2" t="s">
        <v>35</v>
      </c>
      <c r="AB70" s="2" t="s">
        <v>35</v>
      </c>
    </row>
    <row r="74" spans="10:28" x14ac:dyDescent="0.2">
      <c r="Z74" s="2" t="s">
        <v>35</v>
      </c>
    </row>
    <row r="82" spans="22:22" x14ac:dyDescent="0.2">
      <c r="V82" s="2" t="s">
        <v>35</v>
      </c>
    </row>
  </sheetData>
  <mergeCells count="37">
    <mergeCell ref="Y3:Y4"/>
    <mergeCell ref="Z3:Z4"/>
    <mergeCell ref="X3:X4"/>
    <mergeCell ref="T3:T4"/>
    <mergeCell ref="U3:U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53:X53"/>
    <mergeCell ref="T54:X54"/>
    <mergeCell ref="M3:M4"/>
    <mergeCell ref="N3:N4"/>
    <mergeCell ref="O3:O4"/>
    <mergeCell ref="P3:P4"/>
    <mergeCell ref="Q3:Q4"/>
    <mergeCell ref="A51:AE51"/>
    <mergeCell ref="AE3:AE4"/>
    <mergeCell ref="AA3:AA4"/>
    <mergeCell ref="AB3:AB4"/>
    <mergeCell ref="AC3:AC4"/>
    <mergeCell ref="AD3:AD4"/>
    <mergeCell ref="W3:W4"/>
    <mergeCell ref="L3:L4"/>
    <mergeCell ref="V3:V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zoomScale="90" zoomScaleNormal="90" workbookViewId="0">
      <selection activeCell="AG24" sqref="AG24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36" t="s">
        <v>227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8"/>
    </row>
    <row r="2" spans="1:34" s="4" customFormat="1" ht="20.100000000000001" customHeight="1" x14ac:dyDescent="0.2">
      <c r="A2" s="139" t="s">
        <v>21</v>
      </c>
      <c r="B2" s="134" t="s">
        <v>219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</row>
    <row r="3" spans="1:34" s="5" customFormat="1" ht="20.100000000000001" customHeight="1" x14ac:dyDescent="0.2">
      <c r="A3" s="139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109" t="s">
        <v>27</v>
      </c>
      <c r="AH3" s="119" t="s">
        <v>26</v>
      </c>
    </row>
    <row r="4" spans="1:34" s="5" customFormat="1" ht="20.100000000000001" customHeight="1" x14ac:dyDescent="0.2">
      <c r="A4" s="139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09" t="s">
        <v>25</v>
      </c>
      <c r="AH4" s="119" t="s">
        <v>25</v>
      </c>
    </row>
    <row r="5" spans="1:34" s="5" customFormat="1" x14ac:dyDescent="0.2">
      <c r="A5" s="54" t="s">
        <v>30</v>
      </c>
      <c r="B5" s="111">
        <f>[1]Agosto!$J$5</f>
        <v>21.240000000000002</v>
      </c>
      <c r="C5" s="111">
        <f>[1]Agosto!$J$6</f>
        <v>22.32</v>
      </c>
      <c r="D5" s="111">
        <f>[1]Agosto!$J$7</f>
        <v>18.720000000000002</v>
      </c>
      <c r="E5" s="111">
        <f>[1]Agosto!$J$8</f>
        <v>18</v>
      </c>
      <c r="F5" s="111">
        <f>[1]Agosto!$J$9</f>
        <v>19.079999999999998</v>
      </c>
      <c r="G5" s="111">
        <f>[1]Agosto!$J$10</f>
        <v>25.56</v>
      </c>
      <c r="H5" s="111">
        <f>[1]Agosto!$J$11</f>
        <v>26.64</v>
      </c>
      <c r="I5" s="111">
        <f>[1]Agosto!$J$12</f>
        <v>24.48</v>
      </c>
      <c r="J5" s="111">
        <f>[1]Agosto!$J$13</f>
        <v>26.28</v>
      </c>
      <c r="K5" s="111">
        <f>[1]Agosto!$J$14</f>
        <v>34.92</v>
      </c>
      <c r="L5" s="111">
        <f>[1]Agosto!$J$15</f>
        <v>39.96</v>
      </c>
      <c r="M5" s="111">
        <f>[1]Agosto!$J$16</f>
        <v>59.04</v>
      </c>
      <c r="N5" s="111">
        <f>[1]Agosto!$J$17</f>
        <v>30.6</v>
      </c>
      <c r="O5" s="111">
        <f>[1]Agosto!$J$18</f>
        <v>15.120000000000001</v>
      </c>
      <c r="P5" s="111">
        <f>[1]Agosto!$J$19</f>
        <v>15.120000000000001</v>
      </c>
      <c r="Q5" s="111">
        <f>[1]Agosto!$J$20</f>
        <v>36.36</v>
      </c>
      <c r="R5" s="111">
        <f>[1]Agosto!$J$21</f>
        <v>32.04</v>
      </c>
      <c r="S5" s="111">
        <f>[1]Agosto!$J$22</f>
        <v>43.2</v>
      </c>
      <c r="T5" s="111">
        <f>[1]Agosto!$J$23</f>
        <v>42.12</v>
      </c>
      <c r="U5" s="111">
        <f>[1]Agosto!$J$24</f>
        <v>64.08</v>
      </c>
      <c r="V5" s="111">
        <f>[1]Agosto!$J$25</f>
        <v>27</v>
      </c>
      <c r="W5" s="111">
        <f>[1]Agosto!$J$26</f>
        <v>31.680000000000003</v>
      </c>
      <c r="X5" s="111">
        <f>[1]Agosto!$J$27</f>
        <v>46.080000000000005</v>
      </c>
      <c r="Y5" s="111">
        <f>[1]Agosto!$J$28</f>
        <v>41.04</v>
      </c>
      <c r="Z5" s="111">
        <f>[1]Agosto!$J$29</f>
        <v>38.519999999999996</v>
      </c>
      <c r="AA5" s="111">
        <f>[1]Agosto!$J$30</f>
        <v>18.720000000000002</v>
      </c>
      <c r="AB5" s="111">
        <f>[1]Agosto!$J$31</f>
        <v>28.08</v>
      </c>
      <c r="AC5" s="111">
        <f>[1]Agosto!$J$32</f>
        <v>34.56</v>
      </c>
      <c r="AD5" s="111">
        <f>[1]Agosto!$J$33</f>
        <v>19.440000000000001</v>
      </c>
      <c r="AE5" s="111">
        <f>[1]Agosto!$J$34</f>
        <v>38.159999999999997</v>
      </c>
      <c r="AF5" s="111">
        <f>[1]Agosto!$J$35</f>
        <v>31.680000000000003</v>
      </c>
      <c r="AG5" s="112">
        <f t="shared" ref="AG5" si="1">MAX(B5:AF5)</f>
        <v>64.08</v>
      </c>
      <c r="AH5" s="120">
        <f t="shared" ref="AH5" si="2">AVERAGE(B5:AF5)</f>
        <v>31.285161290322584</v>
      </c>
    </row>
    <row r="6" spans="1:34" x14ac:dyDescent="0.2">
      <c r="A6" s="54" t="s">
        <v>0</v>
      </c>
      <c r="B6" s="114">
        <f>[2]Agosto!$J$5</f>
        <v>25.56</v>
      </c>
      <c r="C6" s="114">
        <f>[2]Agosto!$J$6</f>
        <v>23.400000000000002</v>
      </c>
      <c r="D6" s="114">
        <f>[2]Agosto!$J$7</f>
        <v>13.68</v>
      </c>
      <c r="E6" s="114">
        <f>[2]Agosto!$J$8</f>
        <v>18.36</v>
      </c>
      <c r="F6" s="114">
        <f>[2]Agosto!$J$9</f>
        <v>23.400000000000002</v>
      </c>
      <c r="G6" s="114">
        <f>[2]Agosto!$J$10</f>
        <v>34.56</v>
      </c>
      <c r="H6" s="114">
        <f>[2]Agosto!$J$11</f>
        <v>29.16</v>
      </c>
      <c r="I6" s="114">
        <f>[2]Agosto!$J$12</f>
        <v>38.159999999999997</v>
      </c>
      <c r="J6" s="114">
        <f>[2]Agosto!$J$13</f>
        <v>30.240000000000002</v>
      </c>
      <c r="K6" s="114">
        <f>[2]Agosto!$J$14</f>
        <v>26.28</v>
      </c>
      <c r="L6" s="114">
        <f>[2]Agosto!$J$15</f>
        <v>48.24</v>
      </c>
      <c r="M6" s="114">
        <f>[2]Agosto!$J$16</f>
        <v>28.44</v>
      </c>
      <c r="N6" s="114">
        <f>[2]Agosto!$J$17</f>
        <v>22.32</v>
      </c>
      <c r="O6" s="114">
        <f>[2]Agosto!$J$18</f>
        <v>14.04</v>
      </c>
      <c r="P6" s="114">
        <f>[2]Agosto!$J$19</f>
        <v>26.28</v>
      </c>
      <c r="Q6" s="114">
        <f>[2]Agosto!$J$20</f>
        <v>33.480000000000004</v>
      </c>
      <c r="R6" s="114">
        <f>[2]Agosto!$J$21</f>
        <v>27</v>
      </c>
      <c r="S6" s="114">
        <f>[2]Agosto!$J$22</f>
        <v>53.28</v>
      </c>
      <c r="T6" s="114">
        <f>[2]Agosto!$J$23</f>
        <v>18.720000000000002</v>
      </c>
      <c r="U6" s="114">
        <f>[2]Agosto!$J$24</f>
        <v>19.079999999999998</v>
      </c>
      <c r="V6" s="114">
        <f>[2]Agosto!$J$25</f>
        <v>29.16</v>
      </c>
      <c r="W6" s="114">
        <f>[2]Agosto!$J$26</f>
        <v>49.680000000000007</v>
      </c>
      <c r="X6" s="114">
        <f>[2]Agosto!$J$27</f>
        <v>47.16</v>
      </c>
      <c r="Y6" s="114">
        <f>[2]Agosto!$J$28</f>
        <v>48.96</v>
      </c>
      <c r="Z6" s="114">
        <f>[2]Agosto!$J$29</f>
        <v>25.56</v>
      </c>
      <c r="AA6" s="114">
        <f>[2]Agosto!$J$30</f>
        <v>20.88</v>
      </c>
      <c r="AB6" s="114">
        <f>[2]Agosto!$J$31</f>
        <v>24.12</v>
      </c>
      <c r="AC6" s="114">
        <f>[2]Agosto!$J$32</f>
        <v>28.8</v>
      </c>
      <c r="AD6" s="114">
        <f>[2]Agosto!$J$33</f>
        <v>26.28</v>
      </c>
      <c r="AE6" s="114">
        <f>[2]Agosto!$J$34</f>
        <v>30.240000000000002</v>
      </c>
      <c r="AF6" s="114">
        <f>[2]Agosto!$J$35</f>
        <v>28.44</v>
      </c>
      <c r="AG6" s="112">
        <f t="shared" ref="AG6:AG49" si="3">MAX(B6:AF6)</f>
        <v>53.28</v>
      </c>
      <c r="AH6" s="120">
        <f t="shared" ref="AH6:AH49" si="4">AVERAGE(B6:AF6)</f>
        <v>29.45032258064516</v>
      </c>
    </row>
    <row r="7" spans="1:34" x14ac:dyDescent="0.2">
      <c r="A7" s="54" t="s">
        <v>88</v>
      </c>
      <c r="B7" s="114">
        <f>[3]Agosto!$J$5</f>
        <v>37.800000000000004</v>
      </c>
      <c r="C7" s="114">
        <f>[3]Agosto!$J$6</f>
        <v>24.12</v>
      </c>
      <c r="D7" s="114">
        <f>[3]Agosto!$J$7</f>
        <v>21.6</v>
      </c>
      <c r="E7" s="114">
        <f>[3]Agosto!$J$8</f>
        <v>21.96</v>
      </c>
      <c r="F7" s="114">
        <f>[3]Agosto!$J$9</f>
        <v>23.040000000000003</v>
      </c>
      <c r="G7" s="114">
        <f>[3]Agosto!$J$10</f>
        <v>38.159999999999997</v>
      </c>
      <c r="H7" s="114">
        <f>[3]Agosto!$J$11</f>
        <v>30.6</v>
      </c>
      <c r="I7" s="114">
        <f>[3]Agosto!$J$12</f>
        <v>44.64</v>
      </c>
      <c r="J7" s="114">
        <f>[3]Agosto!$J$13</f>
        <v>35.64</v>
      </c>
      <c r="K7" s="114">
        <f>[3]Agosto!$J$14</f>
        <v>33.119999999999997</v>
      </c>
      <c r="L7" s="114">
        <f>[3]Agosto!$J$15</f>
        <v>43.2</v>
      </c>
      <c r="M7" s="114">
        <f>[3]Agosto!$J$16</f>
        <v>54</v>
      </c>
      <c r="N7" s="114">
        <f>[3]Agosto!$J$17</f>
        <v>38.159999999999997</v>
      </c>
      <c r="O7" s="114">
        <f>[3]Agosto!$J$18</f>
        <v>19.079999999999998</v>
      </c>
      <c r="P7" s="114">
        <f>[3]Agosto!$J$19</f>
        <v>22.68</v>
      </c>
      <c r="Q7" s="114">
        <f>[3]Agosto!$J$20</f>
        <v>39.24</v>
      </c>
      <c r="R7" s="114">
        <f>[3]Agosto!$J$21</f>
        <v>38.880000000000003</v>
      </c>
      <c r="S7" s="114">
        <f>[3]Agosto!$J$22</f>
        <v>68.039999999999992</v>
      </c>
      <c r="T7" s="114">
        <f>[3]Agosto!$J$23</f>
        <v>53.64</v>
      </c>
      <c r="U7" s="114">
        <f>[3]Agosto!$J$24</f>
        <v>43.2</v>
      </c>
      <c r="V7" s="114">
        <f>[3]Agosto!$J$25</f>
        <v>27</v>
      </c>
      <c r="W7" s="114">
        <f>[3]Agosto!$J$26</f>
        <v>38.519999999999996</v>
      </c>
      <c r="X7" s="114">
        <f>[3]Agosto!$J$27</f>
        <v>48.24</v>
      </c>
      <c r="Y7" s="114">
        <f>[3]Agosto!$J$28</f>
        <v>46.440000000000005</v>
      </c>
      <c r="Z7" s="114">
        <f>[3]Agosto!$J$29</f>
        <v>45.36</v>
      </c>
      <c r="AA7" s="114">
        <f>[3]Agosto!$J$30</f>
        <v>31.680000000000003</v>
      </c>
      <c r="AB7" s="114">
        <f>[3]Agosto!$J$31</f>
        <v>30.96</v>
      </c>
      <c r="AC7" s="114">
        <f>[3]Agosto!$J$32</f>
        <v>32.76</v>
      </c>
      <c r="AD7" s="114">
        <f>[3]Agosto!$J$33</f>
        <v>32.4</v>
      </c>
      <c r="AE7" s="114">
        <f>[3]Agosto!$J$34</f>
        <v>29.16</v>
      </c>
      <c r="AF7" s="114">
        <f>[3]Agosto!$J$35</f>
        <v>33.840000000000003</v>
      </c>
      <c r="AG7" s="112">
        <f t="shared" si="3"/>
        <v>68.039999999999992</v>
      </c>
      <c r="AH7" s="120">
        <f t="shared" si="4"/>
        <v>36.36</v>
      </c>
    </row>
    <row r="8" spans="1:34" x14ac:dyDescent="0.2">
      <c r="A8" s="54" t="s">
        <v>1</v>
      </c>
      <c r="B8" s="114">
        <f>[4]Agosto!$J$5</f>
        <v>23.759999999999998</v>
      </c>
      <c r="C8" s="114">
        <f>[4]Agosto!$J$6</f>
        <v>21.6</v>
      </c>
      <c r="D8" s="114">
        <f>[4]Agosto!$J$7</f>
        <v>11.879999999999999</v>
      </c>
      <c r="E8" s="114">
        <f>[4]Agosto!$J$8</f>
        <v>21.96</v>
      </c>
      <c r="F8" s="114">
        <f>[4]Agosto!$J$9</f>
        <v>24.840000000000003</v>
      </c>
      <c r="G8" s="114">
        <f>[4]Agosto!$J$10</f>
        <v>30.6</v>
      </c>
      <c r="H8" s="114">
        <f>[4]Agosto!$J$11</f>
        <v>26.28</v>
      </c>
      <c r="I8" s="114">
        <f>[4]Agosto!$J$12</f>
        <v>23.759999999999998</v>
      </c>
      <c r="J8" s="114">
        <f>[4]Agosto!$J$13</f>
        <v>17.28</v>
      </c>
      <c r="K8" s="114">
        <f>[4]Agosto!$J$14</f>
        <v>38.519999999999996</v>
      </c>
      <c r="L8" s="114">
        <f>[4]Agosto!$J$15</f>
        <v>37.080000000000005</v>
      </c>
      <c r="M8" s="114">
        <f>[4]Agosto!$J$16</f>
        <v>28.44</v>
      </c>
      <c r="N8" s="114">
        <f>[4]Agosto!$J$17</f>
        <v>32.76</v>
      </c>
      <c r="O8" s="114">
        <f>[4]Agosto!$J$18</f>
        <v>24.840000000000003</v>
      </c>
      <c r="P8" s="114">
        <f>[4]Agosto!$J$19</f>
        <v>27.36</v>
      </c>
      <c r="Q8" s="114">
        <f>[4]Agosto!$J$20</f>
        <v>38.519999999999996</v>
      </c>
      <c r="R8" s="114">
        <f>[4]Agosto!$J$21</f>
        <v>39.24</v>
      </c>
      <c r="S8" s="114">
        <f>[4]Agosto!$J$22</f>
        <v>45.72</v>
      </c>
      <c r="T8" s="114">
        <f>[4]Agosto!$J$23</f>
        <v>62.28</v>
      </c>
      <c r="U8" s="114">
        <f>[4]Agosto!$J$24</f>
        <v>18</v>
      </c>
      <c r="V8" s="114">
        <f>[4]Agosto!$J$25</f>
        <v>24.840000000000003</v>
      </c>
      <c r="W8" s="114">
        <f>[4]Agosto!$J$26</f>
        <v>43.2</v>
      </c>
      <c r="X8" s="114">
        <f>[4]Agosto!$J$27</f>
        <v>38.880000000000003</v>
      </c>
      <c r="Y8" s="114">
        <f>[4]Agosto!$J$28</f>
        <v>51.12</v>
      </c>
      <c r="Z8" s="114">
        <f>[4]Agosto!$J$29</f>
        <v>41.76</v>
      </c>
      <c r="AA8" s="114">
        <f>[4]Agosto!$J$30</f>
        <v>21.96</v>
      </c>
      <c r="AB8" s="114">
        <f>[4]Agosto!$J$31</f>
        <v>24.840000000000003</v>
      </c>
      <c r="AC8" s="114">
        <f>[4]Agosto!$J$32</f>
        <v>36</v>
      </c>
      <c r="AD8" s="114">
        <f>[4]Agosto!$J$33</f>
        <v>24.48</v>
      </c>
      <c r="AE8" s="114">
        <f>[4]Agosto!$J$34</f>
        <v>26.28</v>
      </c>
      <c r="AF8" s="114">
        <f>[4]Agosto!$J$35</f>
        <v>50.76</v>
      </c>
      <c r="AG8" s="112">
        <f t="shared" si="3"/>
        <v>62.28</v>
      </c>
      <c r="AH8" s="120">
        <f t="shared" si="4"/>
        <v>31.575483870967744</v>
      </c>
    </row>
    <row r="9" spans="1:34" x14ac:dyDescent="0.2">
      <c r="A9" s="54" t="s">
        <v>151</v>
      </c>
      <c r="B9" s="114">
        <f>[5]Agosto!$J$5</f>
        <v>32.76</v>
      </c>
      <c r="C9" s="114">
        <f>[5]Agosto!$J$6</f>
        <v>37.440000000000005</v>
      </c>
      <c r="D9" s="114">
        <f>[5]Agosto!$J$7</f>
        <v>22.68</v>
      </c>
      <c r="E9" s="114">
        <f>[5]Agosto!$J$8</f>
        <v>25.92</v>
      </c>
      <c r="F9" s="114">
        <f>[5]Agosto!$J$9</f>
        <v>29.880000000000003</v>
      </c>
      <c r="G9" s="114">
        <f>[5]Agosto!$J$10</f>
        <v>40.680000000000007</v>
      </c>
      <c r="H9" s="114">
        <f>[5]Agosto!$J$11</f>
        <v>41.04</v>
      </c>
      <c r="I9" s="114">
        <f>[5]Agosto!$J$12</f>
        <v>52.2</v>
      </c>
      <c r="J9" s="114">
        <f>[5]Agosto!$J$13</f>
        <v>37.800000000000004</v>
      </c>
      <c r="K9" s="114">
        <f>[5]Agosto!$J$14</f>
        <v>43.2</v>
      </c>
      <c r="L9" s="114">
        <f>[5]Agosto!$J$15</f>
        <v>52.92</v>
      </c>
      <c r="M9" s="114">
        <f>[5]Agosto!$J$16</f>
        <v>40.680000000000007</v>
      </c>
      <c r="N9" s="114">
        <f>[5]Agosto!$J$17</f>
        <v>36.72</v>
      </c>
      <c r="O9" s="114">
        <f>[5]Agosto!$J$18</f>
        <v>27.36</v>
      </c>
      <c r="P9" s="114">
        <f>[5]Agosto!$J$19</f>
        <v>34.56</v>
      </c>
      <c r="Q9" s="114">
        <f>[5]Agosto!$J$20</f>
        <v>40.680000000000007</v>
      </c>
      <c r="R9" s="114">
        <f>[5]Agosto!$J$21</f>
        <v>41.04</v>
      </c>
      <c r="S9" s="114">
        <f>[5]Agosto!$J$22</f>
        <v>92.88000000000001</v>
      </c>
      <c r="T9" s="114">
        <f>[5]Agosto!$J$23</f>
        <v>37.800000000000004</v>
      </c>
      <c r="U9" s="114">
        <f>[5]Agosto!$J$24</f>
        <v>23.759999999999998</v>
      </c>
      <c r="V9" s="114">
        <f>[5]Agosto!$J$25</f>
        <v>33.840000000000003</v>
      </c>
      <c r="W9" s="114">
        <f>[5]Agosto!$J$26</f>
        <v>58.32</v>
      </c>
      <c r="X9" s="114">
        <f>[5]Agosto!$J$27</f>
        <v>55.800000000000004</v>
      </c>
      <c r="Y9" s="114">
        <f>[5]Agosto!$J$28</f>
        <v>56.519999999999996</v>
      </c>
      <c r="Z9" s="114">
        <f>[5]Agosto!$J$29</f>
        <v>32.04</v>
      </c>
      <c r="AA9" s="114">
        <f>[5]Agosto!$J$30</f>
        <v>31.680000000000003</v>
      </c>
      <c r="AB9" s="114">
        <f>[5]Agosto!$J$31</f>
        <v>41.4</v>
      </c>
      <c r="AC9" s="114">
        <f>[5]Agosto!$J$32</f>
        <v>40.32</v>
      </c>
      <c r="AD9" s="114">
        <f>[5]Agosto!$J$33</f>
        <v>30.6</v>
      </c>
      <c r="AE9" s="114">
        <f>[5]Agosto!$J$34</f>
        <v>36.36</v>
      </c>
      <c r="AF9" s="114">
        <f>[5]Agosto!$J$35</f>
        <v>38.519999999999996</v>
      </c>
      <c r="AG9" s="112">
        <f t="shared" si="3"/>
        <v>92.88000000000001</v>
      </c>
      <c r="AH9" s="120">
        <f t="shared" si="4"/>
        <v>40.238709677419358</v>
      </c>
    </row>
    <row r="10" spans="1:34" x14ac:dyDescent="0.2">
      <c r="A10" s="54" t="s">
        <v>95</v>
      </c>
      <c r="B10" s="114">
        <f>[6]Agosto!$J$5</f>
        <v>30.6</v>
      </c>
      <c r="C10" s="114">
        <f>[6]Agosto!$J$6</f>
        <v>38.159999999999997</v>
      </c>
      <c r="D10" s="114">
        <f>[6]Agosto!$J$7</f>
        <v>27.36</v>
      </c>
      <c r="E10" s="114">
        <f>[6]Agosto!$J$8</f>
        <v>28.8</v>
      </c>
      <c r="F10" s="114">
        <f>[6]Agosto!$J$9</f>
        <v>32.4</v>
      </c>
      <c r="G10" s="114">
        <f>[6]Agosto!$J$10</f>
        <v>35.28</v>
      </c>
      <c r="H10" s="114">
        <f>[6]Agosto!$J$11</f>
        <v>38.519999999999996</v>
      </c>
      <c r="I10" s="114">
        <f>[6]Agosto!$J$12</f>
        <v>30.96</v>
      </c>
      <c r="J10" s="114">
        <f>[6]Agosto!$J$13</f>
        <v>30.240000000000002</v>
      </c>
      <c r="K10" s="114">
        <f>[6]Agosto!$J$14</f>
        <v>45.72</v>
      </c>
      <c r="L10" s="114">
        <f>[6]Agosto!$J$15</f>
        <v>45.36</v>
      </c>
      <c r="M10" s="114">
        <f>[6]Agosto!$J$16</f>
        <v>61.92</v>
      </c>
      <c r="N10" s="114">
        <f>[6]Agosto!$J$17</f>
        <v>44.64</v>
      </c>
      <c r="O10" s="114">
        <f>[6]Agosto!$J$18</f>
        <v>35.64</v>
      </c>
      <c r="P10" s="114">
        <f>[6]Agosto!$J$19</f>
        <v>29.16</v>
      </c>
      <c r="Q10" s="114">
        <f>[6]Agosto!$J$20</f>
        <v>43.56</v>
      </c>
      <c r="R10" s="114">
        <f>[6]Agosto!$J$21</f>
        <v>36.72</v>
      </c>
      <c r="S10" s="114">
        <f>[6]Agosto!$J$22</f>
        <v>51.84</v>
      </c>
      <c r="T10" s="114">
        <f>[6]Agosto!$J$23</f>
        <v>68.039999999999992</v>
      </c>
      <c r="U10" s="114">
        <f>[6]Agosto!$J$24</f>
        <v>29.52</v>
      </c>
      <c r="V10" s="114">
        <f>[6]Agosto!$J$25</f>
        <v>38.519999999999996</v>
      </c>
      <c r="W10" s="114">
        <f>[6]Agosto!$J$26</f>
        <v>45</v>
      </c>
      <c r="X10" s="114">
        <f>[6]Agosto!$J$27</f>
        <v>57.960000000000008</v>
      </c>
      <c r="Y10" s="114">
        <f>[6]Agosto!$J$28</f>
        <v>48.24</v>
      </c>
      <c r="Z10" s="114">
        <f>[6]Agosto!$J$29</f>
        <v>41.4</v>
      </c>
      <c r="AA10" s="114">
        <f>[6]Agosto!$J$30</f>
        <v>25.92</v>
      </c>
      <c r="AB10" s="114">
        <f>[6]Agosto!$J$31</f>
        <v>32.76</v>
      </c>
      <c r="AC10" s="114">
        <f>[6]Agosto!$J$32</f>
        <v>37.800000000000004</v>
      </c>
      <c r="AD10" s="114">
        <f>[6]Agosto!$J$33</f>
        <v>32.76</v>
      </c>
      <c r="AE10" s="114">
        <f>[6]Agosto!$J$34</f>
        <v>32.4</v>
      </c>
      <c r="AF10" s="114">
        <f>[6]Agosto!$J$35</f>
        <v>65.160000000000011</v>
      </c>
      <c r="AG10" s="112">
        <f t="shared" si="3"/>
        <v>68.039999999999992</v>
      </c>
      <c r="AH10" s="120">
        <f t="shared" si="4"/>
        <v>40.076129032258066</v>
      </c>
    </row>
    <row r="11" spans="1:34" x14ac:dyDescent="0.2">
      <c r="A11" s="54" t="s">
        <v>52</v>
      </c>
      <c r="B11" s="114">
        <f>[7]Agosto!$J$5</f>
        <v>29.880000000000003</v>
      </c>
      <c r="C11" s="114">
        <f>[7]Agosto!$J$6</f>
        <v>23.040000000000003</v>
      </c>
      <c r="D11" s="114">
        <f>[7]Agosto!$J$7</f>
        <v>23.400000000000002</v>
      </c>
      <c r="E11" s="114">
        <f>[7]Agosto!$J$8</f>
        <v>31.319999999999997</v>
      </c>
      <c r="F11" s="114">
        <f>[7]Agosto!$J$9</f>
        <v>26.28</v>
      </c>
      <c r="G11" s="114">
        <f>[7]Agosto!$J$10</f>
        <v>31.319999999999997</v>
      </c>
      <c r="H11" s="114">
        <f>[7]Agosto!$J$11</f>
        <v>29.16</v>
      </c>
      <c r="I11" s="114">
        <f>[7]Agosto!$J$12</f>
        <v>52.2</v>
      </c>
      <c r="J11" s="114">
        <f>[7]Agosto!$J$13</f>
        <v>43.2</v>
      </c>
      <c r="K11" s="114">
        <f>[7]Agosto!$J$14</f>
        <v>31.680000000000003</v>
      </c>
      <c r="L11" s="114">
        <f>[7]Agosto!$J$15</f>
        <v>47.16</v>
      </c>
      <c r="M11" s="114">
        <f>[7]Agosto!$J$16</f>
        <v>65.160000000000011</v>
      </c>
      <c r="N11" s="114">
        <f>[7]Agosto!$J$17</f>
        <v>40.32</v>
      </c>
      <c r="O11" s="114">
        <f>[7]Agosto!$J$18</f>
        <v>24.840000000000003</v>
      </c>
      <c r="P11" s="114">
        <f>[7]Agosto!$J$19</f>
        <v>25.56</v>
      </c>
      <c r="Q11" s="114">
        <f>[7]Agosto!$J$20</f>
        <v>52.92</v>
      </c>
      <c r="R11" s="114">
        <f>[7]Agosto!$J$21</f>
        <v>36.72</v>
      </c>
      <c r="S11" s="114">
        <f>[7]Agosto!$J$22</f>
        <v>42.480000000000004</v>
      </c>
      <c r="T11" s="114">
        <f>[7]Agosto!$J$23</f>
        <v>71.28</v>
      </c>
      <c r="U11" s="114">
        <f>[7]Agosto!$J$24</f>
        <v>48.96</v>
      </c>
      <c r="V11" s="114">
        <f>[7]Agosto!$J$25</f>
        <v>27.720000000000002</v>
      </c>
      <c r="W11" s="114">
        <f>[7]Agosto!$J$26</f>
        <v>36</v>
      </c>
      <c r="X11" s="114">
        <f>[7]Agosto!$J$27</f>
        <v>43.92</v>
      </c>
      <c r="Y11" s="114">
        <f>[7]Agosto!$J$28</f>
        <v>45.72</v>
      </c>
      <c r="Z11" s="114">
        <f>[7]Agosto!$J$29</f>
        <v>42.480000000000004</v>
      </c>
      <c r="AA11" s="114">
        <f>[7]Agosto!$J$30</f>
        <v>31.319999999999997</v>
      </c>
      <c r="AB11" s="114">
        <f>[7]Agosto!$J$31</f>
        <v>36.72</v>
      </c>
      <c r="AC11" s="114">
        <f>[7]Agosto!$J$32</f>
        <v>37.080000000000005</v>
      </c>
      <c r="AD11" s="114">
        <f>[7]Agosto!$J$33</f>
        <v>41.04</v>
      </c>
      <c r="AE11" s="114">
        <f>[7]Agosto!$J$34</f>
        <v>28.44</v>
      </c>
      <c r="AF11" s="114">
        <f>[7]Agosto!$J$35</f>
        <v>47.16</v>
      </c>
      <c r="AG11" s="112">
        <f t="shared" si="3"/>
        <v>71.28</v>
      </c>
      <c r="AH11" s="120">
        <f t="shared" si="4"/>
        <v>38.531612903225806</v>
      </c>
    </row>
    <row r="12" spans="1:34" hidden="1" x14ac:dyDescent="0.2">
      <c r="A12" s="54" t="s">
        <v>31</v>
      </c>
      <c r="B12" s="114" t="str">
        <f>[8]Agosto!$J$5</f>
        <v>*</v>
      </c>
      <c r="C12" s="114" t="str">
        <f>[8]Agosto!$J$6</f>
        <v>*</v>
      </c>
      <c r="D12" s="114" t="str">
        <f>[8]Agosto!$J$7</f>
        <v>*</v>
      </c>
      <c r="E12" s="114" t="str">
        <f>[8]Agosto!$J$8</f>
        <v>*</v>
      </c>
      <c r="F12" s="114" t="str">
        <f>[8]Agosto!$J$9</f>
        <v>*</v>
      </c>
      <c r="G12" s="114" t="str">
        <f>[8]Agosto!$J$10</f>
        <v>*</v>
      </c>
      <c r="H12" s="114" t="str">
        <f>[8]Agosto!$J$11</f>
        <v>*</v>
      </c>
      <c r="I12" s="114" t="str">
        <f>[8]Agosto!$J$12</f>
        <v>*</v>
      </c>
      <c r="J12" s="114" t="str">
        <f>[8]Agosto!$J$13</f>
        <v>*</v>
      </c>
      <c r="K12" s="114" t="str">
        <f>[8]Agosto!$J$14</f>
        <v>*</v>
      </c>
      <c r="L12" s="114" t="str">
        <f>[8]Agosto!$J$15</f>
        <v>*</v>
      </c>
      <c r="M12" s="114" t="str">
        <f>[8]Agosto!$J$16</f>
        <v>*</v>
      </c>
      <c r="N12" s="114" t="str">
        <f>[8]Agosto!$J$17</f>
        <v>*</v>
      </c>
      <c r="O12" s="114" t="str">
        <f>[8]Agosto!$J$18</f>
        <v>*</v>
      </c>
      <c r="P12" s="114" t="str">
        <f>[8]Agosto!$J$19</f>
        <v>*</v>
      </c>
      <c r="Q12" s="114" t="str">
        <f>[8]Agosto!$J$20</f>
        <v>*</v>
      </c>
      <c r="R12" s="114" t="str">
        <f>[8]Agosto!$J$21</f>
        <v>*</v>
      </c>
      <c r="S12" s="114" t="str">
        <f>[8]Agosto!$J$22</f>
        <v>*</v>
      </c>
      <c r="T12" s="114" t="str">
        <f>[8]Agosto!$J$23</f>
        <v>*</v>
      </c>
      <c r="U12" s="114" t="str">
        <f>[8]Agosto!$J$24</f>
        <v>*</v>
      </c>
      <c r="V12" s="114" t="str">
        <f>[8]Agosto!$J$25</f>
        <v>*</v>
      </c>
      <c r="W12" s="114" t="str">
        <f>[8]Agosto!$J$26</f>
        <v>*</v>
      </c>
      <c r="X12" s="114" t="str">
        <f>[8]Agosto!$J$27</f>
        <v>*</v>
      </c>
      <c r="Y12" s="114" t="str">
        <f>[8]Agosto!$J$28</f>
        <v>*</v>
      </c>
      <c r="Z12" s="114" t="str">
        <f>[8]Agosto!$J$29</f>
        <v>*</v>
      </c>
      <c r="AA12" s="114" t="str">
        <f>[8]Agosto!$J$30</f>
        <v>*</v>
      </c>
      <c r="AB12" s="114" t="str">
        <f>[8]Agosto!$J$31</f>
        <v>*</v>
      </c>
      <c r="AC12" s="114" t="str">
        <f>[8]Agosto!$J$32</f>
        <v>*</v>
      </c>
      <c r="AD12" s="114" t="str">
        <f>[8]Agosto!$J$33</f>
        <v>*</v>
      </c>
      <c r="AE12" s="114" t="str">
        <f>[8]Agosto!$J$34</f>
        <v>*</v>
      </c>
      <c r="AF12" s="114" t="str">
        <f>[8]Agosto!$J$35</f>
        <v>*</v>
      </c>
      <c r="AG12" s="112" t="s">
        <v>210</v>
      </c>
      <c r="AH12" s="120" t="s">
        <v>210</v>
      </c>
    </row>
    <row r="13" spans="1:34" x14ac:dyDescent="0.2">
      <c r="A13" s="54" t="s">
        <v>98</v>
      </c>
      <c r="B13" s="114">
        <f>[9]Agosto!$J$5</f>
        <v>27.720000000000002</v>
      </c>
      <c r="C13" s="114">
        <f>[9]Agosto!$J$6</f>
        <v>29.52</v>
      </c>
      <c r="D13" s="114">
        <f>[9]Agosto!$J$7</f>
        <v>23.400000000000002</v>
      </c>
      <c r="E13" s="114">
        <f>[9]Agosto!$J$8</f>
        <v>26.28</v>
      </c>
      <c r="F13" s="114">
        <f>[9]Agosto!$J$9</f>
        <v>27</v>
      </c>
      <c r="G13" s="114">
        <f>[9]Agosto!$J$10</f>
        <v>39.6</v>
      </c>
      <c r="H13" s="114">
        <f>[9]Agosto!$J$11</f>
        <v>24.12</v>
      </c>
      <c r="I13" s="114">
        <f>[9]Agosto!$J$12</f>
        <v>32.04</v>
      </c>
      <c r="J13" s="114">
        <f>[9]Agosto!$J$13</f>
        <v>21.96</v>
      </c>
      <c r="K13" s="114">
        <f>[9]Agosto!$J$14</f>
        <v>49.680000000000007</v>
      </c>
      <c r="L13" s="114">
        <f>[9]Agosto!$J$15</f>
        <v>52.56</v>
      </c>
      <c r="M13" s="114">
        <f>[9]Agosto!$J$16</f>
        <v>41.4</v>
      </c>
      <c r="N13" s="114">
        <f>[9]Agosto!$J$17</f>
        <v>33.119999999999997</v>
      </c>
      <c r="O13" s="114">
        <f>[9]Agosto!$J$18</f>
        <v>21.96</v>
      </c>
      <c r="P13" s="114">
        <f>[9]Agosto!$J$19</f>
        <v>28.44</v>
      </c>
      <c r="Q13" s="114">
        <f>[9]Agosto!$J$20</f>
        <v>39.96</v>
      </c>
      <c r="R13" s="114">
        <f>[9]Agosto!$J$21</f>
        <v>44.64</v>
      </c>
      <c r="S13" s="114">
        <f>[9]Agosto!$J$22</f>
        <v>83.88000000000001</v>
      </c>
      <c r="T13" s="114">
        <f>[9]Agosto!$J$23</f>
        <v>45</v>
      </c>
      <c r="U13" s="114">
        <f>[9]Agosto!$J$24</f>
        <v>38.159999999999997</v>
      </c>
      <c r="V13" s="114">
        <f>[9]Agosto!$J$25</f>
        <v>39.6</v>
      </c>
      <c r="W13" s="114">
        <f>[9]Agosto!$J$26</f>
        <v>51.12</v>
      </c>
      <c r="X13" s="114">
        <f>[9]Agosto!$J$27</f>
        <v>65.160000000000011</v>
      </c>
      <c r="Y13" s="114">
        <f>[9]Agosto!$J$28</f>
        <v>65.160000000000011</v>
      </c>
      <c r="Z13" s="114">
        <f>[9]Agosto!$J$29</f>
        <v>45.72</v>
      </c>
      <c r="AA13" s="114">
        <f>[9]Agosto!$J$30</f>
        <v>41.04</v>
      </c>
      <c r="AB13" s="114">
        <f>[9]Agosto!$J$31</f>
        <v>33.480000000000004</v>
      </c>
      <c r="AC13" s="114">
        <f>[9]Agosto!$J$32</f>
        <v>31.319999999999997</v>
      </c>
      <c r="AD13" s="114">
        <f>[9]Agosto!$J$33</f>
        <v>25.92</v>
      </c>
      <c r="AE13" s="114">
        <f>[9]Agosto!$J$34</f>
        <v>34.200000000000003</v>
      </c>
      <c r="AF13" s="114">
        <f>[9]Agosto!$J$35</f>
        <v>47.519999999999996</v>
      </c>
      <c r="AG13" s="112">
        <f t="shared" si="3"/>
        <v>83.88000000000001</v>
      </c>
      <c r="AH13" s="120">
        <f t="shared" si="4"/>
        <v>39.054193548387097</v>
      </c>
    </row>
    <row r="14" spans="1:34" hidden="1" x14ac:dyDescent="0.2">
      <c r="A14" s="54" t="s">
        <v>102</v>
      </c>
      <c r="B14" s="114" t="str">
        <f>[10]Agosto!$J$5</f>
        <v>*</v>
      </c>
      <c r="C14" s="114" t="str">
        <f>[10]Agosto!$J$6</f>
        <v>*</v>
      </c>
      <c r="D14" s="114" t="str">
        <f>[10]Agosto!$J$7</f>
        <v>*</v>
      </c>
      <c r="E14" s="114" t="str">
        <f>[10]Agosto!$J$8</f>
        <v>*</v>
      </c>
      <c r="F14" s="114" t="str">
        <f>[10]Agosto!$J$9</f>
        <v>*</v>
      </c>
      <c r="G14" s="114" t="str">
        <f>[10]Agosto!$J$10</f>
        <v>*</v>
      </c>
      <c r="H14" s="114" t="str">
        <f>[10]Agosto!$J$11</f>
        <v>*</v>
      </c>
      <c r="I14" s="114" t="str">
        <f>[10]Agosto!$J$12</f>
        <v>*</v>
      </c>
      <c r="J14" s="114" t="str">
        <f>[10]Agosto!$J$13</f>
        <v>*</v>
      </c>
      <c r="K14" s="114" t="str">
        <f>[10]Agosto!$J$14</f>
        <v>*</v>
      </c>
      <c r="L14" s="114" t="str">
        <f>[10]Agosto!$J$15</f>
        <v>*</v>
      </c>
      <c r="M14" s="114" t="str">
        <f>[10]Agosto!$J$16</f>
        <v>*</v>
      </c>
      <c r="N14" s="114" t="str">
        <f>[10]Agosto!$J$17</f>
        <v>*</v>
      </c>
      <c r="O14" s="114" t="str">
        <f>[10]Agosto!$J$18</f>
        <v>*</v>
      </c>
      <c r="P14" s="114" t="str">
        <f>[10]Agosto!$J$19</f>
        <v>*</v>
      </c>
      <c r="Q14" s="114" t="str">
        <f>[10]Agosto!$J$20</f>
        <v>*</v>
      </c>
      <c r="R14" s="114" t="str">
        <f>[10]Agosto!$J$21</f>
        <v>*</v>
      </c>
      <c r="S14" s="114" t="str">
        <f>[10]Agosto!$J$22</f>
        <v>*</v>
      </c>
      <c r="T14" s="114" t="str">
        <f>[10]Agosto!$J$23</f>
        <v>*</v>
      </c>
      <c r="U14" s="114" t="str">
        <f>[10]Agosto!$J$24</f>
        <v>*</v>
      </c>
      <c r="V14" s="114" t="str">
        <f>[10]Agosto!$J$25</f>
        <v>*</v>
      </c>
      <c r="W14" s="114" t="str">
        <f>[10]Agosto!$J$26</f>
        <v>*</v>
      </c>
      <c r="X14" s="114" t="str">
        <f>[10]Agosto!$J$27</f>
        <v>*</v>
      </c>
      <c r="Y14" s="114" t="str">
        <f>[10]Agosto!$J$28</f>
        <v>*</v>
      </c>
      <c r="Z14" s="114" t="str">
        <f>[10]Agosto!$J$29</f>
        <v>*</v>
      </c>
      <c r="AA14" s="114" t="str">
        <f>[10]Agosto!$J$30</f>
        <v>*</v>
      </c>
      <c r="AB14" s="114" t="str">
        <f>[10]Agosto!$J$31</f>
        <v>*</v>
      </c>
      <c r="AC14" s="114" t="str">
        <f>[10]Agosto!$J$32</f>
        <v>*</v>
      </c>
      <c r="AD14" s="114" t="str">
        <f>[10]Agosto!$J$33</f>
        <v>*</v>
      </c>
      <c r="AE14" s="114" t="str">
        <f>[10]Agosto!$J$34</f>
        <v>*</v>
      </c>
      <c r="AF14" s="114" t="str">
        <f>[10]Agosto!$J$35</f>
        <v>*</v>
      </c>
      <c r="AG14" s="112" t="s">
        <v>210</v>
      </c>
      <c r="AH14" s="120" t="s">
        <v>210</v>
      </c>
    </row>
    <row r="15" spans="1:34" x14ac:dyDescent="0.2">
      <c r="A15" s="54" t="s">
        <v>105</v>
      </c>
      <c r="B15" s="114">
        <f>[11]Agosto!$J$5</f>
        <v>33.119999999999997</v>
      </c>
      <c r="C15" s="114">
        <f>[11]Agosto!$J$6</f>
        <v>34.56</v>
      </c>
      <c r="D15" s="114">
        <f>[11]Agosto!$J$7</f>
        <v>23.400000000000002</v>
      </c>
      <c r="E15" s="114">
        <f>[11]Agosto!$J$8</f>
        <v>25.2</v>
      </c>
      <c r="F15" s="114">
        <f>[11]Agosto!$J$9</f>
        <v>27.36</v>
      </c>
      <c r="G15" s="114">
        <f>[11]Agosto!$J$10</f>
        <v>40.32</v>
      </c>
      <c r="H15" s="114">
        <f>[11]Agosto!$J$11</f>
        <v>41.4</v>
      </c>
      <c r="I15" s="114">
        <f>[11]Agosto!$J$12</f>
        <v>44.64</v>
      </c>
      <c r="J15" s="114">
        <f>[11]Agosto!$J$13</f>
        <v>48.24</v>
      </c>
      <c r="K15" s="114">
        <f>[11]Agosto!$J$14</f>
        <v>36.72</v>
      </c>
      <c r="L15" s="114">
        <f>[11]Agosto!$J$15</f>
        <v>47.88</v>
      </c>
      <c r="M15" s="114">
        <f>[11]Agosto!$J$16</f>
        <v>52.56</v>
      </c>
      <c r="N15" s="114">
        <f>[11]Agosto!$J$17</f>
        <v>37.080000000000005</v>
      </c>
      <c r="O15" s="114">
        <f>[11]Agosto!$J$18</f>
        <v>20.88</v>
      </c>
      <c r="P15" s="114">
        <f>[11]Agosto!$J$19</f>
        <v>30.6</v>
      </c>
      <c r="Q15" s="114">
        <f>[11]Agosto!$J$20</f>
        <v>43.56</v>
      </c>
      <c r="R15" s="114">
        <f>[11]Agosto!$J$21</f>
        <v>38.159999999999997</v>
      </c>
      <c r="S15" s="114">
        <f>[11]Agosto!$J$22</f>
        <v>76.680000000000007</v>
      </c>
      <c r="T15" s="114">
        <f>[11]Agosto!$J$23</f>
        <v>35.64</v>
      </c>
      <c r="U15" s="114">
        <f>[11]Agosto!$J$24</f>
        <v>34.200000000000003</v>
      </c>
      <c r="V15" s="114">
        <f>[11]Agosto!$J$25</f>
        <v>36</v>
      </c>
      <c r="W15" s="114">
        <f>[11]Agosto!$J$26</f>
        <v>61.2</v>
      </c>
      <c r="X15" s="114">
        <f>[11]Agosto!$J$27</f>
        <v>60.12</v>
      </c>
      <c r="Y15" s="114">
        <f>[11]Agosto!$J$28</f>
        <v>63.360000000000007</v>
      </c>
      <c r="Z15" s="114">
        <f>[11]Agosto!$J$29</f>
        <v>37.440000000000005</v>
      </c>
      <c r="AA15" s="114">
        <f>[11]Agosto!$J$30</f>
        <v>37.440000000000005</v>
      </c>
      <c r="AB15" s="114">
        <f>[11]Agosto!$J$31</f>
        <v>25.2</v>
      </c>
      <c r="AC15" s="114">
        <f>[11]Agosto!$J$32</f>
        <v>32.04</v>
      </c>
      <c r="AD15" s="114">
        <f>[11]Agosto!$J$33</f>
        <v>30.96</v>
      </c>
      <c r="AE15" s="114">
        <f>[11]Agosto!$J$34</f>
        <v>39.24</v>
      </c>
      <c r="AF15" s="114">
        <f>[11]Agosto!$J$35</f>
        <v>39.6</v>
      </c>
      <c r="AG15" s="112">
        <f t="shared" si="3"/>
        <v>76.680000000000007</v>
      </c>
      <c r="AH15" s="120">
        <f t="shared" si="4"/>
        <v>39.832258064516125</v>
      </c>
    </row>
    <row r="16" spans="1:34" x14ac:dyDescent="0.2">
      <c r="A16" s="54" t="s">
        <v>152</v>
      </c>
      <c r="B16" s="114">
        <f>[12]Agosto!$J$5</f>
        <v>31.319999999999997</v>
      </c>
      <c r="C16" s="114">
        <f>[12]Agosto!$J$6</f>
        <v>29.52</v>
      </c>
      <c r="D16" s="114">
        <f>[12]Agosto!$J$7</f>
        <v>20.52</v>
      </c>
      <c r="E16" s="114">
        <f>[12]Agosto!$J$8</f>
        <v>25.2</v>
      </c>
      <c r="F16" s="114">
        <f>[12]Agosto!$J$9</f>
        <v>28.44</v>
      </c>
      <c r="G16" s="114">
        <f>[12]Agosto!$J$10</f>
        <v>32.04</v>
      </c>
      <c r="H16" s="114">
        <f>[12]Agosto!$J$11</f>
        <v>32.4</v>
      </c>
      <c r="I16" s="114">
        <f>[12]Agosto!$J$12</f>
        <v>29.16</v>
      </c>
      <c r="J16" s="114">
        <f>[12]Agosto!$J$13</f>
        <v>27.720000000000002</v>
      </c>
      <c r="K16" s="114">
        <f>[12]Agosto!$J$14</f>
        <v>42.12</v>
      </c>
      <c r="L16" s="114">
        <f>[12]Agosto!$J$15</f>
        <v>35.28</v>
      </c>
      <c r="M16" s="114">
        <f>[12]Agosto!$J$16</f>
        <v>54.72</v>
      </c>
      <c r="N16" s="114">
        <f>[12]Agosto!$J$17</f>
        <v>52.56</v>
      </c>
      <c r="O16" s="114">
        <f>[12]Agosto!$J$18</f>
        <v>37.440000000000005</v>
      </c>
      <c r="P16" s="114">
        <f>[12]Agosto!$J$19</f>
        <v>39.24</v>
      </c>
      <c r="Q16" s="114">
        <f>[12]Agosto!$J$20</f>
        <v>40.680000000000007</v>
      </c>
      <c r="R16" s="114">
        <f>[12]Agosto!$J$21</f>
        <v>37.080000000000005</v>
      </c>
      <c r="S16" s="114">
        <f>[12]Agosto!$J$22</f>
        <v>57.24</v>
      </c>
      <c r="T16" s="114">
        <f>[12]Agosto!$J$23</f>
        <v>76.319999999999993</v>
      </c>
      <c r="U16" s="114">
        <f>[12]Agosto!$J$24</f>
        <v>29.880000000000003</v>
      </c>
      <c r="V16" s="114">
        <f>[12]Agosto!$J$25</f>
        <v>41.4</v>
      </c>
      <c r="W16" s="114">
        <f>[12]Agosto!$J$26</f>
        <v>36</v>
      </c>
      <c r="X16" s="114">
        <f>[12]Agosto!$J$27</f>
        <v>42.480000000000004</v>
      </c>
      <c r="Y16" s="114">
        <f>[12]Agosto!$J$28</f>
        <v>34.200000000000003</v>
      </c>
      <c r="Z16" s="114">
        <f>[12]Agosto!$J$29</f>
        <v>37.800000000000004</v>
      </c>
      <c r="AA16" s="114">
        <f>[12]Agosto!$J$30</f>
        <v>36.36</v>
      </c>
      <c r="AB16" s="114">
        <f>[12]Agosto!$J$31</f>
        <v>28.08</v>
      </c>
      <c r="AC16" s="114">
        <f>[12]Agosto!$J$32</f>
        <v>31.319999999999997</v>
      </c>
      <c r="AD16" s="114">
        <f>[12]Agosto!$J$33</f>
        <v>25.2</v>
      </c>
      <c r="AE16" s="114">
        <f>[12]Agosto!$J$34</f>
        <v>32.04</v>
      </c>
      <c r="AF16" s="114">
        <f>[12]Agosto!$J$35</f>
        <v>68.400000000000006</v>
      </c>
      <c r="AG16" s="112">
        <f t="shared" si="3"/>
        <v>76.319999999999993</v>
      </c>
      <c r="AH16" s="120">
        <f t="shared" si="4"/>
        <v>37.811612903225814</v>
      </c>
    </row>
    <row r="17" spans="1:38" x14ac:dyDescent="0.2">
      <c r="A17" s="54" t="s">
        <v>2</v>
      </c>
      <c r="B17" s="114">
        <f>[13]Agosto!$J$5</f>
        <v>34.92</v>
      </c>
      <c r="C17" s="114">
        <f>[13]Agosto!$J$6</f>
        <v>32.04</v>
      </c>
      <c r="D17" s="114">
        <f>[13]Agosto!$J$7</f>
        <v>29.52</v>
      </c>
      <c r="E17" s="114">
        <f>[13]Agosto!$J$8</f>
        <v>29.880000000000003</v>
      </c>
      <c r="F17" s="114">
        <f>[13]Agosto!$J$9</f>
        <v>37.080000000000005</v>
      </c>
      <c r="G17" s="114">
        <f>[13]Agosto!$J$10</f>
        <v>36.72</v>
      </c>
      <c r="H17" s="114">
        <f>[13]Agosto!$J$11</f>
        <v>33.119999999999997</v>
      </c>
      <c r="I17" s="114">
        <f>[13]Agosto!$J$12</f>
        <v>29.52</v>
      </c>
      <c r="J17" s="114">
        <f>[13]Agosto!$J$13</f>
        <v>36.72</v>
      </c>
      <c r="K17" s="114">
        <f>[13]Agosto!$J$14</f>
        <v>48.24</v>
      </c>
      <c r="L17" s="114">
        <f>[13]Agosto!$J$15</f>
        <v>42.12</v>
      </c>
      <c r="M17" s="114">
        <f>[13]Agosto!$J$16</f>
        <v>52.56</v>
      </c>
      <c r="N17" s="114">
        <f>[13]Agosto!$J$17</f>
        <v>52.2</v>
      </c>
      <c r="O17" s="114">
        <f>[13]Agosto!$J$18</f>
        <v>34.56</v>
      </c>
      <c r="P17" s="114">
        <f>[13]Agosto!$J$19</f>
        <v>38.519999999999996</v>
      </c>
      <c r="Q17" s="114">
        <f>[13]Agosto!$J$20</f>
        <v>45.72</v>
      </c>
      <c r="R17" s="114">
        <f>[13]Agosto!$J$21</f>
        <v>37.800000000000004</v>
      </c>
      <c r="S17" s="114">
        <f>[13]Agosto!$J$22</f>
        <v>48.24</v>
      </c>
      <c r="T17" s="114">
        <f>[13]Agosto!$J$23</f>
        <v>69.48</v>
      </c>
      <c r="U17" s="114">
        <f>[13]Agosto!$J$24</f>
        <v>34.200000000000003</v>
      </c>
      <c r="V17" s="114">
        <f>[13]Agosto!$J$25</f>
        <v>41.4</v>
      </c>
      <c r="W17" s="114">
        <f>[13]Agosto!$J$26</f>
        <v>46.080000000000005</v>
      </c>
      <c r="X17" s="114">
        <f>[13]Agosto!$J$27</f>
        <v>52.92</v>
      </c>
      <c r="Y17" s="114">
        <f>[13]Agosto!$J$28</f>
        <v>53.28</v>
      </c>
      <c r="Z17" s="114">
        <f>[13]Agosto!$J$29</f>
        <v>42.84</v>
      </c>
      <c r="AA17" s="114">
        <f>[13]Agosto!$J$30</f>
        <v>28.44</v>
      </c>
      <c r="AB17" s="114">
        <f>[13]Agosto!$J$31</f>
        <v>34.56</v>
      </c>
      <c r="AC17" s="114">
        <f>[13]Agosto!$J$32</f>
        <v>43.92</v>
      </c>
      <c r="AD17" s="114">
        <f>[13]Agosto!$J$33</f>
        <v>32.76</v>
      </c>
      <c r="AE17" s="114">
        <f>[13]Agosto!$J$34</f>
        <v>33.840000000000003</v>
      </c>
      <c r="AF17" s="114">
        <f>[13]Agosto!$J$35</f>
        <v>68.039999999999992</v>
      </c>
      <c r="AG17" s="112">
        <f t="shared" si="3"/>
        <v>69.48</v>
      </c>
      <c r="AH17" s="120">
        <f t="shared" si="4"/>
        <v>41.330322580645159</v>
      </c>
      <c r="AJ17" s="12" t="s">
        <v>35</v>
      </c>
      <c r="AK17" t="s">
        <v>35</v>
      </c>
    </row>
    <row r="18" spans="1:38" hidden="1" x14ac:dyDescent="0.2">
      <c r="A18" s="54" t="s">
        <v>3</v>
      </c>
      <c r="B18" s="114" t="str">
        <f>[14]Agosto!$J$5</f>
        <v>*</v>
      </c>
      <c r="C18" s="114" t="str">
        <f>[14]Agosto!$J$6</f>
        <v>*</v>
      </c>
      <c r="D18" s="114" t="str">
        <f>[14]Agosto!$J$7</f>
        <v>*</v>
      </c>
      <c r="E18" s="114" t="str">
        <f>[14]Agosto!$J$8</f>
        <v>*</v>
      </c>
      <c r="F18" s="114" t="str">
        <f>[14]Agosto!$J$9</f>
        <v>*</v>
      </c>
      <c r="G18" s="114" t="str">
        <f>[14]Agosto!$J$10</f>
        <v>*</v>
      </c>
      <c r="H18" s="114" t="str">
        <f>[14]Agosto!$J$11</f>
        <v>*</v>
      </c>
      <c r="I18" s="114" t="str">
        <f>[14]Agosto!$J$12</f>
        <v>*</v>
      </c>
      <c r="J18" s="114" t="str">
        <f>[14]Agosto!$J$13</f>
        <v>*</v>
      </c>
      <c r="K18" s="114" t="str">
        <f>[14]Agosto!$J$14</f>
        <v>*</v>
      </c>
      <c r="L18" s="114" t="str">
        <f>[14]Agosto!$J$15</f>
        <v>*</v>
      </c>
      <c r="M18" s="114" t="str">
        <f>[14]Agosto!$J$16</f>
        <v>*</v>
      </c>
      <c r="N18" s="114" t="str">
        <f>[14]Agosto!$J$17</f>
        <v>*</v>
      </c>
      <c r="O18" s="114" t="str">
        <f>[14]Agosto!$J$18</f>
        <v>*</v>
      </c>
      <c r="P18" s="114" t="str">
        <f>[14]Agosto!$J$19</f>
        <v>*</v>
      </c>
      <c r="Q18" s="114" t="str">
        <f>[14]Agosto!$J$20</f>
        <v>*</v>
      </c>
      <c r="R18" s="114" t="str">
        <f>[14]Agosto!$J$21</f>
        <v>*</v>
      </c>
      <c r="S18" s="114" t="str">
        <f>[14]Agosto!$J$22</f>
        <v>*</v>
      </c>
      <c r="T18" s="114" t="str">
        <f>[14]Agosto!$J$23</f>
        <v>*</v>
      </c>
      <c r="U18" s="114" t="str">
        <f>[14]Agosto!$J$24</f>
        <v>*</v>
      </c>
      <c r="V18" s="114" t="str">
        <f>[14]Agosto!$J$25</f>
        <v>*</v>
      </c>
      <c r="W18" s="114" t="str">
        <f>[14]Agosto!$J$26</f>
        <v>*</v>
      </c>
      <c r="X18" s="114" t="str">
        <f>[14]Agosto!$J$27</f>
        <v>*</v>
      </c>
      <c r="Y18" s="114" t="str">
        <f>[14]Agosto!$J$28</f>
        <v>*</v>
      </c>
      <c r="Z18" s="114" t="str">
        <f>[14]Agosto!$J$29</f>
        <v>*</v>
      </c>
      <c r="AA18" s="114" t="str">
        <f>[14]Agosto!$J$30</f>
        <v>*</v>
      </c>
      <c r="AB18" s="114" t="str">
        <f>[14]Agosto!$J$31</f>
        <v>*</v>
      </c>
      <c r="AC18" s="114" t="str">
        <f>[14]Agosto!$J$32</f>
        <v>*</v>
      </c>
      <c r="AD18" s="114" t="str">
        <f>[14]Agosto!$J$33</f>
        <v>*</v>
      </c>
      <c r="AE18" s="114" t="str">
        <f>[14]Agosto!$J$34</f>
        <v>*</v>
      </c>
      <c r="AF18" s="114" t="str">
        <f>[14]Agosto!$J$35</f>
        <v>*</v>
      </c>
      <c r="AG18" s="112" t="s">
        <v>210</v>
      </c>
      <c r="AH18" s="120" t="s">
        <v>210</v>
      </c>
      <c r="AI18" s="12" t="s">
        <v>35</v>
      </c>
      <c r="AJ18" s="12" t="s">
        <v>35</v>
      </c>
    </row>
    <row r="19" spans="1:38" x14ac:dyDescent="0.2">
      <c r="A19" s="54" t="s">
        <v>4</v>
      </c>
      <c r="B19" s="114">
        <f>[15]Agosto!$J$5</f>
        <v>30.96</v>
      </c>
      <c r="C19" s="114">
        <f>[15]Agosto!$J$6</f>
        <v>29.16</v>
      </c>
      <c r="D19" s="114">
        <f>[15]Agosto!$J$7</f>
        <v>26.64</v>
      </c>
      <c r="E19" s="114">
        <f>[15]Agosto!$J$8</f>
        <v>24.48</v>
      </c>
      <c r="F19" s="114">
        <f>[15]Agosto!$J$9</f>
        <v>28.08</v>
      </c>
      <c r="G19" s="114">
        <f>[15]Agosto!$J$10</f>
        <v>36</v>
      </c>
      <c r="H19" s="114">
        <f>[15]Agosto!$J$11</f>
        <v>34.56</v>
      </c>
      <c r="I19" s="114">
        <f>[15]Agosto!$J$12</f>
        <v>33.840000000000003</v>
      </c>
      <c r="J19" s="114">
        <f>[15]Agosto!$J$13</f>
        <v>38.519999999999996</v>
      </c>
      <c r="K19" s="114">
        <f>[15]Agosto!$J$14</f>
        <v>38.519999999999996</v>
      </c>
      <c r="L19" s="114">
        <f>[15]Agosto!$J$15</f>
        <v>41.76</v>
      </c>
      <c r="M19" s="114">
        <f>[15]Agosto!$J$16</f>
        <v>34.92</v>
      </c>
      <c r="N19" s="114">
        <f>[15]Agosto!$J$17</f>
        <v>51.84</v>
      </c>
      <c r="O19" s="114">
        <f>[15]Agosto!$J$18</f>
        <v>28.8</v>
      </c>
      <c r="P19" s="114">
        <f>[15]Agosto!$J$19</f>
        <v>34.92</v>
      </c>
      <c r="Q19" s="114">
        <f>[15]Agosto!$J$20</f>
        <v>43.92</v>
      </c>
      <c r="R19" s="114">
        <f>[15]Agosto!$J$21</f>
        <v>42.84</v>
      </c>
      <c r="S19" s="114">
        <f>[15]Agosto!$J$22</f>
        <v>46.800000000000004</v>
      </c>
      <c r="T19" s="114">
        <f>[15]Agosto!$J$23</f>
        <v>70.2</v>
      </c>
      <c r="U19" s="114">
        <f>[15]Agosto!$J$24</f>
        <v>54</v>
      </c>
      <c r="V19" s="114">
        <f>[15]Agosto!$J$25</f>
        <v>50.4</v>
      </c>
      <c r="W19" s="114">
        <f>[15]Agosto!$J$26</f>
        <v>33.119999999999997</v>
      </c>
      <c r="X19" s="114">
        <f>[15]Agosto!$J$27</f>
        <v>50.76</v>
      </c>
      <c r="Y19" s="114">
        <f>[15]Agosto!$J$28</f>
        <v>46.080000000000005</v>
      </c>
      <c r="Z19" s="114">
        <f>[15]Agosto!$J$29</f>
        <v>43.92</v>
      </c>
      <c r="AA19" s="114">
        <f>[15]Agosto!$J$30</f>
        <v>34.56</v>
      </c>
      <c r="AB19" s="114">
        <f>[15]Agosto!$J$31</f>
        <v>33.119999999999997</v>
      </c>
      <c r="AC19" s="114">
        <f>[15]Agosto!$J$32</f>
        <v>26.64</v>
      </c>
      <c r="AD19" s="114">
        <f>[15]Agosto!$J$33</f>
        <v>26.64</v>
      </c>
      <c r="AE19" s="114">
        <f>[15]Agosto!$J$34</f>
        <v>28.8</v>
      </c>
      <c r="AF19" s="114">
        <f>[15]Agosto!$J$35</f>
        <v>46.800000000000004</v>
      </c>
      <c r="AG19" s="112">
        <f t="shared" si="3"/>
        <v>70.2</v>
      </c>
      <c r="AH19" s="120">
        <f t="shared" si="4"/>
        <v>38.438709677419354</v>
      </c>
    </row>
    <row r="20" spans="1:38" x14ac:dyDescent="0.2">
      <c r="A20" s="54" t="s">
        <v>5</v>
      </c>
      <c r="B20" s="114">
        <f>[16]Agosto!$J$5</f>
        <v>21.240000000000002</v>
      </c>
      <c r="C20" s="114">
        <f>[16]Agosto!$J$6</f>
        <v>23.759999999999998</v>
      </c>
      <c r="D20" s="114">
        <f>[16]Agosto!$J$7</f>
        <v>21.6</v>
      </c>
      <c r="E20" s="114">
        <f>[16]Agosto!$J$8</f>
        <v>19.440000000000001</v>
      </c>
      <c r="F20" s="114">
        <f>[16]Agosto!$J$9</f>
        <v>26.64</v>
      </c>
      <c r="G20" s="114">
        <f>[16]Agosto!$J$10</f>
        <v>22.32</v>
      </c>
      <c r="H20" s="114">
        <f>[16]Agosto!$J$11</f>
        <v>19.440000000000001</v>
      </c>
      <c r="I20" s="114">
        <f>[16]Agosto!$J$12</f>
        <v>42.12</v>
      </c>
      <c r="J20" s="114">
        <f>[16]Agosto!$J$13</f>
        <v>21.96</v>
      </c>
      <c r="K20" s="114">
        <f>[16]Agosto!$J$14</f>
        <v>21.6</v>
      </c>
      <c r="L20" s="114">
        <f>[16]Agosto!$J$15</f>
        <v>20.52</v>
      </c>
      <c r="M20" s="114">
        <f>[16]Agosto!$J$16</f>
        <v>48.96</v>
      </c>
      <c r="N20" s="114">
        <f>[16]Agosto!$J$17</f>
        <v>55.800000000000004</v>
      </c>
      <c r="O20" s="114">
        <f>[16]Agosto!$J$18</f>
        <v>30.240000000000002</v>
      </c>
      <c r="P20" s="114">
        <f>[16]Agosto!$J$19</f>
        <v>22.32</v>
      </c>
      <c r="Q20" s="114">
        <f>[16]Agosto!$J$20</f>
        <v>26.28</v>
      </c>
      <c r="R20" s="114">
        <f>[16]Agosto!$J$21</f>
        <v>30.96</v>
      </c>
      <c r="S20" s="114">
        <f>[16]Agosto!$J$22</f>
        <v>23.400000000000002</v>
      </c>
      <c r="T20" s="114">
        <f>[16]Agosto!$J$23</f>
        <v>68.760000000000005</v>
      </c>
      <c r="U20" s="114">
        <f>[16]Agosto!$J$24</f>
        <v>26.28</v>
      </c>
      <c r="V20" s="114">
        <f>[16]Agosto!$J$25</f>
        <v>32.76</v>
      </c>
      <c r="W20" s="114">
        <f>[16]Agosto!$J$26</f>
        <v>25.56</v>
      </c>
      <c r="X20" s="114">
        <f>[16]Agosto!$J$27</f>
        <v>35.64</v>
      </c>
      <c r="Y20" s="114">
        <f>[16]Agosto!$J$28</f>
        <v>40.680000000000007</v>
      </c>
      <c r="Z20" s="114">
        <f>[16]Agosto!$J$29</f>
        <v>39.6</v>
      </c>
      <c r="AA20" s="114">
        <f>[16]Agosto!$J$30</f>
        <v>50.04</v>
      </c>
      <c r="AB20" s="114">
        <f>[16]Agosto!$J$31</f>
        <v>34.56</v>
      </c>
      <c r="AC20" s="114">
        <f>[16]Agosto!$J$32</f>
        <v>26.64</v>
      </c>
      <c r="AD20" s="114">
        <f>[16]Agosto!$J$33</f>
        <v>25.92</v>
      </c>
      <c r="AE20" s="114">
        <f>[16]Agosto!$J$34</f>
        <v>18</v>
      </c>
      <c r="AF20" s="114">
        <f>[16]Agosto!$J$35</f>
        <v>20.88</v>
      </c>
      <c r="AG20" s="112">
        <f t="shared" si="3"/>
        <v>68.760000000000005</v>
      </c>
      <c r="AH20" s="120">
        <f t="shared" si="4"/>
        <v>30.449032258064516</v>
      </c>
      <c r="AI20" s="12" t="s">
        <v>35</v>
      </c>
    </row>
    <row r="21" spans="1:38" x14ac:dyDescent="0.2">
      <c r="A21" s="54" t="s">
        <v>33</v>
      </c>
      <c r="B21" s="114">
        <f>[17]Agosto!$J$5</f>
        <v>30.96</v>
      </c>
      <c r="C21" s="114">
        <f>[17]Agosto!$J$6</f>
        <v>33.480000000000004</v>
      </c>
      <c r="D21" s="114">
        <f>[17]Agosto!$J$7</f>
        <v>32.4</v>
      </c>
      <c r="E21" s="114">
        <f>[17]Agosto!$J$8</f>
        <v>28.08</v>
      </c>
      <c r="F21" s="114">
        <f>[17]Agosto!$J$9</f>
        <v>33.119999999999997</v>
      </c>
      <c r="G21" s="114">
        <f>[17]Agosto!$J$10</f>
        <v>35.64</v>
      </c>
      <c r="H21" s="114">
        <f>[17]Agosto!$J$11</f>
        <v>35.64</v>
      </c>
      <c r="I21" s="114">
        <f>[17]Agosto!$J$12</f>
        <v>34.200000000000003</v>
      </c>
      <c r="J21" s="114">
        <f>[17]Agosto!$J$13</f>
        <v>36.36</v>
      </c>
      <c r="K21" s="114">
        <f>[17]Agosto!$J$14</f>
        <v>41.4</v>
      </c>
      <c r="L21" s="114">
        <f>[17]Agosto!$J$15</f>
        <v>43.92</v>
      </c>
      <c r="M21" s="114">
        <f>[17]Agosto!$J$16</f>
        <v>33.119999999999997</v>
      </c>
      <c r="N21" s="114">
        <f>[17]Agosto!$J$17</f>
        <v>66.239999999999995</v>
      </c>
      <c r="O21" s="114">
        <f>[17]Agosto!$J$18</f>
        <v>30.96</v>
      </c>
      <c r="P21" s="114">
        <f>[17]Agosto!$J$19</f>
        <v>38.519999999999996</v>
      </c>
      <c r="Q21" s="114">
        <f>[17]Agosto!$J$20</f>
        <v>43.92</v>
      </c>
      <c r="R21" s="114">
        <f>[17]Agosto!$J$21</f>
        <v>37.080000000000005</v>
      </c>
      <c r="S21" s="114">
        <f>[17]Agosto!$J$22</f>
        <v>48.24</v>
      </c>
      <c r="T21" s="114">
        <f>[17]Agosto!$J$23</f>
        <v>56.519999999999996</v>
      </c>
      <c r="U21" s="114">
        <f>[17]Agosto!$J$24</f>
        <v>67.319999999999993</v>
      </c>
      <c r="V21" s="114">
        <f>[17]Agosto!$J$25</f>
        <v>53.64</v>
      </c>
      <c r="W21" s="114">
        <f>[17]Agosto!$J$26</f>
        <v>34.56</v>
      </c>
      <c r="X21" s="114">
        <f>[17]Agosto!$J$27</f>
        <v>47.519999999999996</v>
      </c>
      <c r="Y21" s="114">
        <f>[17]Agosto!$J$28</f>
        <v>43.56</v>
      </c>
      <c r="Z21" s="114">
        <f>[17]Agosto!$J$29</f>
        <v>46.800000000000004</v>
      </c>
      <c r="AA21" s="114">
        <f>[17]Agosto!$J$30</f>
        <v>41.4</v>
      </c>
      <c r="AB21" s="114">
        <f>[17]Agosto!$J$31</f>
        <v>30.6</v>
      </c>
      <c r="AC21" s="114">
        <f>[17]Agosto!$J$32</f>
        <v>28.8</v>
      </c>
      <c r="AD21" s="114">
        <f>[17]Agosto!$J$33</f>
        <v>31.319999999999997</v>
      </c>
      <c r="AE21" s="114">
        <f>[17]Agosto!$J$34</f>
        <v>34.92</v>
      </c>
      <c r="AF21" s="114">
        <f>[17]Agosto!$J$35</f>
        <v>55.080000000000005</v>
      </c>
      <c r="AG21" s="112">
        <f t="shared" si="3"/>
        <v>67.319999999999993</v>
      </c>
      <c r="AH21" s="120">
        <f t="shared" si="4"/>
        <v>40.494193548387088</v>
      </c>
    </row>
    <row r="22" spans="1:38" x14ac:dyDescent="0.2">
      <c r="A22" s="54" t="s">
        <v>6</v>
      </c>
      <c r="B22" s="114">
        <f>[18]Agosto!$J$5</f>
        <v>22.68</v>
      </c>
      <c r="C22" s="114">
        <f>[18]Agosto!$J$6</f>
        <v>25.92</v>
      </c>
      <c r="D22" s="114">
        <f>[18]Agosto!$J$7</f>
        <v>17.28</v>
      </c>
      <c r="E22" s="114">
        <f>[18]Agosto!$J$8</f>
        <v>20.88</v>
      </c>
      <c r="F22" s="114">
        <f>[18]Agosto!$J$9</f>
        <v>20.52</v>
      </c>
      <c r="G22" s="114">
        <f>[18]Agosto!$J$10</f>
        <v>19.079999999999998</v>
      </c>
      <c r="H22" s="114">
        <f>[18]Agosto!$J$11</f>
        <v>32.4</v>
      </c>
      <c r="I22" s="114">
        <f>[18]Agosto!$J$12</f>
        <v>15.120000000000001</v>
      </c>
      <c r="J22" s="114">
        <f>[18]Agosto!$J$13</f>
        <v>20.52</v>
      </c>
      <c r="K22" s="114">
        <f>[18]Agosto!$J$14</f>
        <v>34.200000000000003</v>
      </c>
      <c r="L22" s="114">
        <f>[18]Agosto!$J$15</f>
        <v>36.36</v>
      </c>
      <c r="M22" s="114">
        <f>[18]Agosto!$J$16</f>
        <v>27.36</v>
      </c>
      <c r="N22" s="114">
        <f>[18]Agosto!$J$17</f>
        <v>40.680000000000007</v>
      </c>
      <c r="O22" s="114">
        <f>[18]Agosto!$J$18</f>
        <v>24.840000000000003</v>
      </c>
      <c r="P22" s="114">
        <f>[18]Agosto!$J$19</f>
        <v>25.2</v>
      </c>
      <c r="Q22" s="114">
        <f>[18]Agosto!$J$20</f>
        <v>33.480000000000004</v>
      </c>
      <c r="R22" s="114">
        <f>[18]Agosto!$J$21</f>
        <v>44.28</v>
      </c>
      <c r="S22" s="114">
        <f>[18]Agosto!$J$22</f>
        <v>37.440000000000005</v>
      </c>
      <c r="T22" s="114">
        <f>[18]Agosto!$J$23</f>
        <v>53.28</v>
      </c>
      <c r="U22" s="114">
        <f>[18]Agosto!$J$24</f>
        <v>33.119999999999997</v>
      </c>
      <c r="V22" s="114">
        <f>[18]Agosto!$J$25</f>
        <v>26.64</v>
      </c>
      <c r="W22" s="114">
        <f>[18]Agosto!$J$26</f>
        <v>37.080000000000005</v>
      </c>
      <c r="X22" s="114">
        <f>[18]Agosto!$J$27</f>
        <v>36</v>
      </c>
      <c r="Y22" s="114">
        <f>[18]Agosto!$J$28</f>
        <v>20.88</v>
      </c>
      <c r="Z22" s="114">
        <f>[18]Agosto!$J$29</f>
        <v>33.840000000000003</v>
      </c>
      <c r="AA22" s="114">
        <f>[18]Agosto!$J$30</f>
        <v>28.44</v>
      </c>
      <c r="AB22" s="114">
        <f>[18]Agosto!$J$31</f>
        <v>21.6</v>
      </c>
      <c r="AC22" s="114">
        <f>[18]Agosto!$J$32</f>
        <v>22.68</v>
      </c>
      <c r="AD22" s="114">
        <f>[18]Agosto!$J$33</f>
        <v>21.6</v>
      </c>
      <c r="AE22" s="114">
        <f>[18]Agosto!$J$34</f>
        <v>22.32</v>
      </c>
      <c r="AF22" s="114">
        <f>[18]Agosto!$J$35</f>
        <v>51.84</v>
      </c>
      <c r="AG22" s="112">
        <f t="shared" si="3"/>
        <v>53.28</v>
      </c>
      <c r="AH22" s="120">
        <f t="shared" si="4"/>
        <v>29.276129032258073</v>
      </c>
    </row>
    <row r="23" spans="1:38" x14ac:dyDescent="0.2">
      <c r="A23" s="54" t="s">
        <v>7</v>
      </c>
      <c r="B23" s="114">
        <f>[19]Agosto!$J$5</f>
        <v>28.8</v>
      </c>
      <c r="C23" s="114">
        <f>[19]Agosto!$J$6</f>
        <v>29.16</v>
      </c>
      <c r="D23" s="114">
        <f>[19]Agosto!$J$7</f>
        <v>21.96</v>
      </c>
      <c r="E23" s="114">
        <f>[19]Agosto!$J$8</f>
        <v>24.840000000000003</v>
      </c>
      <c r="F23" s="114">
        <f>[19]Agosto!$J$9</f>
        <v>25.56</v>
      </c>
      <c r="G23" s="114">
        <f>[19]Agosto!$J$10</f>
        <v>40.32</v>
      </c>
      <c r="H23" s="114">
        <f>[19]Agosto!$J$11</f>
        <v>40.32</v>
      </c>
      <c r="I23" s="114">
        <f>[19]Agosto!$J$12</f>
        <v>39.24</v>
      </c>
      <c r="J23" s="114">
        <f>[19]Agosto!$J$13</f>
        <v>39.6</v>
      </c>
      <c r="K23" s="114">
        <f>[19]Agosto!$J$14</f>
        <v>46.800000000000004</v>
      </c>
      <c r="L23" s="114">
        <f>[19]Agosto!$J$15</f>
        <v>52.56</v>
      </c>
      <c r="M23" s="114">
        <f>[19]Agosto!$J$16</f>
        <v>90.360000000000014</v>
      </c>
      <c r="N23" s="114">
        <f>[19]Agosto!$J$17</f>
        <v>31.680000000000003</v>
      </c>
      <c r="O23" s="114">
        <f>[19]Agosto!$J$18</f>
        <v>20.16</v>
      </c>
      <c r="P23" s="114">
        <f>[19]Agosto!$J$19</f>
        <v>30.6</v>
      </c>
      <c r="Q23" s="114">
        <f>[19]Agosto!$J$20</f>
        <v>40.680000000000007</v>
      </c>
      <c r="R23" s="114">
        <f>[19]Agosto!$J$21</f>
        <v>34.200000000000003</v>
      </c>
      <c r="S23" s="114">
        <f>[19]Agosto!$J$22</f>
        <v>65.88000000000001</v>
      </c>
      <c r="T23" s="114">
        <f>[19]Agosto!$J$23</f>
        <v>38.880000000000003</v>
      </c>
      <c r="U23" s="114">
        <f>[19]Agosto!$J$24</f>
        <v>43.92</v>
      </c>
      <c r="V23" s="114">
        <f>[19]Agosto!$J$25</f>
        <v>34.92</v>
      </c>
      <c r="W23" s="114">
        <f>[19]Agosto!$J$26</f>
        <v>50.04</v>
      </c>
      <c r="X23" s="114">
        <f>[19]Agosto!$J$27</f>
        <v>66.239999999999995</v>
      </c>
      <c r="Y23" s="114">
        <f>[19]Agosto!$J$28</f>
        <v>53.28</v>
      </c>
      <c r="Z23" s="114">
        <f>[19]Agosto!$J$29</f>
        <v>41.76</v>
      </c>
      <c r="AA23" s="114">
        <f>[19]Agosto!$J$30</f>
        <v>36.36</v>
      </c>
      <c r="AB23" s="114">
        <f>[19]Agosto!$J$31</f>
        <v>20.88</v>
      </c>
      <c r="AC23" s="114">
        <f>[19]Agosto!$J$32</f>
        <v>33.480000000000004</v>
      </c>
      <c r="AD23" s="114">
        <f>[19]Agosto!$J$33</f>
        <v>30.96</v>
      </c>
      <c r="AE23" s="114">
        <f>[19]Agosto!$J$34</f>
        <v>34.92</v>
      </c>
      <c r="AF23" s="114">
        <f>[19]Agosto!$J$35</f>
        <v>44.28</v>
      </c>
      <c r="AG23" s="112">
        <f t="shared" si="3"/>
        <v>90.360000000000014</v>
      </c>
      <c r="AH23" s="120">
        <f t="shared" si="4"/>
        <v>39.762580645161293</v>
      </c>
      <c r="AK23" t="s">
        <v>35</v>
      </c>
      <c r="AL23" t="s">
        <v>35</v>
      </c>
    </row>
    <row r="24" spans="1:38" x14ac:dyDescent="0.2">
      <c r="A24" s="54" t="s">
        <v>153</v>
      </c>
      <c r="B24" s="114">
        <f>[20]Agosto!$J$5</f>
        <v>33.119999999999997</v>
      </c>
      <c r="C24" s="114">
        <f>[20]Agosto!$J$6</f>
        <v>24.840000000000003</v>
      </c>
      <c r="D24" s="114">
        <f>[20]Agosto!$J$7</f>
        <v>24.840000000000003</v>
      </c>
      <c r="E24" s="114">
        <f>[20]Agosto!$J$8</f>
        <v>23.400000000000002</v>
      </c>
      <c r="F24" s="114">
        <f>[20]Agosto!$J$9</f>
        <v>25.56</v>
      </c>
      <c r="G24" s="114">
        <f>[20]Agosto!$J$10</f>
        <v>39.6</v>
      </c>
      <c r="H24" s="114">
        <f>[20]Agosto!$J$11</f>
        <v>36</v>
      </c>
      <c r="I24" s="114">
        <f>[20]Agosto!$J$12</f>
        <v>45</v>
      </c>
      <c r="J24" s="114">
        <f>[20]Agosto!$J$13</f>
        <v>50.04</v>
      </c>
      <c r="K24" s="114">
        <f>[20]Agosto!$J$14</f>
        <v>36</v>
      </c>
      <c r="L24" s="114">
        <f>[20]Agosto!$J$15</f>
        <v>39.96</v>
      </c>
      <c r="M24" s="114">
        <f>[20]Agosto!$J$16</f>
        <v>53.28</v>
      </c>
      <c r="N24" s="114">
        <f>[20]Agosto!$J$17</f>
        <v>37.080000000000005</v>
      </c>
      <c r="O24" s="114">
        <f>[20]Agosto!$J$18</f>
        <v>23.759999999999998</v>
      </c>
      <c r="P24" s="114">
        <f>[20]Agosto!$J$19</f>
        <v>27.36</v>
      </c>
      <c r="Q24" s="114">
        <f>[20]Agosto!$J$20</f>
        <v>50.04</v>
      </c>
      <c r="R24" s="114">
        <f>[20]Agosto!$J$21</f>
        <v>37.440000000000005</v>
      </c>
      <c r="S24" s="114">
        <f>[20]Agosto!$J$22</f>
        <v>66.600000000000009</v>
      </c>
      <c r="T24" s="114">
        <f>[20]Agosto!$J$23</f>
        <v>51.480000000000004</v>
      </c>
      <c r="U24" s="114">
        <f>[20]Agosto!$J$24</f>
        <v>31.319999999999997</v>
      </c>
      <c r="V24" s="114">
        <f>[20]Agosto!$J$25</f>
        <v>30.240000000000002</v>
      </c>
      <c r="W24" s="114">
        <f>[20]Agosto!$J$26</f>
        <v>50.04</v>
      </c>
      <c r="X24" s="114">
        <f>[20]Agosto!$J$27</f>
        <v>55.440000000000005</v>
      </c>
      <c r="Y24" s="114">
        <f>[20]Agosto!$J$28</f>
        <v>49.680000000000007</v>
      </c>
      <c r="Z24" s="114">
        <f>[20]Agosto!$J$29</f>
        <v>74.52</v>
      </c>
      <c r="AA24" s="114">
        <f>[20]Agosto!$J$30</f>
        <v>35.64</v>
      </c>
      <c r="AB24" s="114">
        <f>[20]Agosto!$J$31</f>
        <v>28.44</v>
      </c>
      <c r="AC24" s="114">
        <f>[20]Agosto!$J$32</f>
        <v>40.32</v>
      </c>
      <c r="AD24" s="114">
        <f>[20]Agosto!$J$33</f>
        <v>37.440000000000005</v>
      </c>
      <c r="AE24" s="114">
        <f>[20]Agosto!$J$34</f>
        <v>39.6</v>
      </c>
      <c r="AF24" s="114">
        <f>[20]Agosto!$J$35</f>
        <v>35.28</v>
      </c>
      <c r="AG24" s="112">
        <f t="shared" si="3"/>
        <v>74.52</v>
      </c>
      <c r="AH24" s="120">
        <f t="shared" si="4"/>
        <v>39.785806451612906</v>
      </c>
      <c r="AL24" t="s">
        <v>35</v>
      </c>
    </row>
    <row r="25" spans="1:38" x14ac:dyDescent="0.2">
      <c r="A25" s="54" t="s">
        <v>154</v>
      </c>
      <c r="B25" s="114">
        <f>[21]Agosto!$J$5</f>
        <v>34.200000000000003</v>
      </c>
      <c r="C25" s="114">
        <f>[21]Agosto!$J$6</f>
        <v>26.64</v>
      </c>
      <c r="D25" s="114">
        <f>[21]Agosto!$J$7</f>
        <v>22.32</v>
      </c>
      <c r="E25" s="114">
        <f>[21]Agosto!$J$8</f>
        <v>23.040000000000003</v>
      </c>
      <c r="F25" s="114">
        <f>[21]Agosto!$J$9</f>
        <v>29.52</v>
      </c>
      <c r="G25" s="114">
        <f>[21]Agosto!$J$10</f>
        <v>38.880000000000003</v>
      </c>
      <c r="H25" s="114">
        <f>[21]Agosto!$J$11</f>
        <v>44.64</v>
      </c>
      <c r="I25" s="114">
        <f>[21]Agosto!$J$12</f>
        <v>46.800000000000004</v>
      </c>
      <c r="J25" s="114">
        <f>[21]Agosto!$J$13</f>
        <v>59.760000000000005</v>
      </c>
      <c r="K25" s="114">
        <f>[21]Agosto!$J$14</f>
        <v>32.76</v>
      </c>
      <c r="L25" s="114">
        <f>[21]Agosto!$J$15</f>
        <v>46.800000000000004</v>
      </c>
      <c r="M25" s="114">
        <f>[21]Agosto!$J$16</f>
        <v>54</v>
      </c>
      <c r="N25" s="114">
        <f>[21]Agosto!$J$17</f>
        <v>35.64</v>
      </c>
      <c r="O25" s="114">
        <f>[21]Agosto!$J$18</f>
        <v>21.6</v>
      </c>
      <c r="P25" s="114">
        <f>[21]Agosto!$J$19</f>
        <v>30.6</v>
      </c>
      <c r="Q25" s="114">
        <f>[21]Agosto!$J$20</f>
        <v>41.04</v>
      </c>
      <c r="R25" s="114">
        <f>[21]Agosto!$J$21</f>
        <v>41.4</v>
      </c>
      <c r="S25" s="114">
        <f>[21]Agosto!$J$22</f>
        <v>67.680000000000007</v>
      </c>
      <c r="T25" s="114">
        <f>[21]Agosto!$J$23</f>
        <v>31.319999999999997</v>
      </c>
      <c r="U25" s="114">
        <f>[21]Agosto!$J$24</f>
        <v>24.48</v>
      </c>
      <c r="V25" s="114">
        <f>[21]Agosto!$J$25</f>
        <v>26.64</v>
      </c>
      <c r="W25" s="114">
        <f>[21]Agosto!$J$26</f>
        <v>48.6</v>
      </c>
      <c r="X25" s="114">
        <f>[21]Agosto!$J$27</f>
        <v>46.080000000000005</v>
      </c>
      <c r="Y25" s="114">
        <f>[21]Agosto!$J$28</f>
        <v>41.76</v>
      </c>
      <c r="Z25" s="114">
        <f>[21]Agosto!$J$29</f>
        <v>30.96</v>
      </c>
      <c r="AA25" s="114">
        <f>[21]Agosto!$J$30</f>
        <v>32.4</v>
      </c>
      <c r="AB25" s="114">
        <f>[21]Agosto!$J$31</f>
        <v>37.800000000000004</v>
      </c>
      <c r="AC25" s="114">
        <f>[21]Agosto!$J$32</f>
        <v>39.6</v>
      </c>
      <c r="AD25" s="114">
        <f>[21]Agosto!$J$33</f>
        <v>35.28</v>
      </c>
      <c r="AE25" s="114">
        <f>[21]Agosto!$J$34</f>
        <v>33.480000000000004</v>
      </c>
      <c r="AF25" s="114">
        <f>[21]Agosto!$J$35</f>
        <v>37.800000000000004</v>
      </c>
      <c r="AG25" s="112">
        <f t="shared" si="3"/>
        <v>67.680000000000007</v>
      </c>
      <c r="AH25" s="120">
        <f t="shared" si="4"/>
        <v>37.53290322580645</v>
      </c>
      <c r="AI25" s="12" t="s">
        <v>35</v>
      </c>
      <c r="AK25" t="s">
        <v>35</v>
      </c>
    </row>
    <row r="26" spans="1:38" x14ac:dyDescent="0.2">
      <c r="A26" s="54" t="s">
        <v>155</v>
      </c>
      <c r="B26" s="114">
        <f>[22]Agosto!$J$5</f>
        <v>26.28</v>
      </c>
      <c r="C26" s="114">
        <f>[22]Agosto!$J$6</f>
        <v>24.48</v>
      </c>
      <c r="D26" s="114">
        <f>[22]Agosto!$J$7</f>
        <v>21.240000000000002</v>
      </c>
      <c r="E26" s="114">
        <f>[22]Agosto!$J$8</f>
        <v>21.240000000000002</v>
      </c>
      <c r="F26" s="114">
        <f>[22]Agosto!$J$9</f>
        <v>23.759999999999998</v>
      </c>
      <c r="G26" s="114">
        <f>[22]Agosto!$J$10</f>
        <v>32.4</v>
      </c>
      <c r="H26" s="114">
        <f>[22]Agosto!$J$11</f>
        <v>34.92</v>
      </c>
      <c r="I26" s="114">
        <f>[22]Agosto!$J$12</f>
        <v>38.519999999999996</v>
      </c>
      <c r="J26" s="114">
        <f>[22]Agosto!$J$13</f>
        <v>34.92</v>
      </c>
      <c r="K26" s="114">
        <f>[22]Agosto!$J$14</f>
        <v>48.6</v>
      </c>
      <c r="L26" s="114">
        <f>[22]Agosto!$J$15</f>
        <v>47.88</v>
      </c>
      <c r="M26" s="114">
        <f>[22]Agosto!$J$16</f>
        <v>77.039999999999992</v>
      </c>
      <c r="N26" s="114">
        <f>[22]Agosto!$J$17</f>
        <v>33.840000000000003</v>
      </c>
      <c r="O26" s="114">
        <f>[22]Agosto!$J$18</f>
        <v>20.16</v>
      </c>
      <c r="P26" s="114">
        <f>[22]Agosto!$J$19</f>
        <v>26.64</v>
      </c>
      <c r="Q26" s="114">
        <f>[22]Agosto!$J$20</f>
        <v>34.200000000000003</v>
      </c>
      <c r="R26" s="114">
        <f>[22]Agosto!$J$21</f>
        <v>34.92</v>
      </c>
      <c r="S26" s="114">
        <f>[22]Agosto!$J$22</f>
        <v>69.48</v>
      </c>
      <c r="T26" s="114">
        <f>[22]Agosto!$J$23</f>
        <v>39.6</v>
      </c>
      <c r="U26" s="114">
        <f>[22]Agosto!$J$24</f>
        <v>43.56</v>
      </c>
      <c r="V26" s="114">
        <f>[22]Agosto!$J$25</f>
        <v>35.28</v>
      </c>
      <c r="W26" s="114">
        <f>[22]Agosto!$J$26</f>
        <v>51.480000000000004</v>
      </c>
      <c r="X26" s="114">
        <f>[22]Agosto!$J$27</f>
        <v>55.440000000000005</v>
      </c>
      <c r="Y26" s="114">
        <f>[22]Agosto!$J$28</f>
        <v>54</v>
      </c>
      <c r="Z26" s="114">
        <f>[22]Agosto!$J$29</f>
        <v>49.680000000000007</v>
      </c>
      <c r="AA26" s="114">
        <f>[22]Agosto!$J$30</f>
        <v>30.6</v>
      </c>
      <c r="AB26" s="114">
        <f>[22]Agosto!$J$31</f>
        <v>25.2</v>
      </c>
      <c r="AC26" s="114">
        <f>[22]Agosto!$J$32</f>
        <v>38.159999999999997</v>
      </c>
      <c r="AD26" s="114">
        <f>[22]Agosto!$J$33</f>
        <v>27</v>
      </c>
      <c r="AE26" s="114">
        <f>[22]Agosto!$J$34</f>
        <v>31.680000000000003</v>
      </c>
      <c r="AF26" s="114">
        <f>[22]Agosto!$J$35</f>
        <v>41.04</v>
      </c>
      <c r="AG26" s="112">
        <f t="shared" si="3"/>
        <v>77.039999999999992</v>
      </c>
      <c r="AH26" s="120">
        <f t="shared" si="4"/>
        <v>37.84645161290323</v>
      </c>
      <c r="AK26" t="s">
        <v>35</v>
      </c>
    </row>
    <row r="27" spans="1:38" x14ac:dyDescent="0.2">
      <c r="A27" s="54" t="s">
        <v>8</v>
      </c>
      <c r="B27" s="114">
        <f>[23]Agosto!$J$5</f>
        <v>23.759999999999998</v>
      </c>
      <c r="C27" s="114">
        <f>[23]Agosto!$J$6</f>
        <v>27.720000000000002</v>
      </c>
      <c r="D27" s="114">
        <f>[23]Agosto!$J$7</f>
        <v>16.559999999999999</v>
      </c>
      <c r="E27" s="114">
        <f>[23]Agosto!$J$8</f>
        <v>19.079999999999998</v>
      </c>
      <c r="F27" s="114">
        <f>[23]Agosto!$J$9</f>
        <v>23.759999999999998</v>
      </c>
      <c r="G27" s="114">
        <f>[23]Agosto!$J$10</f>
        <v>33.119999999999997</v>
      </c>
      <c r="H27" s="114">
        <f>[23]Agosto!$J$11</f>
        <v>55.440000000000005</v>
      </c>
      <c r="I27" s="114">
        <f>[23]Agosto!$J$12</f>
        <v>49.32</v>
      </c>
      <c r="J27" s="114">
        <f>[23]Agosto!$J$13</f>
        <v>46.080000000000005</v>
      </c>
      <c r="K27" s="114">
        <f>[23]Agosto!$J$14</f>
        <v>24.48</v>
      </c>
      <c r="L27" s="114">
        <f>[23]Agosto!$J$15</f>
        <v>42.84</v>
      </c>
      <c r="M27" s="114">
        <f>[23]Agosto!$J$16</f>
        <v>43.92</v>
      </c>
      <c r="N27" s="114">
        <f>[23]Agosto!$J$17</f>
        <v>31.680000000000003</v>
      </c>
      <c r="O27" s="114">
        <f>[23]Agosto!$J$18</f>
        <v>21.96</v>
      </c>
      <c r="P27" s="114">
        <f>[23]Agosto!$J$19</f>
        <v>26.64</v>
      </c>
      <c r="Q27" s="114">
        <f>[23]Agosto!$J$20</f>
        <v>34.56</v>
      </c>
      <c r="R27" s="114">
        <f>[23]Agosto!$J$21</f>
        <v>32.76</v>
      </c>
      <c r="S27" s="114">
        <f>[23]Agosto!$J$22</f>
        <v>64.08</v>
      </c>
      <c r="T27" s="114">
        <f>[23]Agosto!$J$23</f>
        <v>33.119999999999997</v>
      </c>
      <c r="U27" s="114">
        <f>[23]Agosto!$J$24</f>
        <v>19.8</v>
      </c>
      <c r="V27" s="114">
        <f>[23]Agosto!$J$25</f>
        <v>29.16</v>
      </c>
      <c r="W27" s="114">
        <f>[23]Agosto!$J$26</f>
        <v>52.56</v>
      </c>
      <c r="X27" s="114">
        <f>[23]Agosto!$J$27</f>
        <v>60.12</v>
      </c>
      <c r="Y27" s="114">
        <f>[23]Agosto!$J$28</f>
        <v>49.680000000000007</v>
      </c>
      <c r="Z27" s="114">
        <f>[23]Agosto!$J$29</f>
        <v>33.840000000000003</v>
      </c>
      <c r="AA27" s="114">
        <f>[23]Agosto!$J$30</f>
        <v>32.04</v>
      </c>
      <c r="AB27" s="114">
        <f>[23]Agosto!$J$31</f>
        <v>22.68</v>
      </c>
      <c r="AC27" s="114">
        <f>[23]Agosto!$J$32</f>
        <v>32.4</v>
      </c>
      <c r="AD27" s="114">
        <f>[23]Agosto!$J$33</f>
        <v>29.52</v>
      </c>
      <c r="AE27" s="114">
        <f>[23]Agosto!$J$34</f>
        <v>32.76</v>
      </c>
      <c r="AF27" s="114">
        <f>[23]Agosto!$J$35</f>
        <v>51.12</v>
      </c>
      <c r="AG27" s="112">
        <f t="shared" si="3"/>
        <v>64.08</v>
      </c>
      <c r="AH27" s="120">
        <f t="shared" si="4"/>
        <v>35.372903225806439</v>
      </c>
      <c r="AK27" t="s">
        <v>35</v>
      </c>
    </row>
    <row r="28" spans="1:38" x14ac:dyDescent="0.2">
      <c r="A28" s="54" t="s">
        <v>9</v>
      </c>
      <c r="B28" s="114">
        <f>[24]Agosto!$J$5</f>
        <v>27</v>
      </c>
      <c r="C28" s="114">
        <f>[24]Agosto!$J$6</f>
        <v>21.240000000000002</v>
      </c>
      <c r="D28" s="114">
        <f>[24]Agosto!$J$7</f>
        <v>24.48</v>
      </c>
      <c r="E28" s="114">
        <f>[24]Agosto!$J$8</f>
        <v>21.6</v>
      </c>
      <c r="F28" s="114">
        <f>[24]Agosto!$J$9</f>
        <v>21.6</v>
      </c>
      <c r="G28" s="114">
        <f>[24]Agosto!$J$10</f>
        <v>36.36</v>
      </c>
      <c r="H28" s="114">
        <f>[24]Agosto!$J$11</f>
        <v>41.4</v>
      </c>
      <c r="I28" s="114">
        <f>[24]Agosto!$J$12</f>
        <v>45.72</v>
      </c>
      <c r="J28" s="114">
        <f>[24]Agosto!$J$13</f>
        <v>39.6</v>
      </c>
      <c r="K28" s="114">
        <f>[24]Agosto!$J$14</f>
        <v>33.840000000000003</v>
      </c>
      <c r="L28" s="114">
        <f>[24]Agosto!$J$15</f>
        <v>43.56</v>
      </c>
      <c r="M28" s="114">
        <f>[24]Agosto!$J$16</f>
        <v>59.760000000000005</v>
      </c>
      <c r="N28" s="114">
        <f>[24]Agosto!$J$17</f>
        <v>38.880000000000003</v>
      </c>
      <c r="O28" s="114">
        <f>[24]Agosto!$J$18</f>
        <v>19.440000000000001</v>
      </c>
      <c r="P28" s="114">
        <f>[24]Agosto!$J$19</f>
        <v>23.040000000000003</v>
      </c>
      <c r="Q28" s="114">
        <f>[24]Agosto!$J$20</f>
        <v>35.28</v>
      </c>
      <c r="R28" s="114">
        <f>[24]Agosto!$J$21</f>
        <v>36</v>
      </c>
      <c r="S28" s="114">
        <f>[24]Agosto!$J$22</f>
        <v>71.64</v>
      </c>
      <c r="T28" s="114">
        <f>[24]Agosto!$J$23</f>
        <v>50.76</v>
      </c>
      <c r="U28" s="114">
        <f>[24]Agosto!$J$24</f>
        <v>41.04</v>
      </c>
      <c r="V28" s="114">
        <f>[24]Agosto!$J$25</f>
        <v>22.68</v>
      </c>
      <c r="W28" s="114">
        <f>[24]Agosto!$J$26</f>
        <v>48.96</v>
      </c>
      <c r="X28" s="114">
        <f>[24]Agosto!$J$27</f>
        <v>57.960000000000008</v>
      </c>
      <c r="Y28" s="114">
        <f>[24]Agosto!$J$28</f>
        <v>54.72</v>
      </c>
      <c r="Z28" s="114">
        <f>[24]Agosto!$J$29</f>
        <v>57.6</v>
      </c>
      <c r="AA28" s="114">
        <f>[24]Agosto!$J$30</f>
        <v>31.680000000000003</v>
      </c>
      <c r="AB28" s="114">
        <f>[24]Agosto!$J$31</f>
        <v>30.96</v>
      </c>
      <c r="AC28" s="114">
        <f>[24]Agosto!$J$32</f>
        <v>32.4</v>
      </c>
      <c r="AD28" s="114">
        <f>[24]Agosto!$J$33</f>
        <v>30.240000000000002</v>
      </c>
      <c r="AE28" s="114">
        <f>[24]Agosto!$J$34</f>
        <v>28.08</v>
      </c>
      <c r="AF28" s="114">
        <f>[24]Agosto!$J$35</f>
        <v>32.4</v>
      </c>
      <c r="AG28" s="112">
        <f t="shared" si="3"/>
        <v>71.64</v>
      </c>
      <c r="AH28" s="120">
        <f t="shared" si="4"/>
        <v>37.416774193548392</v>
      </c>
      <c r="AK28" t="s">
        <v>35</v>
      </c>
    </row>
    <row r="29" spans="1:38" hidden="1" x14ac:dyDescent="0.2">
      <c r="A29" s="54" t="s">
        <v>32</v>
      </c>
      <c r="B29" s="114" t="str">
        <f>[25]Agosto!$J$5</f>
        <v>*</v>
      </c>
      <c r="C29" s="114" t="str">
        <f>[25]Agosto!$J$6</f>
        <v>*</v>
      </c>
      <c r="D29" s="114" t="str">
        <f>[25]Agosto!$J$7</f>
        <v>*</v>
      </c>
      <c r="E29" s="114" t="str">
        <f>[25]Agosto!$J$8</f>
        <v>*</v>
      </c>
      <c r="F29" s="114" t="str">
        <f>[25]Agosto!$J$9</f>
        <v>*</v>
      </c>
      <c r="G29" s="114" t="str">
        <f>[25]Agosto!$J$10</f>
        <v>*</v>
      </c>
      <c r="H29" s="114" t="str">
        <f>[25]Agosto!$J$11</f>
        <v>*</v>
      </c>
      <c r="I29" s="114" t="str">
        <f>[25]Agosto!$J$12</f>
        <v>*</v>
      </c>
      <c r="J29" s="114" t="str">
        <f>[25]Agosto!$J$13</f>
        <v>*</v>
      </c>
      <c r="K29" s="114" t="str">
        <f>[25]Agosto!$J$14</f>
        <v>*</v>
      </c>
      <c r="L29" s="114" t="str">
        <f>[25]Agosto!$J$15</f>
        <v>*</v>
      </c>
      <c r="M29" s="114" t="str">
        <f>[25]Agosto!$J$16</f>
        <v>*</v>
      </c>
      <c r="N29" s="114" t="str">
        <f>[25]Agosto!$J$17</f>
        <v>*</v>
      </c>
      <c r="O29" s="114" t="str">
        <f>[25]Agosto!$J$18</f>
        <v>*</v>
      </c>
      <c r="P29" s="114" t="str">
        <f>[25]Agosto!$J$19</f>
        <v>*</v>
      </c>
      <c r="Q29" s="114" t="str">
        <f>[25]Agosto!$J$20</f>
        <v>*</v>
      </c>
      <c r="R29" s="114" t="str">
        <f>[25]Agosto!$J$21</f>
        <v>*</v>
      </c>
      <c r="S29" s="114" t="str">
        <f>[25]Agosto!$J$22</f>
        <v>*</v>
      </c>
      <c r="T29" s="114" t="str">
        <f>[25]Agosto!$J$23</f>
        <v>*</v>
      </c>
      <c r="U29" s="114" t="str">
        <f>[25]Agosto!$J$24</f>
        <v>*</v>
      </c>
      <c r="V29" s="114" t="str">
        <f>[25]Agosto!$J$25</f>
        <v>*</v>
      </c>
      <c r="W29" s="114" t="str">
        <f>[25]Agosto!$J$26</f>
        <v>*</v>
      </c>
      <c r="X29" s="114" t="str">
        <f>[25]Agosto!$J$27</f>
        <v>*</v>
      </c>
      <c r="Y29" s="114" t="str">
        <f>[25]Agosto!$J$28</f>
        <v>*</v>
      </c>
      <c r="Z29" s="114" t="str">
        <f>[25]Agosto!$J$29</f>
        <v>*</v>
      </c>
      <c r="AA29" s="114" t="str">
        <f>[25]Agosto!$J$30</f>
        <v>*</v>
      </c>
      <c r="AB29" s="114" t="str">
        <f>[25]Agosto!$J$31</f>
        <v>*</v>
      </c>
      <c r="AC29" s="114" t="str">
        <f>[25]Agosto!$J$32</f>
        <v>*</v>
      </c>
      <c r="AD29" s="114" t="str">
        <f>[25]Agosto!$J$33</f>
        <v>*</v>
      </c>
      <c r="AE29" s="114" t="str">
        <f>[25]Agosto!$J$34</f>
        <v>*</v>
      </c>
      <c r="AF29" s="114" t="str">
        <f>[25]Agosto!$J$35</f>
        <v>*</v>
      </c>
      <c r="AG29" s="112" t="s">
        <v>210</v>
      </c>
      <c r="AH29" s="120" t="s">
        <v>210</v>
      </c>
      <c r="AK29" t="s">
        <v>35</v>
      </c>
    </row>
    <row r="30" spans="1:38" x14ac:dyDescent="0.2">
      <c r="A30" s="54" t="s">
        <v>10</v>
      </c>
      <c r="B30" s="114">
        <f>[26]Agosto!$J$5</f>
        <v>25.92</v>
      </c>
      <c r="C30" s="114">
        <f>[26]Agosto!$J$6</f>
        <v>19.8</v>
      </c>
      <c r="D30" s="114">
        <f>[26]Agosto!$J$7</f>
        <v>24.12</v>
      </c>
      <c r="E30" s="114">
        <f>[26]Agosto!$J$8</f>
        <v>19.440000000000001</v>
      </c>
      <c r="F30" s="114">
        <f>[26]Agosto!$J$9</f>
        <v>23.759999999999998</v>
      </c>
      <c r="G30" s="114">
        <f>[26]Agosto!$J$10</f>
        <v>38.880000000000003</v>
      </c>
      <c r="H30" s="114">
        <f>[26]Agosto!$J$11</f>
        <v>36</v>
      </c>
      <c r="I30" s="114">
        <f>[26]Agosto!$J$12</f>
        <v>38.159999999999997</v>
      </c>
      <c r="J30" s="114">
        <f>[26]Agosto!$J$13</f>
        <v>43.92</v>
      </c>
      <c r="K30" s="114">
        <f>[26]Agosto!$J$14</f>
        <v>30.96</v>
      </c>
      <c r="L30" s="114">
        <f>[26]Agosto!$J$15</f>
        <v>52.56</v>
      </c>
      <c r="M30" s="114">
        <f>[26]Agosto!$J$16</f>
        <v>46.440000000000005</v>
      </c>
      <c r="N30" s="114">
        <f>[26]Agosto!$J$17</f>
        <v>27</v>
      </c>
      <c r="O30" s="114">
        <f>[26]Agosto!$J$18</f>
        <v>20.16</v>
      </c>
      <c r="P30" s="114">
        <f>[26]Agosto!$J$19</f>
        <v>26.64</v>
      </c>
      <c r="Q30" s="114">
        <f>[26]Agosto!$J$20</f>
        <v>33.119999999999997</v>
      </c>
      <c r="R30" s="114">
        <f>[26]Agosto!$J$21</f>
        <v>38.519999999999996</v>
      </c>
      <c r="S30" s="114">
        <f>[26]Agosto!$J$22</f>
        <v>57.6</v>
      </c>
      <c r="T30" s="114">
        <f>[26]Agosto!$J$23</f>
        <v>33.119999999999997</v>
      </c>
      <c r="U30" s="114">
        <f>[26]Agosto!$J$24</f>
        <v>25.56</v>
      </c>
      <c r="V30" s="114">
        <f>[26]Agosto!$J$25</f>
        <v>26.64</v>
      </c>
      <c r="W30" s="114">
        <f>[26]Agosto!$J$26</f>
        <v>43.2</v>
      </c>
      <c r="X30" s="114">
        <f>[26]Agosto!$J$27</f>
        <v>57.24</v>
      </c>
      <c r="Y30" s="114">
        <f>[26]Agosto!$J$28</f>
        <v>50.4</v>
      </c>
      <c r="Z30" s="114">
        <f>[26]Agosto!$J$29</f>
        <v>32.4</v>
      </c>
      <c r="AA30" s="114">
        <f>[26]Agosto!$J$30</f>
        <v>25.92</v>
      </c>
      <c r="AB30" s="114">
        <f>[26]Agosto!$J$31</f>
        <v>26.64</v>
      </c>
      <c r="AC30" s="114">
        <f>[26]Agosto!$J$32</f>
        <v>28.8</v>
      </c>
      <c r="AD30" s="114">
        <f>[26]Agosto!$J$33</f>
        <v>34.92</v>
      </c>
      <c r="AE30" s="114">
        <f>[26]Agosto!$J$34</f>
        <v>30.240000000000002</v>
      </c>
      <c r="AF30" s="114">
        <f>[26]Agosto!$J$35</f>
        <v>32.4</v>
      </c>
      <c r="AG30" s="112">
        <f t="shared" si="3"/>
        <v>57.6</v>
      </c>
      <c r="AH30" s="120">
        <f t="shared" si="4"/>
        <v>33.886451612903222</v>
      </c>
      <c r="AK30" t="s">
        <v>35</v>
      </c>
      <c r="AL30" t="s">
        <v>35</v>
      </c>
    </row>
    <row r="31" spans="1:38" x14ac:dyDescent="0.2">
      <c r="A31" s="54" t="s">
        <v>156</v>
      </c>
      <c r="B31" s="114">
        <f>[27]Agosto!$J$5</f>
        <v>32.4</v>
      </c>
      <c r="C31" s="114">
        <f>[27]Agosto!$J$6</f>
        <v>26.64</v>
      </c>
      <c r="D31" s="114">
        <f>[27]Agosto!$J$7</f>
        <v>24.12</v>
      </c>
      <c r="E31" s="114">
        <f>[27]Agosto!$J$8</f>
        <v>25.56</v>
      </c>
      <c r="F31" s="114">
        <f>[27]Agosto!$J$9</f>
        <v>28.8</v>
      </c>
      <c r="G31" s="114">
        <f>[27]Agosto!$J$10</f>
        <v>45.36</v>
      </c>
      <c r="H31" s="114">
        <f>[27]Agosto!$J$11</f>
        <v>41.4</v>
      </c>
      <c r="I31" s="114">
        <f>[27]Agosto!$J$12</f>
        <v>41.04</v>
      </c>
      <c r="J31" s="114">
        <f>[27]Agosto!$J$13</f>
        <v>36.36</v>
      </c>
      <c r="K31" s="114">
        <f>[27]Agosto!$J$14</f>
        <v>46.800000000000004</v>
      </c>
      <c r="L31" s="114">
        <f>[27]Agosto!$J$15</f>
        <v>51.84</v>
      </c>
      <c r="M31" s="114">
        <f>[27]Agosto!$J$16</f>
        <v>51.84</v>
      </c>
      <c r="N31" s="114">
        <f>[27]Agosto!$J$17</f>
        <v>41.76</v>
      </c>
      <c r="O31" s="114">
        <f>[27]Agosto!$J$18</f>
        <v>26.28</v>
      </c>
      <c r="P31" s="114">
        <f>[27]Agosto!$J$19</f>
        <v>33.840000000000003</v>
      </c>
      <c r="Q31" s="114">
        <f>[27]Agosto!$J$20</f>
        <v>42.480000000000004</v>
      </c>
      <c r="R31" s="114">
        <f>[27]Agosto!$J$21</f>
        <v>43.2</v>
      </c>
      <c r="S31" s="114">
        <f>[27]Agosto!$J$22</f>
        <v>86.4</v>
      </c>
      <c r="T31" s="114">
        <f>[27]Agosto!$J$23</f>
        <v>39.96</v>
      </c>
      <c r="U31" s="114">
        <f>[27]Agosto!$J$24</f>
        <v>37.440000000000005</v>
      </c>
      <c r="V31" s="114">
        <f>[27]Agosto!$J$25</f>
        <v>41.76</v>
      </c>
      <c r="W31" s="114">
        <f>[27]Agosto!$J$26</f>
        <v>62.28</v>
      </c>
      <c r="X31" s="114">
        <f>[27]Agosto!$J$27</f>
        <v>69.12</v>
      </c>
      <c r="Y31" s="114">
        <f>[27]Agosto!$J$28</f>
        <v>63</v>
      </c>
      <c r="Z31" s="114">
        <f>[27]Agosto!$J$29</f>
        <v>45.72</v>
      </c>
      <c r="AA31" s="114">
        <f>[27]Agosto!$J$30</f>
        <v>37.440000000000005</v>
      </c>
      <c r="AB31" s="114">
        <f>[27]Agosto!$J$31</f>
        <v>38.159999999999997</v>
      </c>
      <c r="AC31" s="114">
        <f>[27]Agosto!$J$32</f>
        <v>37.800000000000004</v>
      </c>
      <c r="AD31" s="114">
        <f>[27]Agosto!$J$33</f>
        <v>30.96</v>
      </c>
      <c r="AE31" s="114">
        <f>[27]Agosto!$J$34</f>
        <v>42.12</v>
      </c>
      <c r="AF31" s="114">
        <f>[27]Agosto!$J$35</f>
        <v>69.12</v>
      </c>
      <c r="AG31" s="112">
        <f t="shared" si="3"/>
        <v>86.4</v>
      </c>
      <c r="AH31" s="120">
        <f t="shared" si="4"/>
        <v>43.258064516129046</v>
      </c>
      <c r="AI31" s="12" t="s">
        <v>35</v>
      </c>
      <c r="AK31" t="s">
        <v>35</v>
      </c>
    </row>
    <row r="32" spans="1:38" x14ac:dyDescent="0.2">
      <c r="A32" s="54" t="s">
        <v>11</v>
      </c>
      <c r="B32" s="114">
        <f>[28]Agosto!$J$5</f>
        <v>0</v>
      </c>
      <c r="C32" s="114">
        <f>[28]Agosto!$J$6</f>
        <v>0</v>
      </c>
      <c r="D32" s="114">
        <f>[28]Agosto!$J$7</f>
        <v>0</v>
      </c>
      <c r="E32" s="114">
        <f>[28]Agosto!$J$8</f>
        <v>0</v>
      </c>
      <c r="F32" s="114">
        <f>[28]Agosto!$J$9</f>
        <v>0</v>
      </c>
      <c r="G32" s="114">
        <f>[28]Agosto!$J$10</f>
        <v>0</v>
      </c>
      <c r="H32" s="114">
        <f>[28]Agosto!$J$11</f>
        <v>0</v>
      </c>
      <c r="I32" s="114">
        <f>[28]Agosto!$J$12</f>
        <v>0</v>
      </c>
      <c r="J32" s="114">
        <f>[28]Agosto!$J$13</f>
        <v>0</v>
      </c>
      <c r="K32" s="114">
        <f>[28]Agosto!$J$14</f>
        <v>0</v>
      </c>
      <c r="L32" s="114">
        <f>[28]Agosto!$J$15</f>
        <v>0</v>
      </c>
      <c r="M32" s="114">
        <f>[28]Agosto!$J$16</f>
        <v>0</v>
      </c>
      <c r="N32" s="114">
        <f>[28]Agosto!$J$17</f>
        <v>0</v>
      </c>
      <c r="O32" s="114">
        <f>[28]Agosto!$J$18</f>
        <v>0</v>
      </c>
      <c r="P32" s="114">
        <f>[28]Agosto!$J$19</f>
        <v>0</v>
      </c>
      <c r="Q32" s="114">
        <f>[28]Agosto!$J$20</f>
        <v>0</v>
      </c>
      <c r="R32" s="114">
        <f>[28]Agosto!$J$21</f>
        <v>0</v>
      </c>
      <c r="S32" s="114">
        <f>[28]Agosto!$J$22</f>
        <v>0</v>
      </c>
      <c r="T32" s="114">
        <f>[28]Agosto!$J$23</f>
        <v>0</v>
      </c>
      <c r="U32" s="114">
        <f>[28]Agosto!$J$24</f>
        <v>0</v>
      </c>
      <c r="V32" s="114">
        <f>[28]Agosto!$J$25</f>
        <v>0</v>
      </c>
      <c r="W32" s="114">
        <f>[28]Agosto!$J$26</f>
        <v>0</v>
      </c>
      <c r="X32" s="114">
        <f>[28]Agosto!$J$27</f>
        <v>0</v>
      </c>
      <c r="Y32" s="114">
        <f>[28]Agosto!$J$28</f>
        <v>0</v>
      </c>
      <c r="Z32" s="114">
        <f>[28]Agosto!$J$29</f>
        <v>0</v>
      </c>
      <c r="AA32" s="114">
        <f>[28]Agosto!$J$30</f>
        <v>0</v>
      </c>
      <c r="AB32" s="114">
        <f>[28]Agosto!$J$31</f>
        <v>0</v>
      </c>
      <c r="AC32" s="114">
        <f>[28]Agosto!$J$32</f>
        <v>0</v>
      </c>
      <c r="AD32" s="114">
        <f>[28]Agosto!$J$33</f>
        <v>0</v>
      </c>
      <c r="AE32" s="114">
        <f>[28]Agosto!$J$34</f>
        <v>0</v>
      </c>
      <c r="AF32" s="114">
        <f>[28]Agosto!$J$35</f>
        <v>0</v>
      </c>
      <c r="AG32" s="112">
        <f t="shared" si="3"/>
        <v>0</v>
      </c>
      <c r="AH32" s="120">
        <f t="shared" si="4"/>
        <v>0</v>
      </c>
      <c r="AK32" t="s">
        <v>35</v>
      </c>
    </row>
    <row r="33" spans="1:38" s="5" customFormat="1" x14ac:dyDescent="0.2">
      <c r="A33" s="54" t="s">
        <v>12</v>
      </c>
      <c r="B33" s="114">
        <f>[29]Agosto!$J$5</f>
        <v>13.32</v>
      </c>
      <c r="C33" s="114">
        <f>[29]Agosto!$J$6</f>
        <v>18.36</v>
      </c>
      <c r="D33" s="114">
        <f>[29]Agosto!$J$7</f>
        <v>16.559999999999999</v>
      </c>
      <c r="E33" s="114">
        <f>[29]Agosto!$J$8</f>
        <v>17.64</v>
      </c>
      <c r="F33" s="114">
        <f>[29]Agosto!$J$9</f>
        <v>19.079999999999998</v>
      </c>
      <c r="G33" s="114">
        <f>[29]Agosto!$J$10</f>
        <v>25.92</v>
      </c>
      <c r="H33" s="114">
        <f>[29]Agosto!$J$11</f>
        <v>22.68</v>
      </c>
      <c r="I33" s="114">
        <f>[29]Agosto!$J$12</f>
        <v>19.8</v>
      </c>
      <c r="J33" s="114">
        <f>[29]Agosto!$J$13</f>
        <v>19.440000000000001</v>
      </c>
      <c r="K33" s="114">
        <f>[29]Agosto!$J$14</f>
        <v>36.72</v>
      </c>
      <c r="L33" s="114">
        <f>[29]Agosto!$J$15</f>
        <v>38.519999999999996</v>
      </c>
      <c r="M33" s="114">
        <f>[29]Agosto!$J$16</f>
        <v>37.440000000000005</v>
      </c>
      <c r="N33" s="114">
        <f>[29]Agosto!$J$17</f>
        <v>32.4</v>
      </c>
      <c r="O33" s="114">
        <f>[29]Agosto!$J$18</f>
        <v>17.64</v>
      </c>
      <c r="P33" s="114">
        <f>[29]Agosto!$J$19</f>
        <v>24.12</v>
      </c>
      <c r="Q33" s="114">
        <f>[29]Agosto!$J$20</f>
        <v>32.4</v>
      </c>
      <c r="R33" s="114">
        <f>[29]Agosto!$J$21</f>
        <v>36.72</v>
      </c>
      <c r="S33" s="114">
        <f>[29]Agosto!$J$22</f>
        <v>46.080000000000005</v>
      </c>
      <c r="T33" s="114">
        <f>[29]Agosto!$J$23</f>
        <v>49.32</v>
      </c>
      <c r="U33" s="114">
        <f>[29]Agosto!$J$24</f>
        <v>39.24</v>
      </c>
      <c r="V33" s="114">
        <f>[29]Agosto!$J$25</f>
        <v>23.400000000000002</v>
      </c>
      <c r="W33" s="114">
        <f>[29]Agosto!$J$26</f>
        <v>37.440000000000005</v>
      </c>
      <c r="X33" s="114">
        <f>[29]Agosto!$J$27</f>
        <v>39.6</v>
      </c>
      <c r="Y33" s="114">
        <f>[29]Agosto!$J$28</f>
        <v>52.2</v>
      </c>
      <c r="Z33" s="114">
        <f>[29]Agosto!$J$29</f>
        <v>31.680000000000003</v>
      </c>
      <c r="AA33" s="114">
        <f>[29]Agosto!$J$30</f>
        <v>19.8</v>
      </c>
      <c r="AB33" s="114">
        <f>[29]Agosto!$J$31</f>
        <v>21.6</v>
      </c>
      <c r="AC33" s="114">
        <f>[29]Agosto!$J$32</f>
        <v>20.16</v>
      </c>
      <c r="AD33" s="114">
        <f>[29]Agosto!$J$33</f>
        <v>15.120000000000001</v>
      </c>
      <c r="AE33" s="114">
        <f>[29]Agosto!$J$34</f>
        <v>23.040000000000003</v>
      </c>
      <c r="AF33" s="114" t="str">
        <f>[29]Agosto!$J$35</f>
        <v>*</v>
      </c>
      <c r="AG33" s="112">
        <f t="shared" si="3"/>
        <v>52.2</v>
      </c>
      <c r="AH33" s="120">
        <f t="shared" si="4"/>
        <v>28.247999999999998</v>
      </c>
      <c r="AK33" s="5" t="s">
        <v>35</v>
      </c>
    </row>
    <row r="34" spans="1:38" x14ac:dyDescent="0.2">
      <c r="A34" s="54" t="s">
        <v>13</v>
      </c>
      <c r="B34" s="114">
        <f>[30]Agosto!$J$5</f>
        <v>32.4</v>
      </c>
      <c r="C34" s="114">
        <f>[30]Agosto!$J$6</f>
        <v>29.880000000000003</v>
      </c>
      <c r="D34" s="114">
        <f>[30]Agosto!$J$7</f>
        <v>20.88</v>
      </c>
      <c r="E34" s="114">
        <f>[30]Agosto!$J$8</f>
        <v>33.840000000000003</v>
      </c>
      <c r="F34" s="114">
        <f>[30]Agosto!$J$9</f>
        <v>25.92</v>
      </c>
      <c r="G34" s="114">
        <f>[30]Agosto!$J$10</f>
        <v>39.6</v>
      </c>
      <c r="H34" s="114">
        <f>[30]Agosto!$J$11</f>
        <v>27</v>
      </c>
      <c r="I34" s="114">
        <f>[30]Agosto!$J$12</f>
        <v>26.28</v>
      </c>
      <c r="J34" s="114">
        <f>[30]Agosto!$J$13</f>
        <v>68.039999999999992</v>
      </c>
      <c r="K34" s="114">
        <f>[30]Agosto!$J$14</f>
        <v>41.4</v>
      </c>
      <c r="L34" s="114">
        <f>[30]Agosto!$J$15</f>
        <v>40.32</v>
      </c>
      <c r="M34" s="114">
        <f>[30]Agosto!$J$16</f>
        <v>36.36</v>
      </c>
      <c r="N34" s="114">
        <f>[30]Agosto!$J$17</f>
        <v>41.4</v>
      </c>
      <c r="O34" s="114">
        <f>[30]Agosto!$J$18</f>
        <v>30.240000000000002</v>
      </c>
      <c r="P34" s="114">
        <f>[30]Agosto!$J$19</f>
        <v>30.6</v>
      </c>
      <c r="Q34" s="114">
        <f>[30]Agosto!$J$20</f>
        <v>38.880000000000003</v>
      </c>
      <c r="R34" s="114">
        <f>[30]Agosto!$J$21</f>
        <v>41.4</v>
      </c>
      <c r="S34" s="114">
        <f>[30]Agosto!$J$22</f>
        <v>51.480000000000004</v>
      </c>
      <c r="T34" s="114">
        <f>[30]Agosto!$J$23</f>
        <v>63</v>
      </c>
      <c r="U34" s="114">
        <f>[30]Agosto!$J$24</f>
        <v>37.080000000000005</v>
      </c>
      <c r="V34" s="114">
        <f>[30]Agosto!$J$25</f>
        <v>34.56</v>
      </c>
      <c r="W34" s="114">
        <f>[30]Agosto!$J$26</f>
        <v>35.64</v>
      </c>
      <c r="X34" s="114">
        <f>[30]Agosto!$J$27</f>
        <v>46.440000000000005</v>
      </c>
      <c r="Y34" s="114">
        <f>[30]Agosto!$J$28</f>
        <v>47.16</v>
      </c>
      <c r="Z34" s="114">
        <f>[30]Agosto!$J$29</f>
        <v>35.28</v>
      </c>
      <c r="AA34" s="114">
        <f>[30]Agosto!$J$30</f>
        <v>27.720000000000002</v>
      </c>
      <c r="AB34" s="114">
        <f>[30]Agosto!$J$31</f>
        <v>27</v>
      </c>
      <c r="AC34" s="114">
        <f>[30]Agosto!$J$32</f>
        <v>18.36</v>
      </c>
      <c r="AD34" s="114">
        <f>[30]Agosto!$J$33</f>
        <v>25.92</v>
      </c>
      <c r="AE34" s="114">
        <f>[30]Agosto!$J$34</f>
        <v>28.8</v>
      </c>
      <c r="AF34" s="114">
        <f>[30]Agosto!$J$35</f>
        <v>32.04</v>
      </c>
      <c r="AG34" s="112">
        <f t="shared" si="3"/>
        <v>68.039999999999992</v>
      </c>
      <c r="AH34" s="120">
        <f t="shared" si="4"/>
        <v>35.965161290322577</v>
      </c>
      <c r="AK34" t="s">
        <v>35</v>
      </c>
    </row>
    <row r="35" spans="1:38" x14ac:dyDescent="0.2">
      <c r="A35" s="54" t="s">
        <v>157</v>
      </c>
      <c r="B35" s="114">
        <f>[31]Agosto!$J$5</f>
        <v>32.4</v>
      </c>
      <c r="C35" s="114">
        <f>[31]Agosto!$J$6</f>
        <v>30.96</v>
      </c>
      <c r="D35" s="114">
        <f>[31]Agosto!$J$7</f>
        <v>20.16</v>
      </c>
      <c r="E35" s="114">
        <f>[31]Agosto!$J$8</f>
        <v>22.32</v>
      </c>
      <c r="F35" s="114">
        <f>[31]Agosto!$J$9</f>
        <v>28.8</v>
      </c>
      <c r="G35" s="114">
        <f>[31]Agosto!$J$10</f>
        <v>34.92</v>
      </c>
      <c r="H35" s="114">
        <f>[31]Agosto!$J$11</f>
        <v>34.56</v>
      </c>
      <c r="I35" s="114">
        <f>[31]Agosto!$J$12</f>
        <v>32.4</v>
      </c>
      <c r="J35" s="114">
        <f>[31]Agosto!$J$13</f>
        <v>32.04</v>
      </c>
      <c r="K35" s="114">
        <f>[31]Agosto!$J$14</f>
        <v>39.96</v>
      </c>
      <c r="L35" s="114">
        <f>[31]Agosto!$J$15</f>
        <v>47.16</v>
      </c>
      <c r="M35" s="114">
        <f>[31]Agosto!$J$16</f>
        <v>50.4</v>
      </c>
      <c r="N35" s="114">
        <f>[31]Agosto!$J$17</f>
        <v>34.92</v>
      </c>
      <c r="O35" s="114">
        <f>[31]Agosto!$J$18</f>
        <v>14.4</v>
      </c>
      <c r="P35" s="114">
        <f>[31]Agosto!$J$19</f>
        <v>29.16</v>
      </c>
      <c r="Q35" s="114">
        <f>[31]Agosto!$J$20</f>
        <v>39.96</v>
      </c>
      <c r="R35" s="114">
        <f>[31]Agosto!$J$21</f>
        <v>39.24</v>
      </c>
      <c r="S35" s="114">
        <f>[31]Agosto!$J$22</f>
        <v>62.28</v>
      </c>
      <c r="T35" s="114">
        <f>[31]Agosto!$J$23</f>
        <v>47.519999999999996</v>
      </c>
      <c r="U35" s="114">
        <f>[31]Agosto!$J$24</f>
        <v>54.36</v>
      </c>
      <c r="V35" s="114">
        <f>[31]Agosto!$J$25</f>
        <v>29.880000000000003</v>
      </c>
      <c r="W35" s="114">
        <f>[31]Agosto!$J$26</f>
        <v>43.92</v>
      </c>
      <c r="X35" s="114">
        <f>[31]Agosto!$J$27</f>
        <v>46.800000000000004</v>
      </c>
      <c r="Y35" s="114">
        <f>[31]Agosto!$J$28</f>
        <v>45.72</v>
      </c>
      <c r="Z35" s="114">
        <f>[31]Agosto!$J$29</f>
        <v>41.76</v>
      </c>
      <c r="AA35" s="114">
        <f>[31]Agosto!$J$30</f>
        <v>23.400000000000002</v>
      </c>
      <c r="AB35" s="114">
        <f>[31]Agosto!$J$31</f>
        <v>25.92</v>
      </c>
      <c r="AC35" s="114">
        <f>[31]Agosto!$J$32</f>
        <v>29.880000000000003</v>
      </c>
      <c r="AD35" s="114">
        <f>[31]Agosto!$J$33</f>
        <v>28.08</v>
      </c>
      <c r="AE35" s="114">
        <f>[31]Agosto!$J$34</f>
        <v>31.680000000000003</v>
      </c>
      <c r="AF35" s="114">
        <f>[31]Agosto!$J$35</f>
        <v>38.880000000000003</v>
      </c>
      <c r="AG35" s="112">
        <f t="shared" si="3"/>
        <v>62.28</v>
      </c>
      <c r="AH35" s="120">
        <f t="shared" si="4"/>
        <v>35.930322580645161</v>
      </c>
    </row>
    <row r="36" spans="1:38" x14ac:dyDescent="0.2">
      <c r="A36" s="54" t="s">
        <v>128</v>
      </c>
      <c r="B36" s="114">
        <f>[32]Agosto!$J$5</f>
        <v>31.680000000000003</v>
      </c>
      <c r="C36" s="114">
        <f>[32]Agosto!$J$6</f>
        <v>27.36</v>
      </c>
      <c r="D36" s="114">
        <f>[32]Agosto!$J$7</f>
        <v>23.040000000000003</v>
      </c>
      <c r="E36" s="114">
        <f>[32]Agosto!$J$8</f>
        <v>24.840000000000003</v>
      </c>
      <c r="F36" s="114">
        <f>[32]Agosto!$J$9</f>
        <v>25.2</v>
      </c>
      <c r="G36" s="114">
        <f>[32]Agosto!$J$10</f>
        <v>41.76</v>
      </c>
      <c r="H36" s="114">
        <f>[32]Agosto!$J$11</f>
        <v>28.44</v>
      </c>
      <c r="I36" s="114">
        <f>[32]Agosto!$J$12</f>
        <v>51.12</v>
      </c>
      <c r="J36" s="114">
        <f>[32]Agosto!$J$13</f>
        <v>46.440000000000005</v>
      </c>
      <c r="K36" s="114">
        <f>[32]Agosto!$J$14</f>
        <v>37.080000000000005</v>
      </c>
      <c r="L36" s="114">
        <f>[32]Agosto!$J$15</f>
        <v>42.84</v>
      </c>
      <c r="M36" s="114">
        <f>[32]Agosto!$J$16</f>
        <v>59.4</v>
      </c>
      <c r="N36" s="114">
        <f>[32]Agosto!$J$17</f>
        <v>38.880000000000003</v>
      </c>
      <c r="O36" s="114">
        <f>[32]Agosto!$J$18</f>
        <v>16.920000000000002</v>
      </c>
      <c r="P36" s="114">
        <f>[32]Agosto!$J$19</f>
        <v>24.12</v>
      </c>
      <c r="Q36" s="114">
        <f>[32]Agosto!$J$20</f>
        <v>36.36</v>
      </c>
      <c r="R36" s="114">
        <f>[32]Agosto!$J$21</f>
        <v>38.519999999999996</v>
      </c>
      <c r="S36" s="114">
        <f>[32]Agosto!$J$22</f>
        <v>75.239999999999995</v>
      </c>
      <c r="T36" s="114">
        <f>[32]Agosto!$J$23</f>
        <v>51.480000000000004</v>
      </c>
      <c r="U36" s="114">
        <f>[32]Agosto!$J$24</f>
        <v>42.480000000000004</v>
      </c>
      <c r="V36" s="114">
        <f>[32]Agosto!$J$25</f>
        <v>20.16</v>
      </c>
      <c r="W36" s="114">
        <f>[32]Agosto!$J$26</f>
        <v>0</v>
      </c>
      <c r="X36" s="114">
        <f>[32]Agosto!$J$27</f>
        <v>0</v>
      </c>
      <c r="Y36" s="114">
        <f>[32]Agosto!$J$28</f>
        <v>0</v>
      </c>
      <c r="Z36" s="114">
        <f>[32]Agosto!$J$29</f>
        <v>0</v>
      </c>
      <c r="AA36" s="114">
        <f>[32]Agosto!$J$30</f>
        <v>0</v>
      </c>
      <c r="AB36" s="114">
        <f>[32]Agosto!$J$31</f>
        <v>0</v>
      </c>
      <c r="AC36" s="114">
        <f>[32]Agosto!$J$32</f>
        <v>0</v>
      </c>
      <c r="AD36" s="114">
        <f>[32]Agosto!$J$33</f>
        <v>0</v>
      </c>
      <c r="AE36" s="114">
        <f>[32]Agosto!$J$34</f>
        <v>0</v>
      </c>
      <c r="AF36" s="114">
        <f>[32]Agosto!$J$35</f>
        <v>0</v>
      </c>
      <c r="AG36" s="112">
        <f t="shared" si="3"/>
        <v>75.239999999999995</v>
      </c>
      <c r="AH36" s="120">
        <f t="shared" si="4"/>
        <v>25.269677419354835</v>
      </c>
      <c r="AK36" t="s">
        <v>35</v>
      </c>
    </row>
    <row r="37" spans="1:38" x14ac:dyDescent="0.2">
      <c r="A37" s="54" t="s">
        <v>14</v>
      </c>
      <c r="B37" s="114">
        <f>[33]Agosto!$J$5</f>
        <v>25.92</v>
      </c>
      <c r="C37" s="114">
        <f>[33]Agosto!$J$6</f>
        <v>13.32</v>
      </c>
      <c r="D37" s="114">
        <f>[33]Agosto!$J$7</f>
        <v>16.2</v>
      </c>
      <c r="E37" s="114">
        <f>[33]Agosto!$J$8</f>
        <v>11.879999999999999</v>
      </c>
      <c r="F37" s="114">
        <f>[33]Agosto!$J$9</f>
        <v>17.64</v>
      </c>
      <c r="G37" s="114">
        <f>[33]Agosto!$J$10</f>
        <v>28.44</v>
      </c>
      <c r="H37" s="114">
        <f>[33]Agosto!$J$11</f>
        <v>41.4</v>
      </c>
      <c r="I37" s="114">
        <f>[33]Agosto!$J$12</f>
        <v>23.759999999999998</v>
      </c>
      <c r="J37" s="114">
        <f>[33]Agosto!$J$13</f>
        <v>37.800000000000004</v>
      </c>
      <c r="K37" s="114">
        <f>[33]Agosto!$J$14</f>
        <v>30.240000000000002</v>
      </c>
      <c r="L37" s="114">
        <f>[33]Agosto!$J$15</f>
        <v>28.8</v>
      </c>
      <c r="M37" s="114">
        <f>[33]Agosto!$J$16</f>
        <v>75.600000000000009</v>
      </c>
      <c r="N37" s="114">
        <f>[33]Agosto!$J$17</f>
        <v>39.24</v>
      </c>
      <c r="O37" s="114">
        <f>[33]Agosto!$J$18</f>
        <v>0</v>
      </c>
      <c r="P37" s="114">
        <f>[33]Agosto!$J$19</f>
        <v>43.56</v>
      </c>
      <c r="Q37" s="114">
        <f>[33]Agosto!$J$20</f>
        <v>39.24</v>
      </c>
      <c r="R37" s="114">
        <f>[33]Agosto!$J$21</f>
        <v>38.159999999999997</v>
      </c>
      <c r="S37" s="114">
        <f>[33]Agosto!$J$22</f>
        <v>39.24</v>
      </c>
      <c r="T37" s="114">
        <f>[33]Agosto!$J$23</f>
        <v>59.760000000000005</v>
      </c>
      <c r="U37" s="114">
        <f>[33]Agosto!$J$24</f>
        <v>50.76</v>
      </c>
      <c r="V37" s="114">
        <f>[33]Agosto!$J$25</f>
        <v>50.76</v>
      </c>
      <c r="W37" s="114">
        <f>[33]Agosto!$J$26</f>
        <v>19.8</v>
      </c>
      <c r="X37" s="114">
        <f>[33]Agosto!$J$27</f>
        <v>50.04</v>
      </c>
      <c r="Y37" s="114">
        <f>[33]Agosto!$J$28</f>
        <v>37.800000000000004</v>
      </c>
      <c r="Z37" s="114">
        <f>[33]Agosto!$J$29</f>
        <v>35.28</v>
      </c>
      <c r="AA37" s="114">
        <f>[33]Agosto!$J$30</f>
        <v>37.080000000000005</v>
      </c>
      <c r="AB37" s="114">
        <f>[33]Agosto!$J$31</f>
        <v>24.48</v>
      </c>
      <c r="AC37" s="114">
        <f>[33]Agosto!$J$32</f>
        <v>27.36</v>
      </c>
      <c r="AD37" s="114">
        <f>[33]Agosto!$J$33</f>
        <v>27</v>
      </c>
      <c r="AE37" s="114">
        <f>[33]Agosto!$J$34</f>
        <v>68.400000000000006</v>
      </c>
      <c r="AF37" s="114">
        <f>[33]Agosto!$J$35</f>
        <v>68.400000000000006</v>
      </c>
      <c r="AG37" s="112">
        <f t="shared" si="3"/>
        <v>75.600000000000009</v>
      </c>
      <c r="AH37" s="120">
        <f t="shared" si="4"/>
        <v>35.72129032258065</v>
      </c>
    </row>
    <row r="38" spans="1:38" x14ac:dyDescent="0.2">
      <c r="A38" s="54" t="s">
        <v>158</v>
      </c>
      <c r="B38" s="114" t="str">
        <f>[34]Agosto!$J$5</f>
        <v>*</v>
      </c>
      <c r="C38" s="114" t="str">
        <f>[34]Agosto!$J$6</f>
        <v>*</v>
      </c>
      <c r="D38" s="114" t="str">
        <f>[34]Agosto!$J$7</f>
        <v>*</v>
      </c>
      <c r="E38" s="114" t="str">
        <f>[34]Agosto!$J$8</f>
        <v>*</v>
      </c>
      <c r="F38" s="114" t="str">
        <f>[34]Agosto!$J$9</f>
        <v>*</v>
      </c>
      <c r="G38" s="114" t="str">
        <f>[34]Agosto!$J$10</f>
        <v>*</v>
      </c>
      <c r="H38" s="114" t="str">
        <f>[34]Agosto!$J$11</f>
        <v>*</v>
      </c>
      <c r="I38" s="114" t="str">
        <f>[34]Agosto!$J$12</f>
        <v>*</v>
      </c>
      <c r="J38" s="114" t="str">
        <f>[34]Agosto!$J$13</f>
        <v>*</v>
      </c>
      <c r="K38" s="114" t="str">
        <f>[34]Agosto!$J$14</f>
        <v>*</v>
      </c>
      <c r="L38" s="114">
        <f>[34]Agosto!$J$15</f>
        <v>40.680000000000007</v>
      </c>
      <c r="M38" s="114">
        <f>[34]Agosto!$J$16</f>
        <v>36.36</v>
      </c>
      <c r="N38" s="114">
        <f>[34]Agosto!$J$17</f>
        <v>51.84</v>
      </c>
      <c r="O38" s="114">
        <f>[34]Agosto!$J$18</f>
        <v>34.56</v>
      </c>
      <c r="P38" s="114">
        <f>[34]Agosto!$J$19</f>
        <v>28.8</v>
      </c>
      <c r="Q38" s="114">
        <f>[34]Agosto!$J$20</f>
        <v>32.76</v>
      </c>
      <c r="R38" s="114">
        <f>[34]Agosto!$J$21</f>
        <v>31.319999999999997</v>
      </c>
      <c r="S38" s="114">
        <f>[34]Agosto!$J$22</f>
        <v>41.76</v>
      </c>
      <c r="T38" s="114">
        <f>[34]Agosto!$J$23</f>
        <v>48.96</v>
      </c>
      <c r="U38" s="114">
        <f>[34]Agosto!$J$24</f>
        <v>61.560000000000009</v>
      </c>
      <c r="V38" s="114">
        <f>[34]Agosto!$J$25</f>
        <v>34.200000000000003</v>
      </c>
      <c r="W38" s="114">
        <f>[34]Agosto!$J$26</f>
        <v>32.4</v>
      </c>
      <c r="X38" s="114">
        <f>[34]Agosto!$J$27</f>
        <v>39.24</v>
      </c>
      <c r="Y38" s="114">
        <f>[34]Agosto!$J$28</f>
        <v>36</v>
      </c>
      <c r="Z38" s="114">
        <f>[34]Agosto!$J$29</f>
        <v>37.080000000000005</v>
      </c>
      <c r="AA38" s="114">
        <f>[34]Agosto!$J$30</f>
        <v>32.4</v>
      </c>
      <c r="AB38" s="114">
        <f>[34]Agosto!$J$31</f>
        <v>28.08</v>
      </c>
      <c r="AC38" s="114">
        <f>[34]Agosto!$J$32</f>
        <v>23.400000000000002</v>
      </c>
      <c r="AD38" s="114">
        <f>[34]Agosto!$J$33</f>
        <v>22.68</v>
      </c>
      <c r="AE38" s="114">
        <f>[34]Agosto!$J$34</f>
        <v>30.6</v>
      </c>
      <c r="AF38" s="114">
        <f>[34]Agosto!$J$35</f>
        <v>59.04</v>
      </c>
      <c r="AG38" s="112">
        <f t="shared" si="3"/>
        <v>61.560000000000009</v>
      </c>
      <c r="AH38" s="120">
        <f t="shared" si="4"/>
        <v>37.319999999999993</v>
      </c>
      <c r="AK38" t="s">
        <v>35</v>
      </c>
    </row>
    <row r="39" spans="1:38" x14ac:dyDescent="0.2">
      <c r="A39" s="54" t="s">
        <v>15</v>
      </c>
      <c r="B39" s="114">
        <f>[35]Agosto!$J$5</f>
        <v>31.680000000000003</v>
      </c>
      <c r="C39" s="114">
        <f>[35]Agosto!$J$6</f>
        <v>24.12</v>
      </c>
      <c r="D39" s="114">
        <f>[35]Agosto!$J$7</f>
        <v>19.079999999999998</v>
      </c>
      <c r="E39" s="114">
        <f>[35]Agosto!$J$8</f>
        <v>26.64</v>
      </c>
      <c r="F39" s="114">
        <f>[35]Agosto!$J$9</f>
        <v>32.4</v>
      </c>
      <c r="G39" s="114">
        <f>[35]Agosto!$J$10</f>
        <v>38.880000000000003</v>
      </c>
      <c r="H39" s="114">
        <f>[35]Agosto!$J$11</f>
        <v>35.64</v>
      </c>
      <c r="I39" s="114">
        <f>[35]Agosto!$J$12</f>
        <v>38.880000000000003</v>
      </c>
      <c r="J39" s="114">
        <f>[35]Agosto!$J$13</f>
        <v>33.840000000000003</v>
      </c>
      <c r="K39" s="114">
        <f>[35]Agosto!$J$14</f>
        <v>45</v>
      </c>
      <c r="L39" s="114">
        <f>[35]Agosto!$J$15</f>
        <v>45</v>
      </c>
      <c r="M39" s="114">
        <f>[35]Agosto!$J$16</f>
        <v>34.200000000000003</v>
      </c>
      <c r="N39" s="114">
        <f>[35]Agosto!$J$17</f>
        <v>29.16</v>
      </c>
      <c r="O39" s="114">
        <f>[35]Agosto!$J$18</f>
        <v>25.2</v>
      </c>
      <c r="P39" s="114">
        <f>[35]Agosto!$J$19</f>
        <v>35.28</v>
      </c>
      <c r="Q39" s="114">
        <f>[35]Agosto!$J$20</f>
        <v>37.800000000000004</v>
      </c>
      <c r="R39" s="114">
        <f>[35]Agosto!$J$21</f>
        <v>34.200000000000003</v>
      </c>
      <c r="S39" s="114">
        <f>[35]Agosto!$J$22</f>
        <v>59.4</v>
      </c>
      <c r="T39" s="114">
        <f>[35]Agosto!$J$23</f>
        <v>32.76</v>
      </c>
      <c r="U39" s="114">
        <f>[35]Agosto!$J$24</f>
        <v>25.92</v>
      </c>
      <c r="V39" s="114">
        <f>[35]Agosto!$J$25</f>
        <v>28.08</v>
      </c>
      <c r="W39" s="114">
        <f>[35]Agosto!$J$26</f>
        <v>53.64</v>
      </c>
      <c r="X39" s="114">
        <f>[35]Agosto!$J$27</f>
        <v>50.76</v>
      </c>
      <c r="Y39" s="114">
        <f>[35]Agosto!$J$28</f>
        <v>54.36</v>
      </c>
      <c r="Z39" s="114">
        <f>[35]Agosto!$J$29</f>
        <v>33.480000000000004</v>
      </c>
      <c r="AA39" s="114">
        <f>[35]Agosto!$J$30</f>
        <v>30.96</v>
      </c>
      <c r="AB39" s="114">
        <f>[35]Agosto!$J$31</f>
        <v>34.92</v>
      </c>
      <c r="AC39" s="114">
        <f>[35]Agosto!$J$32</f>
        <v>40.680000000000007</v>
      </c>
      <c r="AD39" s="114">
        <f>[35]Agosto!$J$33</f>
        <v>32.4</v>
      </c>
      <c r="AE39" s="114">
        <f>[35]Agosto!$J$34</f>
        <v>35.64</v>
      </c>
      <c r="AF39" s="114">
        <f>[35]Agosto!$J$35</f>
        <v>42.480000000000004</v>
      </c>
      <c r="AG39" s="112">
        <f t="shared" si="3"/>
        <v>59.4</v>
      </c>
      <c r="AH39" s="120">
        <f t="shared" si="4"/>
        <v>36.209032258064525</v>
      </c>
      <c r="AI39" s="12" t="s">
        <v>35</v>
      </c>
      <c r="AK39" t="s">
        <v>35</v>
      </c>
    </row>
    <row r="40" spans="1:38" x14ac:dyDescent="0.2">
      <c r="A40" s="54" t="s">
        <v>16</v>
      </c>
      <c r="B40" s="114">
        <f>[36]Agosto!$J$5</f>
        <v>25.56</v>
      </c>
      <c r="C40" s="114">
        <f>[36]Agosto!$J$6</f>
        <v>31.680000000000003</v>
      </c>
      <c r="D40" s="114">
        <f>[36]Agosto!$J$7</f>
        <v>20.52</v>
      </c>
      <c r="E40" s="114">
        <f>[36]Agosto!$J$8</f>
        <v>20.16</v>
      </c>
      <c r="F40" s="114">
        <f>[36]Agosto!$J$9</f>
        <v>24.840000000000003</v>
      </c>
      <c r="G40" s="114">
        <f>[36]Agosto!$J$10</f>
        <v>39.96</v>
      </c>
      <c r="H40" s="114">
        <f>[36]Agosto!$J$11</f>
        <v>37.800000000000004</v>
      </c>
      <c r="I40" s="114">
        <f>[36]Agosto!$J$12</f>
        <v>26.64</v>
      </c>
      <c r="J40" s="114">
        <f>[36]Agosto!$J$13</f>
        <v>21.96</v>
      </c>
      <c r="K40" s="114">
        <f>[36]Agosto!$J$14</f>
        <v>41.76</v>
      </c>
      <c r="L40" s="114">
        <f>[36]Agosto!$J$15</f>
        <v>43.92</v>
      </c>
      <c r="M40" s="114">
        <f>[36]Agosto!$J$16</f>
        <v>40.680000000000007</v>
      </c>
      <c r="N40" s="114">
        <f>[36]Agosto!$J$17</f>
        <v>42.12</v>
      </c>
      <c r="O40" s="114">
        <f>[36]Agosto!$J$18</f>
        <v>16.920000000000002</v>
      </c>
      <c r="P40" s="114">
        <f>[36]Agosto!$J$19</f>
        <v>15.120000000000001</v>
      </c>
      <c r="Q40" s="114">
        <f>[36]Agosto!$J$20</f>
        <v>38.880000000000003</v>
      </c>
      <c r="R40" s="114">
        <f>[36]Agosto!$J$21</f>
        <v>38.519999999999996</v>
      </c>
      <c r="S40" s="114">
        <f>[36]Agosto!$J$22</f>
        <v>63.72</v>
      </c>
      <c r="T40" s="114">
        <f>[36]Agosto!$J$23</f>
        <v>47.16</v>
      </c>
      <c r="U40" s="114">
        <f>[36]Agosto!$J$24</f>
        <v>23.759999999999998</v>
      </c>
      <c r="V40" s="114">
        <f>[36]Agosto!$J$25</f>
        <v>38.159999999999997</v>
      </c>
      <c r="W40" s="114">
        <f>[36]Agosto!$J$26</f>
        <v>41.4</v>
      </c>
      <c r="X40" s="114">
        <f>[36]Agosto!$J$27</f>
        <v>57.960000000000008</v>
      </c>
      <c r="Y40" s="114">
        <f>[36]Agosto!$J$28</f>
        <v>47.16</v>
      </c>
      <c r="Z40" s="114">
        <f>[36]Agosto!$J$29</f>
        <v>23.400000000000002</v>
      </c>
      <c r="AA40" s="114">
        <f>[36]Agosto!$J$30</f>
        <v>32.04</v>
      </c>
      <c r="AB40" s="114">
        <f>[36]Agosto!$J$31</f>
        <v>33.840000000000003</v>
      </c>
      <c r="AC40" s="114">
        <f>[36]Agosto!$J$32</f>
        <v>19.440000000000001</v>
      </c>
      <c r="AD40" s="114">
        <f>[36]Agosto!$J$33</f>
        <v>11.16</v>
      </c>
      <c r="AE40" s="114">
        <f>[36]Agosto!$J$34</f>
        <v>24.840000000000003</v>
      </c>
      <c r="AF40" s="114">
        <f>[36]Agosto!$J$35</f>
        <v>18</v>
      </c>
      <c r="AG40" s="112">
        <f t="shared" si="3"/>
        <v>63.72</v>
      </c>
      <c r="AH40" s="120">
        <f t="shared" si="4"/>
        <v>32.550967741935487</v>
      </c>
      <c r="AL40" t="s">
        <v>35</v>
      </c>
    </row>
    <row r="41" spans="1:38" x14ac:dyDescent="0.2">
      <c r="A41" s="54" t="s">
        <v>159</v>
      </c>
      <c r="B41" s="114">
        <f>[37]Agosto!$J$5</f>
        <v>28.08</v>
      </c>
      <c r="C41" s="114">
        <f>[37]Agosto!$J$6</f>
        <v>23.400000000000002</v>
      </c>
      <c r="D41" s="114">
        <f>[37]Agosto!$J$7</f>
        <v>21.96</v>
      </c>
      <c r="E41" s="114">
        <f>[37]Agosto!$J$8</f>
        <v>37.440000000000005</v>
      </c>
      <c r="F41" s="114">
        <f>[37]Agosto!$J$9</f>
        <v>23.040000000000003</v>
      </c>
      <c r="G41" s="114">
        <f>[37]Agosto!$J$10</f>
        <v>35.64</v>
      </c>
      <c r="H41" s="114">
        <f>[37]Agosto!$J$11</f>
        <v>33.480000000000004</v>
      </c>
      <c r="I41" s="114">
        <f>[37]Agosto!$J$12</f>
        <v>21.96</v>
      </c>
      <c r="J41" s="114">
        <f>[37]Agosto!$J$13</f>
        <v>25.92</v>
      </c>
      <c r="K41" s="114">
        <f>[37]Agosto!$J$14</f>
        <v>47.16</v>
      </c>
      <c r="L41" s="114">
        <f>[37]Agosto!$J$15</f>
        <v>46.080000000000005</v>
      </c>
      <c r="M41" s="114">
        <f>[37]Agosto!$J$16</f>
        <v>61.2</v>
      </c>
      <c r="N41" s="114">
        <f>[37]Agosto!$J$17</f>
        <v>30.6</v>
      </c>
      <c r="O41" s="114">
        <f>[37]Agosto!$J$18</f>
        <v>24.12</v>
      </c>
      <c r="P41" s="114">
        <f>[37]Agosto!$J$19</f>
        <v>19.440000000000001</v>
      </c>
      <c r="Q41" s="114">
        <f>[37]Agosto!$J$20</f>
        <v>43.56</v>
      </c>
      <c r="R41" s="114">
        <f>[37]Agosto!$J$21</f>
        <v>33.840000000000003</v>
      </c>
      <c r="S41" s="114">
        <f>[37]Agosto!$J$22</f>
        <v>49.32</v>
      </c>
      <c r="T41" s="114">
        <f>[37]Agosto!$J$23</f>
        <v>56.519999999999996</v>
      </c>
      <c r="U41" s="114">
        <f>[37]Agosto!$J$24</f>
        <v>50.76</v>
      </c>
      <c r="V41" s="114">
        <f>[37]Agosto!$J$25</f>
        <v>32.76</v>
      </c>
      <c r="W41" s="114">
        <f>[37]Agosto!$J$26</f>
        <v>44.64</v>
      </c>
      <c r="X41" s="114">
        <f>[37]Agosto!$J$27</f>
        <v>50.4</v>
      </c>
      <c r="Y41" s="114">
        <f>[37]Agosto!$J$28</f>
        <v>48.24</v>
      </c>
      <c r="Z41" s="114">
        <f>[37]Agosto!$J$29</f>
        <v>41.76</v>
      </c>
      <c r="AA41" s="114">
        <f>[37]Agosto!$J$30</f>
        <v>27.36</v>
      </c>
      <c r="AB41" s="114">
        <f>[37]Agosto!$J$31</f>
        <v>27.720000000000002</v>
      </c>
      <c r="AC41" s="114">
        <f>[37]Agosto!$J$32</f>
        <v>25.56</v>
      </c>
      <c r="AD41" s="114">
        <f>[37]Agosto!$J$33</f>
        <v>24.12</v>
      </c>
      <c r="AE41" s="114">
        <f>[37]Agosto!$J$34</f>
        <v>19.440000000000001</v>
      </c>
      <c r="AF41" s="114">
        <f>[37]Agosto!$J$35</f>
        <v>52.92</v>
      </c>
      <c r="AG41" s="112">
        <f t="shared" si="3"/>
        <v>61.2</v>
      </c>
      <c r="AH41" s="120">
        <f t="shared" si="4"/>
        <v>35.756129032258066</v>
      </c>
    </row>
    <row r="42" spans="1:38" x14ac:dyDescent="0.2">
      <c r="A42" s="54" t="s">
        <v>17</v>
      </c>
      <c r="B42" s="114">
        <f>[38]Agosto!$J$5</f>
        <v>25.2</v>
      </c>
      <c r="C42" s="114">
        <f>[38]Agosto!$J$6</f>
        <v>24.840000000000003</v>
      </c>
      <c r="D42" s="114">
        <f>[38]Agosto!$J$7</f>
        <v>18.720000000000002</v>
      </c>
      <c r="E42" s="114">
        <f>[38]Agosto!$J$8</f>
        <v>16.920000000000002</v>
      </c>
      <c r="F42" s="114">
        <f>[38]Agosto!$J$9</f>
        <v>25.92</v>
      </c>
      <c r="G42" s="114">
        <f>[38]Agosto!$J$10</f>
        <v>34.92</v>
      </c>
      <c r="H42" s="114">
        <f>[38]Agosto!$J$11</f>
        <v>35.64</v>
      </c>
      <c r="I42" s="114">
        <f>[38]Agosto!$J$12</f>
        <v>31.680000000000003</v>
      </c>
      <c r="J42" s="114">
        <f>[38]Agosto!$J$13</f>
        <v>32.4</v>
      </c>
      <c r="K42" s="114">
        <f>[38]Agosto!$J$14</f>
        <v>45.72</v>
      </c>
      <c r="L42" s="114">
        <f>[38]Agosto!$J$15</f>
        <v>54.36</v>
      </c>
      <c r="M42" s="114">
        <f>[38]Agosto!$J$16</f>
        <v>66.239999999999995</v>
      </c>
      <c r="N42" s="114">
        <f>[38]Agosto!$J$17</f>
        <v>25.92</v>
      </c>
      <c r="O42" s="114">
        <f>[38]Agosto!$J$18</f>
        <v>15.120000000000001</v>
      </c>
      <c r="P42" s="114">
        <f>[38]Agosto!$J$19</f>
        <v>21.96</v>
      </c>
      <c r="Q42" s="114">
        <f>[38]Agosto!$J$20</f>
        <v>35.28</v>
      </c>
      <c r="R42" s="114">
        <f>[38]Agosto!$J$21</f>
        <v>36</v>
      </c>
      <c r="S42" s="114">
        <f>[38]Agosto!$J$22</f>
        <v>61.92</v>
      </c>
      <c r="T42" s="114">
        <f>[38]Agosto!$J$23</f>
        <v>59.760000000000005</v>
      </c>
      <c r="U42" s="114">
        <f>[38]Agosto!$J$24</f>
        <v>36</v>
      </c>
      <c r="V42" s="114">
        <f>[38]Agosto!$J$25</f>
        <v>30.96</v>
      </c>
      <c r="W42" s="114">
        <f>[38]Agosto!$J$26</f>
        <v>48.96</v>
      </c>
      <c r="X42" s="114">
        <f>[38]Agosto!$J$27</f>
        <v>59.4</v>
      </c>
      <c r="Y42" s="114">
        <f>[38]Agosto!$J$28</f>
        <v>55.080000000000005</v>
      </c>
      <c r="Z42" s="114">
        <f>[38]Agosto!$J$29</f>
        <v>76.680000000000007</v>
      </c>
      <c r="AA42" s="114">
        <f>[38]Agosto!$J$30</f>
        <v>25.92</v>
      </c>
      <c r="AB42" s="114">
        <f>[38]Agosto!$J$31</f>
        <v>20.88</v>
      </c>
      <c r="AC42" s="114">
        <f>[38]Agosto!$J$32</f>
        <v>31.319999999999997</v>
      </c>
      <c r="AD42" s="114">
        <f>[38]Agosto!$J$33</f>
        <v>23.759999999999998</v>
      </c>
      <c r="AE42" s="114">
        <f>[38]Agosto!$J$34</f>
        <v>29.880000000000003</v>
      </c>
      <c r="AF42" s="114">
        <f>[38]Agosto!$J$35</f>
        <v>32.4</v>
      </c>
      <c r="AG42" s="112">
        <f t="shared" si="3"/>
        <v>76.680000000000007</v>
      </c>
      <c r="AH42" s="120">
        <f t="shared" si="4"/>
        <v>36.766451612903232</v>
      </c>
      <c r="AK42" t="s">
        <v>35</v>
      </c>
      <c r="AL42" t="s">
        <v>35</v>
      </c>
    </row>
    <row r="43" spans="1:38" x14ac:dyDescent="0.2">
      <c r="A43" s="54" t="s">
        <v>141</v>
      </c>
      <c r="B43" s="114">
        <f>[39]Agosto!$J$5</f>
        <v>35.28</v>
      </c>
      <c r="C43" s="114">
        <f>[39]Agosto!$J$6</f>
        <v>23.759999999999998</v>
      </c>
      <c r="D43" s="114">
        <f>[39]Agosto!$J$7</f>
        <v>26.64</v>
      </c>
      <c r="E43" s="114">
        <f>[39]Agosto!$J$8</f>
        <v>28.08</v>
      </c>
      <c r="F43" s="114">
        <f>[39]Agosto!$J$9</f>
        <v>30.96</v>
      </c>
      <c r="G43" s="114">
        <f>[39]Agosto!$J$10</f>
        <v>37.080000000000005</v>
      </c>
      <c r="H43" s="114">
        <f>[39]Agosto!$J$11</f>
        <v>28.08</v>
      </c>
      <c r="I43" s="114">
        <f>[39]Agosto!$J$12</f>
        <v>46.800000000000004</v>
      </c>
      <c r="J43" s="114">
        <f>[39]Agosto!$J$13</f>
        <v>43.56</v>
      </c>
      <c r="K43" s="114">
        <f>[39]Agosto!$J$14</f>
        <v>33.119999999999997</v>
      </c>
      <c r="L43" s="114">
        <f>[39]Agosto!$J$15</f>
        <v>47.519999999999996</v>
      </c>
      <c r="M43" s="114">
        <f>[39]Agosto!$J$16</f>
        <v>64.08</v>
      </c>
      <c r="N43" s="114">
        <f>[39]Agosto!$J$17</f>
        <v>33.119999999999997</v>
      </c>
      <c r="O43" s="114">
        <f>[39]Agosto!$J$18</f>
        <v>23.400000000000002</v>
      </c>
      <c r="P43" s="114">
        <f>[39]Agosto!$J$19</f>
        <v>25.92</v>
      </c>
      <c r="Q43" s="114">
        <f>[39]Agosto!$J$20</f>
        <v>37.440000000000005</v>
      </c>
      <c r="R43" s="114">
        <f>[39]Agosto!$J$21</f>
        <v>45.36</v>
      </c>
      <c r="S43" s="114">
        <f>[39]Agosto!$J$22</f>
        <v>44.64</v>
      </c>
      <c r="T43" s="114">
        <f>[39]Agosto!$J$23</f>
        <v>67.680000000000007</v>
      </c>
      <c r="U43" s="114">
        <f>[39]Agosto!$J$24</f>
        <v>74.160000000000011</v>
      </c>
      <c r="V43" s="114">
        <f>[39]Agosto!$J$25</f>
        <v>47.16</v>
      </c>
      <c r="W43" s="114">
        <f>[39]Agosto!$J$26</f>
        <v>36.72</v>
      </c>
      <c r="X43" s="114">
        <f>[39]Agosto!$J$27</f>
        <v>46.080000000000005</v>
      </c>
      <c r="Y43" s="114">
        <f>[39]Agosto!$J$28</f>
        <v>50.4</v>
      </c>
      <c r="Z43" s="114">
        <f>[39]Agosto!$J$29</f>
        <v>45</v>
      </c>
      <c r="AA43" s="114">
        <f>[39]Agosto!$J$30</f>
        <v>28.08</v>
      </c>
      <c r="AB43" s="114">
        <f>[39]Agosto!$J$31</f>
        <v>32.4</v>
      </c>
      <c r="AC43" s="114">
        <f>[39]Agosto!$J$32</f>
        <v>33.480000000000004</v>
      </c>
      <c r="AD43" s="114">
        <f>[39]Agosto!$J$33</f>
        <v>34.92</v>
      </c>
      <c r="AE43" s="114">
        <f>[39]Agosto!$J$34</f>
        <v>27</v>
      </c>
      <c r="AF43" s="114">
        <f>[39]Agosto!$J$35</f>
        <v>83.160000000000011</v>
      </c>
      <c r="AG43" s="112">
        <f t="shared" si="3"/>
        <v>83.160000000000011</v>
      </c>
      <c r="AH43" s="120">
        <f t="shared" si="4"/>
        <v>40.680000000000007</v>
      </c>
      <c r="AK43" t="s">
        <v>35</v>
      </c>
    </row>
    <row r="44" spans="1:38" x14ac:dyDescent="0.2">
      <c r="A44" s="54" t="s">
        <v>18</v>
      </c>
      <c r="B44" s="114">
        <f>[40]Agosto!$J$5</f>
        <v>30.6</v>
      </c>
      <c r="C44" s="114">
        <f>[40]Agosto!$J$6</f>
        <v>31.680000000000003</v>
      </c>
      <c r="D44" s="114">
        <f>[40]Agosto!$J$7</f>
        <v>30.240000000000002</v>
      </c>
      <c r="E44" s="114">
        <f>[40]Agosto!$J$8</f>
        <v>28.08</v>
      </c>
      <c r="F44" s="114">
        <f>[40]Agosto!$J$9</f>
        <v>33.119999999999997</v>
      </c>
      <c r="G44" s="114">
        <f>[40]Agosto!$J$10</f>
        <v>39.96</v>
      </c>
      <c r="H44" s="114">
        <f>[40]Agosto!$J$11</f>
        <v>41.4</v>
      </c>
      <c r="I44" s="114">
        <f>[40]Agosto!$J$12</f>
        <v>45</v>
      </c>
      <c r="J44" s="114">
        <f>[40]Agosto!$J$13</f>
        <v>37.440000000000005</v>
      </c>
      <c r="K44" s="114">
        <f>[40]Agosto!$J$14</f>
        <v>49.680000000000007</v>
      </c>
      <c r="L44" s="114">
        <f>[40]Agosto!$J$15</f>
        <v>47.88</v>
      </c>
      <c r="M44" s="114">
        <f>[40]Agosto!$J$16</f>
        <v>75.600000000000009</v>
      </c>
      <c r="N44" s="114">
        <f>[40]Agosto!$J$17</f>
        <v>25.56</v>
      </c>
      <c r="O44" s="114">
        <f>[40]Agosto!$J$18</f>
        <v>26.28</v>
      </c>
      <c r="P44" s="114">
        <f>[40]Agosto!$J$19</f>
        <v>28.8</v>
      </c>
      <c r="Q44" s="114">
        <f>[40]Agosto!$J$20</f>
        <v>44.64</v>
      </c>
      <c r="R44" s="114">
        <f>[40]Agosto!$J$21</f>
        <v>37.080000000000005</v>
      </c>
      <c r="S44" s="114">
        <f>[40]Agosto!$J$22</f>
        <v>54</v>
      </c>
      <c r="T44" s="114">
        <f>[40]Agosto!$J$23</f>
        <v>84.24</v>
      </c>
      <c r="U44" s="114">
        <f>[40]Agosto!$J$24</f>
        <v>64.44</v>
      </c>
      <c r="V44" s="114">
        <f>[40]Agosto!$J$25</f>
        <v>51.84</v>
      </c>
      <c r="W44" s="114">
        <f>[40]Agosto!$J$26</f>
        <v>47.16</v>
      </c>
      <c r="X44" s="114">
        <f>[40]Agosto!$J$27</f>
        <v>50.76</v>
      </c>
      <c r="Y44" s="114">
        <f>[40]Agosto!$J$28</f>
        <v>49.680000000000007</v>
      </c>
      <c r="Z44" s="114">
        <f>[40]Agosto!$J$29</f>
        <v>40.32</v>
      </c>
      <c r="AA44" s="114">
        <f>[40]Agosto!$J$30</f>
        <v>25.92</v>
      </c>
      <c r="AB44" s="114">
        <f>[40]Agosto!$J$31</f>
        <v>20.52</v>
      </c>
      <c r="AC44" s="114">
        <f>[40]Agosto!$J$32</f>
        <v>24.12</v>
      </c>
      <c r="AD44" s="114">
        <f>[40]Agosto!$J$33</f>
        <v>27.36</v>
      </c>
      <c r="AE44" s="114">
        <f>[40]Agosto!$J$34</f>
        <v>39.6</v>
      </c>
      <c r="AF44" s="114">
        <f>[40]Agosto!$J$35</f>
        <v>50.4</v>
      </c>
      <c r="AG44" s="112">
        <f t="shared" si="3"/>
        <v>84.24</v>
      </c>
      <c r="AH44" s="120">
        <f t="shared" si="4"/>
        <v>41.4</v>
      </c>
      <c r="AK44" t="s">
        <v>35</v>
      </c>
    </row>
    <row r="45" spans="1:38" hidden="1" x14ac:dyDescent="0.2">
      <c r="A45" s="54" t="s">
        <v>146</v>
      </c>
      <c r="B45" s="114" t="str">
        <f>[41]Agosto!$J$5</f>
        <v>*</v>
      </c>
      <c r="C45" s="114" t="str">
        <f>[41]Agosto!$J$6</f>
        <v>*</v>
      </c>
      <c r="D45" s="114" t="str">
        <f>[41]Agosto!$J$7</f>
        <v>*</v>
      </c>
      <c r="E45" s="114" t="str">
        <f>[41]Agosto!$J$8</f>
        <v>*</v>
      </c>
      <c r="F45" s="114" t="str">
        <f>[41]Agosto!$J$9</f>
        <v>*</v>
      </c>
      <c r="G45" s="114" t="str">
        <f>[41]Agosto!$J$10</f>
        <v>*</v>
      </c>
      <c r="H45" s="114" t="str">
        <f>[41]Agosto!$J$11</f>
        <v>*</v>
      </c>
      <c r="I45" s="114" t="str">
        <f>[41]Agosto!$J$12</f>
        <v>*</v>
      </c>
      <c r="J45" s="114" t="str">
        <f>[41]Agosto!$J$13</f>
        <v>*</v>
      </c>
      <c r="K45" s="114" t="str">
        <f>[41]Agosto!$J$14</f>
        <v>*</v>
      </c>
      <c r="L45" s="114" t="str">
        <f>[41]Agosto!$J$15</f>
        <v>*</v>
      </c>
      <c r="M45" s="114" t="str">
        <f>[41]Agosto!$J$16</f>
        <v>*</v>
      </c>
      <c r="N45" s="114" t="str">
        <f>[41]Agosto!$J$17</f>
        <v>*</v>
      </c>
      <c r="O45" s="114" t="str">
        <f>[41]Agosto!$J$18</f>
        <v>*</v>
      </c>
      <c r="P45" s="114" t="str">
        <f>[41]Agosto!$J$19</f>
        <v>*</v>
      </c>
      <c r="Q45" s="114" t="str">
        <f>[41]Agosto!$J$20</f>
        <v>*</v>
      </c>
      <c r="R45" s="114" t="str">
        <f>[41]Agosto!$J$21</f>
        <v>*</v>
      </c>
      <c r="S45" s="114" t="str">
        <f>[41]Agosto!$J$22</f>
        <v>*</v>
      </c>
      <c r="T45" s="114" t="str">
        <f>[41]Agosto!$J$23</f>
        <v>*</v>
      </c>
      <c r="U45" s="114" t="str">
        <f>[41]Agosto!$J$24</f>
        <v>*</v>
      </c>
      <c r="V45" s="114" t="str">
        <f>[41]Agosto!$J$25</f>
        <v>*</v>
      </c>
      <c r="W45" s="114" t="str">
        <f>[41]Agosto!$J$26</f>
        <v>*</v>
      </c>
      <c r="X45" s="114" t="str">
        <f>[41]Agosto!$J$27</f>
        <v>*</v>
      </c>
      <c r="Y45" s="114" t="str">
        <f>[41]Agosto!$J$28</f>
        <v>*</v>
      </c>
      <c r="Z45" s="114" t="str">
        <f>[41]Agosto!$J$29</f>
        <v>*</v>
      </c>
      <c r="AA45" s="114" t="str">
        <f>[41]Agosto!$J$30</f>
        <v>*</v>
      </c>
      <c r="AB45" s="114" t="str">
        <f>[41]Agosto!$J$31</f>
        <v>*</v>
      </c>
      <c r="AC45" s="114" t="str">
        <f>[41]Agosto!$J$32</f>
        <v>*</v>
      </c>
      <c r="AD45" s="114" t="str">
        <f>[41]Agosto!$J$33</f>
        <v>*</v>
      </c>
      <c r="AE45" s="114" t="str">
        <f>[41]Agosto!$J$34</f>
        <v>*</v>
      </c>
      <c r="AF45" s="114" t="str">
        <f>[41]Agosto!$J$35</f>
        <v>*</v>
      </c>
      <c r="AG45" s="112" t="s">
        <v>210</v>
      </c>
      <c r="AH45" s="120" t="s">
        <v>210</v>
      </c>
      <c r="AK45" t="s">
        <v>35</v>
      </c>
      <c r="AL45" t="s">
        <v>35</v>
      </c>
    </row>
    <row r="46" spans="1:38" x14ac:dyDescent="0.2">
      <c r="A46" s="54" t="s">
        <v>19</v>
      </c>
      <c r="B46" s="114">
        <f>[42]Agosto!$J$5</f>
        <v>27</v>
      </c>
      <c r="C46" s="114">
        <f>[42]Agosto!$J$6</f>
        <v>24.12</v>
      </c>
      <c r="D46" s="114">
        <f>[42]Agosto!$J$7</f>
        <v>15.840000000000002</v>
      </c>
      <c r="E46" s="114">
        <f>[42]Agosto!$J$8</f>
        <v>15.840000000000002</v>
      </c>
      <c r="F46" s="114">
        <f>[42]Agosto!$J$9</f>
        <v>22.32</v>
      </c>
      <c r="G46" s="114">
        <f>[42]Agosto!$J$10</f>
        <v>36.72</v>
      </c>
      <c r="H46" s="114">
        <f>[42]Agosto!$J$11</f>
        <v>41.76</v>
      </c>
      <c r="I46" s="114">
        <f>[42]Agosto!$J$12</f>
        <v>42.480000000000004</v>
      </c>
      <c r="J46" s="114">
        <f>[42]Agosto!$J$13</f>
        <v>34.92</v>
      </c>
      <c r="K46" s="114">
        <f>[42]Agosto!$J$14</f>
        <v>27.720000000000002</v>
      </c>
      <c r="L46" s="114">
        <f>[42]Agosto!$J$15</f>
        <v>44.28</v>
      </c>
      <c r="M46" s="114">
        <f>[42]Agosto!$J$16</f>
        <v>46.080000000000005</v>
      </c>
      <c r="N46" s="114">
        <f>[42]Agosto!$J$17</f>
        <v>33.840000000000003</v>
      </c>
      <c r="O46" s="114">
        <f>[42]Agosto!$J$18</f>
        <v>22.32</v>
      </c>
      <c r="P46" s="114">
        <f>[42]Agosto!$J$19</f>
        <v>32.4</v>
      </c>
      <c r="Q46" s="114">
        <f>[42]Agosto!$J$20</f>
        <v>35.28</v>
      </c>
      <c r="R46" s="114">
        <f>[42]Agosto!$J$21</f>
        <v>30.96</v>
      </c>
      <c r="S46" s="114">
        <f>[42]Agosto!$J$22</f>
        <v>52.92</v>
      </c>
      <c r="T46" s="114">
        <f>[42]Agosto!$J$23</f>
        <v>26.28</v>
      </c>
      <c r="U46" s="114">
        <f>[42]Agosto!$J$24</f>
        <v>18.36</v>
      </c>
      <c r="V46" s="114">
        <f>[42]Agosto!$J$25</f>
        <v>19.8</v>
      </c>
      <c r="W46" s="114">
        <f>[42]Agosto!$J$26</f>
        <v>66.239999999999995</v>
      </c>
      <c r="X46" s="114">
        <f>[42]Agosto!$J$27</f>
        <v>52.92</v>
      </c>
      <c r="Y46" s="114">
        <f>[42]Agosto!$J$28</f>
        <v>39.96</v>
      </c>
      <c r="Z46" s="114">
        <f>[42]Agosto!$J$29</f>
        <v>25.2</v>
      </c>
      <c r="AA46" s="114">
        <f>[42]Agosto!$J$30</f>
        <v>30.96</v>
      </c>
      <c r="AB46" s="114">
        <f>[42]Agosto!$J$31</f>
        <v>25.92</v>
      </c>
      <c r="AC46" s="114">
        <f>[42]Agosto!$J$32</f>
        <v>34.92</v>
      </c>
      <c r="AD46" s="114">
        <f>[42]Agosto!$J$33</f>
        <v>33.840000000000003</v>
      </c>
      <c r="AE46" s="114">
        <f>[42]Agosto!$J$34</f>
        <v>27</v>
      </c>
      <c r="AF46" s="114">
        <f>[42]Agosto!$J$35</f>
        <v>30.96</v>
      </c>
      <c r="AG46" s="112">
        <f t="shared" si="3"/>
        <v>66.239999999999995</v>
      </c>
      <c r="AH46" s="120">
        <f t="shared" si="4"/>
        <v>32.876129032258063</v>
      </c>
      <c r="AI46" s="12" t="s">
        <v>35</v>
      </c>
      <c r="AJ46" t="s">
        <v>35</v>
      </c>
      <c r="AK46" t="s">
        <v>35</v>
      </c>
    </row>
    <row r="47" spans="1:38" x14ac:dyDescent="0.2">
      <c r="A47" s="54" t="s">
        <v>23</v>
      </c>
      <c r="B47" s="114">
        <f>[43]Agosto!$J$5</f>
        <v>30.240000000000002</v>
      </c>
      <c r="C47" s="114">
        <f>[43]Agosto!$J$6</f>
        <v>29.880000000000003</v>
      </c>
      <c r="D47" s="114">
        <f>[43]Agosto!$J$7</f>
        <v>18</v>
      </c>
      <c r="E47" s="114">
        <f>[43]Agosto!$J$8</f>
        <v>22.68</v>
      </c>
      <c r="F47" s="114">
        <f>[43]Agosto!$J$9</f>
        <v>33.480000000000004</v>
      </c>
      <c r="G47" s="114">
        <f>[43]Agosto!$J$10</f>
        <v>38.519999999999996</v>
      </c>
      <c r="H47" s="114">
        <f>[43]Agosto!$J$11</f>
        <v>27.720000000000002</v>
      </c>
      <c r="I47" s="114">
        <f>[43]Agosto!$J$12</f>
        <v>25.56</v>
      </c>
      <c r="J47" s="114">
        <f>[43]Agosto!$J$13</f>
        <v>31.680000000000003</v>
      </c>
      <c r="K47" s="114">
        <f>[43]Agosto!$J$14</f>
        <v>38.519999999999996</v>
      </c>
      <c r="L47" s="114">
        <f>[43]Agosto!$J$15</f>
        <v>44.28</v>
      </c>
      <c r="M47" s="114">
        <f>[43]Agosto!$J$16</f>
        <v>50.76</v>
      </c>
      <c r="N47" s="114">
        <f>[43]Agosto!$J$17</f>
        <v>34.56</v>
      </c>
      <c r="O47" s="114">
        <f>[43]Agosto!$J$18</f>
        <v>27.36</v>
      </c>
      <c r="P47" s="114">
        <f>[43]Agosto!$J$19</f>
        <v>28.08</v>
      </c>
      <c r="Q47" s="114">
        <f>[43]Agosto!$J$20</f>
        <v>34.92</v>
      </c>
      <c r="R47" s="114">
        <f>[43]Agosto!$J$21</f>
        <v>36</v>
      </c>
      <c r="S47" s="114">
        <f>[43]Agosto!$J$22</f>
        <v>50.76</v>
      </c>
      <c r="T47" s="114">
        <f>[43]Agosto!$J$23</f>
        <v>56.16</v>
      </c>
      <c r="U47" s="114">
        <f>[43]Agosto!$J$24</f>
        <v>24.48</v>
      </c>
      <c r="V47" s="114">
        <f>[43]Agosto!$J$25</f>
        <v>32.04</v>
      </c>
      <c r="W47" s="114">
        <f>[43]Agosto!$J$26</f>
        <v>39.96</v>
      </c>
      <c r="X47" s="114">
        <f>[43]Agosto!$J$27</f>
        <v>44.28</v>
      </c>
      <c r="Y47" s="114">
        <f>[43]Agosto!$J$28</f>
        <v>49.32</v>
      </c>
      <c r="Z47" s="114">
        <f>[43]Agosto!$J$29</f>
        <v>33.119999999999997</v>
      </c>
      <c r="AA47" s="114">
        <f>[43]Agosto!$J$30</f>
        <v>30.6</v>
      </c>
      <c r="AB47" s="114">
        <f>[43]Agosto!$J$31</f>
        <v>27</v>
      </c>
      <c r="AC47" s="114">
        <f>[43]Agosto!$J$32</f>
        <v>31.319999999999997</v>
      </c>
      <c r="AD47" s="114">
        <f>[43]Agosto!$J$33</f>
        <v>28.8</v>
      </c>
      <c r="AE47" s="114">
        <f>[43]Agosto!$J$34</f>
        <v>29.16</v>
      </c>
      <c r="AF47" s="114">
        <f>[43]Agosto!$J$35</f>
        <v>44.28</v>
      </c>
      <c r="AG47" s="112">
        <f t="shared" si="3"/>
        <v>56.16</v>
      </c>
      <c r="AH47" s="120">
        <f t="shared" si="4"/>
        <v>34.629677419354842</v>
      </c>
      <c r="AK47" t="s">
        <v>35</v>
      </c>
    </row>
    <row r="48" spans="1:38" x14ac:dyDescent="0.2">
      <c r="A48" s="54" t="s">
        <v>34</v>
      </c>
      <c r="B48" s="114">
        <f>[44]Agosto!$J$5</f>
        <v>30.6</v>
      </c>
      <c r="C48" s="114">
        <f>[44]Agosto!$J$6</f>
        <v>25.92</v>
      </c>
      <c r="D48" s="114">
        <f>[44]Agosto!$J$7</f>
        <v>23.040000000000003</v>
      </c>
      <c r="E48" s="114">
        <f>[44]Agosto!$J$8</f>
        <v>27</v>
      </c>
      <c r="F48" s="114">
        <f>[44]Agosto!$J$9</f>
        <v>26.64</v>
      </c>
      <c r="G48" s="114">
        <f>[44]Agosto!$J$10</f>
        <v>34.56</v>
      </c>
      <c r="H48" s="114">
        <f>[44]Agosto!$J$11</f>
        <v>32.04</v>
      </c>
      <c r="I48" s="114">
        <f>[44]Agosto!$J$12</f>
        <v>24.840000000000003</v>
      </c>
      <c r="J48" s="114">
        <f>[44]Agosto!$J$13</f>
        <v>27</v>
      </c>
      <c r="K48" s="114">
        <f>[44]Agosto!$J$14</f>
        <v>42.12</v>
      </c>
      <c r="L48" s="114">
        <f>[44]Agosto!$J$15</f>
        <v>41.76</v>
      </c>
      <c r="M48" s="114">
        <f>[44]Agosto!$J$16</f>
        <v>33.119999999999997</v>
      </c>
      <c r="N48" s="114">
        <f>[44]Agosto!$J$17</f>
        <v>48.24</v>
      </c>
      <c r="O48" s="114">
        <f>[44]Agosto!$J$18</f>
        <v>35.64</v>
      </c>
      <c r="P48" s="114">
        <f>[44]Agosto!$J$19</f>
        <v>48.6</v>
      </c>
      <c r="Q48" s="114">
        <f>[44]Agosto!$J$20</f>
        <v>46.800000000000004</v>
      </c>
      <c r="R48" s="114">
        <f>[44]Agosto!$J$21</f>
        <v>42.84</v>
      </c>
      <c r="S48" s="114">
        <f>[44]Agosto!$J$22</f>
        <v>43.56</v>
      </c>
      <c r="T48" s="114">
        <f>[44]Agosto!$J$23</f>
        <v>45.36</v>
      </c>
      <c r="U48" s="114">
        <f>[44]Agosto!$J$24</f>
        <v>45.72</v>
      </c>
      <c r="V48" s="114">
        <f>[44]Agosto!$J$25</f>
        <v>54.72</v>
      </c>
      <c r="W48" s="114">
        <f>[44]Agosto!$J$26</f>
        <v>39.96</v>
      </c>
      <c r="X48" s="114">
        <f>[44]Agosto!$J$27</f>
        <v>41.04</v>
      </c>
      <c r="Y48" s="114">
        <f>[44]Agosto!$J$28</f>
        <v>41.4</v>
      </c>
      <c r="Z48" s="114">
        <f>[44]Agosto!$J$29</f>
        <v>36</v>
      </c>
      <c r="AA48" s="114">
        <f>[44]Agosto!$J$30</f>
        <v>29.52</v>
      </c>
      <c r="AB48" s="114">
        <f>[44]Agosto!$J$31</f>
        <v>29.16</v>
      </c>
      <c r="AC48" s="114">
        <f>[44]Agosto!$J$32</f>
        <v>32.76</v>
      </c>
      <c r="AD48" s="114">
        <f>[44]Agosto!$J$33</f>
        <v>27.720000000000002</v>
      </c>
      <c r="AE48" s="114">
        <f>[44]Agosto!$J$34</f>
        <v>34.200000000000003</v>
      </c>
      <c r="AF48" s="114">
        <f>[44]Agosto!$J$35</f>
        <v>41.04</v>
      </c>
      <c r="AG48" s="112">
        <f t="shared" si="3"/>
        <v>54.72</v>
      </c>
      <c r="AH48" s="120">
        <f t="shared" si="4"/>
        <v>36.545806451612904</v>
      </c>
      <c r="AI48" s="12" t="s">
        <v>35</v>
      </c>
      <c r="AK48" t="s">
        <v>35</v>
      </c>
    </row>
    <row r="49" spans="1:38" x14ac:dyDescent="0.2">
      <c r="A49" s="54" t="s">
        <v>20</v>
      </c>
      <c r="B49" s="114">
        <f>[45]Agosto!$J$5</f>
        <v>16.2</v>
      </c>
      <c r="C49" s="114">
        <f>[45]Agosto!$J$6</f>
        <v>15.48</v>
      </c>
      <c r="D49" s="114">
        <f>[45]Agosto!$J$7</f>
        <v>17.64</v>
      </c>
      <c r="E49" s="114">
        <f>[45]Agosto!$J$8</f>
        <v>16.559999999999999</v>
      </c>
      <c r="F49" s="114">
        <f>[45]Agosto!$J$9</f>
        <v>18</v>
      </c>
      <c r="G49" s="114">
        <f>[45]Agosto!$J$10</f>
        <v>26.28</v>
      </c>
      <c r="H49" s="114">
        <f>[45]Agosto!$J$11</f>
        <v>30.96</v>
      </c>
      <c r="I49" s="114">
        <f>[45]Agosto!$J$12</f>
        <v>24.48</v>
      </c>
      <c r="J49" s="114">
        <f>[45]Agosto!$J$13</f>
        <v>29.16</v>
      </c>
      <c r="K49" s="114">
        <f>[45]Agosto!$J$14</f>
        <v>22.32</v>
      </c>
      <c r="L49" s="114">
        <f>[45]Agosto!$J$15</f>
        <v>29.880000000000003</v>
      </c>
      <c r="M49" s="114">
        <f>[45]Agosto!$J$16</f>
        <v>51.84</v>
      </c>
      <c r="N49" s="114">
        <f>[45]Agosto!$J$17</f>
        <v>23.400000000000002</v>
      </c>
      <c r="O49" s="114">
        <f>[45]Agosto!$J$18</f>
        <v>20.52</v>
      </c>
      <c r="P49" s="114">
        <f>[45]Agosto!$J$19</f>
        <v>16.559999999999999</v>
      </c>
      <c r="Q49" s="114">
        <f>[45]Agosto!$J$20</f>
        <v>37.080000000000005</v>
      </c>
      <c r="R49" s="114">
        <f>[45]Agosto!$J$21</f>
        <v>25.56</v>
      </c>
      <c r="S49" s="114">
        <f>[45]Agosto!$J$22</f>
        <v>34.92</v>
      </c>
      <c r="T49" s="114">
        <f>[45]Agosto!$J$23</f>
        <v>46.800000000000004</v>
      </c>
      <c r="U49" s="114">
        <f>[45]Agosto!$J$24</f>
        <v>32.4</v>
      </c>
      <c r="V49" s="114">
        <f>[45]Agosto!$J$25</f>
        <v>31.319999999999997</v>
      </c>
      <c r="W49" s="114">
        <f>[45]Agosto!$J$26</f>
        <v>27.36</v>
      </c>
      <c r="X49" s="114">
        <f>[45]Agosto!$J$27</f>
        <v>36.72</v>
      </c>
      <c r="Y49" s="114">
        <f>[45]Agosto!$J$28</f>
        <v>37.080000000000005</v>
      </c>
      <c r="Z49" s="114">
        <f>[45]Agosto!$J$29</f>
        <v>41.4</v>
      </c>
      <c r="AA49" s="114">
        <f>[45]Agosto!$J$30</f>
        <v>22.68</v>
      </c>
      <c r="AB49" s="114">
        <f>[45]Agosto!$J$31</f>
        <v>25.2</v>
      </c>
      <c r="AC49" s="114">
        <f>[45]Agosto!$J$32</f>
        <v>18.36</v>
      </c>
      <c r="AD49" s="114">
        <f>[45]Agosto!$J$33</f>
        <v>22.68</v>
      </c>
      <c r="AE49" s="114">
        <f>[45]Agosto!$J$34</f>
        <v>18.36</v>
      </c>
      <c r="AF49" s="114">
        <f>[45]Agosto!$J$35</f>
        <v>90.360000000000014</v>
      </c>
      <c r="AG49" s="112">
        <f t="shared" si="3"/>
        <v>90.360000000000014</v>
      </c>
      <c r="AH49" s="120">
        <f t="shared" si="4"/>
        <v>29.276129032258066</v>
      </c>
      <c r="AL49" t="s">
        <v>35</v>
      </c>
    </row>
    <row r="50" spans="1:38" s="5" customFormat="1" ht="17.100000000000001" customHeight="1" x14ac:dyDescent="0.2">
      <c r="A50" s="55" t="s">
        <v>24</v>
      </c>
      <c r="B50" s="13">
        <f t="shared" ref="B50:AG50" si="5">MAX(B5:B49)</f>
        <v>37.800000000000004</v>
      </c>
      <c r="C50" s="13">
        <f t="shared" si="5"/>
        <v>38.159999999999997</v>
      </c>
      <c r="D50" s="13">
        <f t="shared" si="5"/>
        <v>32.4</v>
      </c>
      <c r="E50" s="13">
        <f t="shared" si="5"/>
        <v>37.440000000000005</v>
      </c>
      <c r="F50" s="13">
        <f t="shared" si="5"/>
        <v>37.080000000000005</v>
      </c>
      <c r="G50" s="13">
        <f t="shared" si="5"/>
        <v>45.36</v>
      </c>
      <c r="H50" s="13">
        <f t="shared" si="5"/>
        <v>55.440000000000005</v>
      </c>
      <c r="I50" s="13">
        <f t="shared" si="5"/>
        <v>52.2</v>
      </c>
      <c r="J50" s="13">
        <f t="shared" si="5"/>
        <v>68.039999999999992</v>
      </c>
      <c r="K50" s="13">
        <f t="shared" si="5"/>
        <v>49.680000000000007</v>
      </c>
      <c r="L50" s="13">
        <f t="shared" si="5"/>
        <v>54.36</v>
      </c>
      <c r="M50" s="13">
        <f t="shared" si="5"/>
        <v>90.360000000000014</v>
      </c>
      <c r="N50" s="13">
        <f t="shared" si="5"/>
        <v>66.239999999999995</v>
      </c>
      <c r="O50" s="13">
        <f t="shared" si="5"/>
        <v>37.440000000000005</v>
      </c>
      <c r="P50" s="13">
        <f t="shared" si="5"/>
        <v>48.6</v>
      </c>
      <c r="Q50" s="13">
        <f t="shared" si="5"/>
        <v>52.92</v>
      </c>
      <c r="R50" s="13">
        <f t="shared" si="5"/>
        <v>45.36</v>
      </c>
      <c r="S50" s="13">
        <f t="shared" si="5"/>
        <v>92.88000000000001</v>
      </c>
      <c r="T50" s="13">
        <f t="shared" si="5"/>
        <v>84.24</v>
      </c>
      <c r="U50" s="13">
        <f t="shared" si="5"/>
        <v>74.160000000000011</v>
      </c>
      <c r="V50" s="13">
        <f t="shared" si="5"/>
        <v>54.72</v>
      </c>
      <c r="W50" s="13">
        <f t="shared" si="5"/>
        <v>66.239999999999995</v>
      </c>
      <c r="X50" s="13">
        <f t="shared" si="5"/>
        <v>69.12</v>
      </c>
      <c r="Y50" s="13">
        <f t="shared" si="5"/>
        <v>65.160000000000011</v>
      </c>
      <c r="Z50" s="13">
        <f t="shared" si="5"/>
        <v>76.680000000000007</v>
      </c>
      <c r="AA50" s="13">
        <f t="shared" si="5"/>
        <v>50.04</v>
      </c>
      <c r="AB50" s="13">
        <f t="shared" si="5"/>
        <v>41.4</v>
      </c>
      <c r="AC50" s="13">
        <f t="shared" si="5"/>
        <v>43.92</v>
      </c>
      <c r="AD50" s="13">
        <f t="shared" si="5"/>
        <v>41.04</v>
      </c>
      <c r="AE50" s="13">
        <f t="shared" si="5"/>
        <v>68.400000000000006</v>
      </c>
      <c r="AF50" s="13">
        <f t="shared" si="5"/>
        <v>90.360000000000014</v>
      </c>
      <c r="AG50" s="14">
        <f t="shared" si="5"/>
        <v>92.88000000000001</v>
      </c>
      <c r="AH50" s="121"/>
    </row>
    <row r="51" spans="1:38" x14ac:dyDescent="0.2">
      <c r="A51" s="117" t="s">
        <v>216</v>
      </c>
      <c r="B51" s="45"/>
      <c r="C51" s="45"/>
      <c r="D51" s="45"/>
      <c r="E51" s="45"/>
      <c r="F51" s="45"/>
      <c r="G51" s="45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51"/>
      <c r="AE51" s="56"/>
      <c r="AF51" s="56"/>
      <c r="AG51" s="49"/>
      <c r="AH51" s="50"/>
      <c r="AK51" t="s">
        <v>35</v>
      </c>
    </row>
    <row r="52" spans="1:38" x14ac:dyDescent="0.2">
      <c r="A52" s="117" t="s">
        <v>217</v>
      </c>
      <c r="B52" s="46"/>
      <c r="C52" s="46"/>
      <c r="D52" s="46"/>
      <c r="E52" s="46"/>
      <c r="F52" s="46"/>
      <c r="G52" s="46"/>
      <c r="H52" s="46"/>
      <c r="I52" s="46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30"/>
      <c r="U52" s="130"/>
      <c r="V52" s="130"/>
      <c r="W52" s="130"/>
      <c r="X52" s="130"/>
      <c r="Y52" s="102"/>
      <c r="Z52" s="102"/>
      <c r="AA52" s="102"/>
      <c r="AB52" s="102"/>
      <c r="AC52" s="102"/>
      <c r="AD52" s="102"/>
      <c r="AE52" s="102"/>
      <c r="AF52" s="102"/>
      <c r="AG52" s="49"/>
      <c r="AH52" s="48"/>
    </row>
    <row r="53" spans="1:38" x14ac:dyDescent="0.2">
      <c r="A53" s="47"/>
      <c r="B53" s="102"/>
      <c r="C53" s="102"/>
      <c r="D53" s="102"/>
      <c r="E53" s="102"/>
      <c r="F53" s="102"/>
      <c r="G53" s="102"/>
      <c r="H53" s="102"/>
      <c r="I53" s="102"/>
      <c r="J53" s="103"/>
      <c r="K53" s="103"/>
      <c r="L53" s="103"/>
      <c r="M53" s="103"/>
      <c r="N53" s="103"/>
      <c r="O53" s="103"/>
      <c r="P53" s="103"/>
      <c r="Q53" s="102"/>
      <c r="R53" s="102"/>
      <c r="S53" s="102"/>
      <c r="T53" s="131"/>
      <c r="U53" s="131"/>
      <c r="V53" s="131"/>
      <c r="W53" s="131"/>
      <c r="X53" s="131"/>
      <c r="Y53" s="102"/>
      <c r="Z53" s="102"/>
      <c r="AA53" s="102"/>
      <c r="AB53" s="102"/>
      <c r="AC53" s="102"/>
      <c r="AD53" s="51"/>
      <c r="AE53" s="51"/>
      <c r="AF53" s="51"/>
      <c r="AG53" s="49"/>
      <c r="AH53" s="48"/>
    </row>
    <row r="54" spans="1:38" x14ac:dyDescent="0.2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51"/>
      <c r="AE54" s="51"/>
      <c r="AF54" s="51"/>
      <c r="AG54" s="49"/>
      <c r="AH54" s="80"/>
    </row>
    <row r="55" spans="1:38" x14ac:dyDescent="0.2">
      <c r="A55" s="47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51"/>
      <c r="AF55" s="51"/>
      <c r="AG55" s="49"/>
      <c r="AH55" s="50"/>
      <c r="AK55" t="s">
        <v>35</v>
      </c>
    </row>
    <row r="56" spans="1:38" x14ac:dyDescent="0.2">
      <c r="A56" s="47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52"/>
      <c r="AF56" s="52"/>
      <c r="AG56" s="49"/>
      <c r="AH56" s="50"/>
    </row>
    <row r="57" spans="1:38" ht="13.5" thickBot="1" x14ac:dyDescent="0.25">
      <c r="A57" s="57"/>
      <c r="B57" s="58"/>
      <c r="C57" s="58"/>
      <c r="D57" s="58"/>
      <c r="E57" s="58"/>
      <c r="F57" s="58"/>
      <c r="G57" s="58" t="s">
        <v>35</v>
      </c>
      <c r="H57" s="58"/>
      <c r="I57" s="58"/>
      <c r="J57" s="58"/>
      <c r="K57" s="58"/>
      <c r="L57" s="58" t="s">
        <v>35</v>
      </c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9"/>
      <c r="AH57" s="81"/>
    </row>
    <row r="58" spans="1:38" x14ac:dyDescent="0.2">
      <c r="AG58" s="7"/>
    </row>
    <row r="61" spans="1:38" x14ac:dyDescent="0.2">
      <c r="R61" s="2" t="s">
        <v>35</v>
      </c>
      <c r="S61" s="2" t="s">
        <v>35</v>
      </c>
    </row>
    <row r="62" spans="1:38" x14ac:dyDescent="0.2">
      <c r="N62" s="2" t="s">
        <v>35</v>
      </c>
      <c r="O62" s="2" t="s">
        <v>35</v>
      </c>
      <c r="S62" s="2" t="s">
        <v>35</v>
      </c>
      <c r="AK62" t="s">
        <v>35</v>
      </c>
    </row>
    <row r="63" spans="1:38" x14ac:dyDescent="0.2">
      <c r="N63" s="2" t="s">
        <v>35</v>
      </c>
    </row>
    <row r="64" spans="1:38" x14ac:dyDescent="0.2">
      <c r="G64" s="2" t="s">
        <v>35</v>
      </c>
    </row>
    <row r="65" spans="7:34" x14ac:dyDescent="0.2">
      <c r="L65" s="2" t="s">
        <v>35</v>
      </c>
      <c r="M65" s="2" t="s">
        <v>35</v>
      </c>
      <c r="O65" s="2" t="s">
        <v>35</v>
      </c>
      <c r="P65" s="2" t="s">
        <v>35</v>
      </c>
      <c r="W65" s="2" t="s">
        <v>213</v>
      </c>
      <c r="AA65" s="2" t="s">
        <v>35</v>
      </c>
      <c r="AC65" s="2" t="s">
        <v>35</v>
      </c>
      <c r="AH65" s="1" t="s">
        <v>35</v>
      </c>
    </row>
    <row r="66" spans="7:34" x14ac:dyDescent="0.2">
      <c r="K66" s="2" t="s">
        <v>35</v>
      </c>
    </row>
    <row r="67" spans="7:34" x14ac:dyDescent="0.2">
      <c r="K67" s="2" t="s">
        <v>35</v>
      </c>
    </row>
    <row r="68" spans="7:34" x14ac:dyDescent="0.2">
      <c r="G68" s="2" t="s">
        <v>35</v>
      </c>
      <c r="H68" s="2" t="s">
        <v>35</v>
      </c>
    </row>
    <row r="69" spans="7:34" x14ac:dyDescent="0.2">
      <c r="P69" s="2" t="s">
        <v>35</v>
      </c>
    </row>
    <row r="71" spans="7:34" x14ac:dyDescent="0.2">
      <c r="H71" s="2" t="s">
        <v>35</v>
      </c>
      <c r="Z71" s="2" t="s">
        <v>35</v>
      </c>
    </row>
    <row r="72" spans="7:34" x14ac:dyDescent="0.2">
      <c r="I72" s="2" t="s">
        <v>35</v>
      </c>
      <c r="T72" s="2" t="s">
        <v>35</v>
      </c>
    </row>
  </sheetData>
  <mergeCells count="36">
    <mergeCell ref="N3:N4"/>
    <mergeCell ref="O3:O4"/>
    <mergeCell ref="Q3:Q4"/>
    <mergeCell ref="I3:I4"/>
    <mergeCell ref="J3:J4"/>
    <mergeCell ref="K3:K4"/>
    <mergeCell ref="A1:AH1"/>
    <mergeCell ref="P3:P4"/>
    <mergeCell ref="M3:M4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H3:H4"/>
    <mergeCell ref="L3:L4"/>
    <mergeCell ref="R3:R4"/>
    <mergeCell ref="S3:S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V3:V4"/>
    <mergeCell ref="U3:U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Pedro Vinicius Pontes de Oliveira</cp:lastModifiedBy>
  <cp:lastPrinted>2018-11-22T17:22:01Z</cp:lastPrinted>
  <dcterms:created xsi:type="dcterms:W3CDTF">2008-08-15T13:32:29Z</dcterms:created>
  <dcterms:modified xsi:type="dcterms:W3CDTF">2023-09-04T17:21:42Z</dcterms:modified>
</cp:coreProperties>
</file>