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0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C25" i="12" l="1"/>
  <c r="AH76" i="14" l="1"/>
  <c r="AG76" i="14"/>
  <c r="AF76" i="14"/>
  <c r="AH75" i="14"/>
  <c r="AG75" i="14"/>
  <c r="AF75" i="14"/>
  <c r="AH74" i="14"/>
  <c r="AG74" i="14"/>
  <c r="AF74" i="14"/>
  <c r="AH73" i="14"/>
  <c r="AG73" i="14"/>
  <c r="AF73" i="14"/>
  <c r="AH72" i="14"/>
  <c r="AG72" i="14"/>
  <c r="AF72" i="14"/>
  <c r="AH70" i="14"/>
  <c r="AG70" i="14"/>
  <c r="AF70" i="14"/>
  <c r="AH69" i="14"/>
  <c r="AG69" i="14"/>
  <c r="AF69" i="14"/>
  <c r="AH68" i="14"/>
  <c r="AG68" i="14"/>
  <c r="AF68" i="14"/>
  <c r="AH67" i="14"/>
  <c r="AG67" i="14"/>
  <c r="AF67" i="14"/>
  <c r="AH66" i="14"/>
  <c r="AG66" i="14"/>
  <c r="AF66" i="14"/>
  <c r="AH65" i="14"/>
  <c r="AG65" i="14"/>
  <c r="AF65" i="14"/>
  <c r="AH64" i="14"/>
  <c r="AG64" i="14"/>
  <c r="AF64" i="14"/>
  <c r="AH63" i="14"/>
  <c r="AG63" i="14"/>
  <c r="AF63" i="14"/>
  <c r="AH62" i="14"/>
  <c r="AG62" i="14"/>
  <c r="AF62" i="14"/>
  <c r="AH61" i="14"/>
  <c r="AG61" i="14"/>
  <c r="AF61" i="14"/>
  <c r="AH60" i="14"/>
  <c r="AG60" i="14"/>
  <c r="AF60" i="14"/>
  <c r="AH59" i="14"/>
  <c r="AG59" i="14"/>
  <c r="AF59" i="14"/>
  <c r="AH58" i="14"/>
  <c r="AG58" i="14"/>
  <c r="AF58" i="14"/>
  <c r="AH57" i="14"/>
  <c r="AG57" i="14"/>
  <c r="AF57" i="14"/>
  <c r="AH56" i="14"/>
  <c r="AG56" i="14"/>
  <c r="AF56" i="14"/>
  <c r="AH55" i="14"/>
  <c r="AG55" i="14"/>
  <c r="AF55" i="14"/>
  <c r="AH54" i="14"/>
  <c r="AG54" i="14"/>
  <c r="AF54" i="14"/>
  <c r="AH52" i="14"/>
  <c r="AG52" i="14"/>
  <c r="AF52" i="14"/>
  <c r="AH51" i="14"/>
  <c r="AG51" i="14"/>
  <c r="AF51" i="14"/>
  <c r="AH50" i="14"/>
  <c r="AG50" i="14"/>
  <c r="AF50" i="14"/>
  <c r="AE6" i="14" l="1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13" i="7" l="1"/>
  <c r="AF21" i="7"/>
  <c r="AF23" i="4"/>
  <c r="AF33" i="4"/>
  <c r="AF41" i="4"/>
  <c r="AF47" i="7"/>
  <c r="AF49" i="4"/>
  <c r="AF31" i="7"/>
  <c r="AF7" i="4"/>
  <c r="AF15" i="4"/>
  <c r="AF39" i="7"/>
  <c r="AF11" i="12"/>
  <c r="AG11" i="12"/>
  <c r="AF23" i="8"/>
  <c r="AG23" i="8"/>
  <c r="AF36" i="15"/>
  <c r="AG36" i="15"/>
  <c r="AF37" i="12"/>
  <c r="AG37" i="12"/>
  <c r="AF41" i="8"/>
  <c r="AG41" i="8"/>
  <c r="AF43" i="9"/>
  <c r="AG43" i="9"/>
  <c r="AF7" i="5"/>
  <c r="AG7" i="5"/>
  <c r="AF8" i="7"/>
  <c r="AF10" i="4"/>
  <c r="AF10" i="8"/>
  <c r="AG10" i="8"/>
  <c r="AG13" i="15"/>
  <c r="AF13" i="15"/>
  <c r="AF16" i="7"/>
  <c r="AF20" i="5"/>
  <c r="AG20" i="5"/>
  <c r="AF20" i="9"/>
  <c r="AG20" i="9"/>
  <c r="AF21" i="15"/>
  <c r="AG21" i="15"/>
  <c r="AG22" i="6"/>
  <c r="AF22" i="6"/>
  <c r="AF22" i="12"/>
  <c r="AG22" i="12"/>
  <c r="AF24" i="7"/>
  <c r="AF25" i="9"/>
  <c r="AG25" i="9"/>
  <c r="AF26" i="7"/>
  <c r="AF28" i="4"/>
  <c r="AF28" i="8"/>
  <c r="AG28" i="8"/>
  <c r="AF30" i="5"/>
  <c r="AG30" i="5"/>
  <c r="AF30" i="9"/>
  <c r="AG30" i="9"/>
  <c r="AF31" i="15"/>
  <c r="AG31" i="15"/>
  <c r="AF32" i="6"/>
  <c r="AG32" i="6"/>
  <c r="AF34" i="7"/>
  <c r="AF36" i="4"/>
  <c r="AG36" i="8"/>
  <c r="AF36" i="8"/>
  <c r="AF38" i="5"/>
  <c r="AG38" i="5"/>
  <c r="AG38" i="9"/>
  <c r="AF38" i="9"/>
  <c r="AF39" i="15"/>
  <c r="AG39" i="15"/>
  <c r="AF40" i="6"/>
  <c r="AG40" i="6"/>
  <c r="AF40" i="12"/>
  <c r="AG40" i="12"/>
  <c r="AF42" i="7"/>
  <c r="AF44" i="4"/>
  <c r="AG44" i="8"/>
  <c r="AF44" i="8"/>
  <c r="AF46" i="5"/>
  <c r="AG46" i="5"/>
  <c r="AF46" i="9"/>
  <c r="AG46" i="9"/>
  <c r="AG47" i="15"/>
  <c r="AF47" i="15"/>
  <c r="AG48" i="6"/>
  <c r="AF48" i="6"/>
  <c r="AF48" i="12"/>
  <c r="AG48" i="12"/>
  <c r="AG7" i="8"/>
  <c r="AF7" i="8"/>
  <c r="AF17" i="5"/>
  <c r="AG17" i="5"/>
  <c r="AF27" i="9"/>
  <c r="AG27" i="9"/>
  <c r="AF35" i="5"/>
  <c r="AG35" i="5"/>
  <c r="AF7" i="15"/>
  <c r="AG7" i="15"/>
  <c r="AF8" i="6"/>
  <c r="AG8" i="6"/>
  <c r="AF8" i="12"/>
  <c r="AG8" i="12"/>
  <c r="AF10" i="7"/>
  <c r="AF15" i="15"/>
  <c r="AG15" i="15"/>
  <c r="AG16" i="6"/>
  <c r="AF16" i="6"/>
  <c r="AF16" i="12"/>
  <c r="AG16" i="12"/>
  <c r="AF20" i="4"/>
  <c r="AF20" i="8"/>
  <c r="AG20" i="8"/>
  <c r="AF22" i="5"/>
  <c r="AG22" i="5"/>
  <c r="AF22" i="9"/>
  <c r="AG22" i="9"/>
  <c r="AG23" i="15"/>
  <c r="AF23" i="15"/>
  <c r="AF24" i="6"/>
  <c r="AG24" i="6"/>
  <c r="AG24" i="12"/>
  <c r="AF24" i="12"/>
  <c r="AF25" i="8"/>
  <c r="AG25" i="8"/>
  <c r="AF25" i="15"/>
  <c r="AG25" i="15"/>
  <c r="AG26" i="6"/>
  <c r="AF26" i="6"/>
  <c r="AF26" i="12"/>
  <c r="AG26" i="12"/>
  <c r="AF28" i="7"/>
  <c r="AF30" i="4"/>
  <c r="AF30" i="8"/>
  <c r="AG30" i="8"/>
  <c r="AG32" i="5"/>
  <c r="AF32" i="5"/>
  <c r="AF32" i="9"/>
  <c r="AG32" i="9"/>
  <c r="AG33" i="15"/>
  <c r="AF33" i="15"/>
  <c r="AG34" i="6"/>
  <c r="AF34" i="6"/>
  <c r="AG34" i="12"/>
  <c r="AF34" i="12"/>
  <c r="AF36" i="7"/>
  <c r="AF38" i="4"/>
  <c r="AF38" i="8"/>
  <c r="AG38" i="8"/>
  <c r="AG40" i="5"/>
  <c r="AF40" i="5"/>
  <c r="AF40" i="9"/>
  <c r="AG40" i="9"/>
  <c r="AG41" i="15"/>
  <c r="AF41" i="15"/>
  <c r="AG42" i="6"/>
  <c r="AF42" i="6"/>
  <c r="AF42" i="12"/>
  <c r="AG42" i="12"/>
  <c r="AF44" i="7"/>
  <c r="AF46" i="4"/>
  <c r="AF46" i="8"/>
  <c r="AG46" i="8"/>
  <c r="AF48" i="5"/>
  <c r="AG48" i="5"/>
  <c r="AF48" i="9"/>
  <c r="AG48" i="9"/>
  <c r="AF49" i="15"/>
  <c r="AG49" i="15"/>
  <c r="AF5" i="12"/>
  <c r="AF15" i="8"/>
  <c r="AG15" i="8"/>
  <c r="AF17" i="9"/>
  <c r="AG17" i="9"/>
  <c r="AF28" i="15"/>
  <c r="AG28" i="15"/>
  <c r="AF49" i="8"/>
  <c r="AG49" i="8"/>
  <c r="AF6" i="5"/>
  <c r="AG6" i="5"/>
  <c r="AF9" i="4"/>
  <c r="AF9" i="8"/>
  <c r="AG9" i="8"/>
  <c r="AF13" i="6"/>
  <c r="AG13" i="6"/>
  <c r="AF13" i="12"/>
  <c r="AG13" i="12"/>
  <c r="AF15" i="7"/>
  <c r="AF17" i="4"/>
  <c r="AG17" i="8"/>
  <c r="AF17" i="8"/>
  <c r="AG19" i="5"/>
  <c r="AF19" i="5"/>
  <c r="AF19" i="9"/>
  <c r="AG19" i="9"/>
  <c r="AF20" i="15"/>
  <c r="AG20" i="15"/>
  <c r="AF21" i="6"/>
  <c r="AG21" i="6"/>
  <c r="AF21" i="12"/>
  <c r="AG21" i="12"/>
  <c r="AF23" i="7"/>
  <c r="AF25" i="4"/>
  <c r="AF27" i="4"/>
  <c r="AG27" i="8"/>
  <c r="AF27" i="8"/>
  <c r="AF30" i="15"/>
  <c r="AG30" i="15"/>
  <c r="AG31" i="6"/>
  <c r="AF31" i="6"/>
  <c r="AF31" i="12"/>
  <c r="AG31" i="12"/>
  <c r="AF33" i="7"/>
  <c r="AF35" i="4"/>
  <c r="AF35" i="8"/>
  <c r="AG35" i="8"/>
  <c r="AG37" i="5"/>
  <c r="AF37" i="5"/>
  <c r="AF37" i="9"/>
  <c r="AG37" i="9"/>
  <c r="AF38" i="15"/>
  <c r="AG38" i="15"/>
  <c r="AF39" i="6"/>
  <c r="AG39" i="6"/>
  <c r="AF39" i="12"/>
  <c r="AG39" i="12"/>
  <c r="AF41" i="7"/>
  <c r="AF43" i="4"/>
  <c r="AG43" i="8"/>
  <c r="AF43" i="8"/>
  <c r="AG46" i="15"/>
  <c r="AF46" i="15"/>
  <c r="AG47" i="6"/>
  <c r="AF47" i="6"/>
  <c r="AG47" i="12"/>
  <c r="AF47" i="12"/>
  <c r="AF49" i="7"/>
  <c r="AF6" i="4"/>
  <c r="AF6" i="8"/>
  <c r="AG6" i="8"/>
  <c r="AF9" i="5"/>
  <c r="AG9" i="5"/>
  <c r="AF19" i="6"/>
  <c r="AG19" i="6"/>
  <c r="AF37" i="6"/>
  <c r="AG37" i="6"/>
  <c r="AF7" i="7"/>
  <c r="AG8" i="5"/>
  <c r="AF8" i="5"/>
  <c r="AF8" i="9"/>
  <c r="AG8" i="9"/>
  <c r="AF9" i="15"/>
  <c r="AG9" i="15"/>
  <c r="AG10" i="6"/>
  <c r="AF10" i="6"/>
  <c r="AF10" i="12"/>
  <c r="AG10" i="12"/>
  <c r="AF16" i="5"/>
  <c r="AG16" i="5"/>
  <c r="AF16" i="9"/>
  <c r="AG16" i="9"/>
  <c r="AF17" i="15"/>
  <c r="AG17" i="15"/>
  <c r="AF20" i="7"/>
  <c r="AF22" i="4"/>
  <c r="AF22" i="8"/>
  <c r="AG22" i="8"/>
  <c r="AG24" i="5"/>
  <c r="AF24" i="5"/>
  <c r="AF24" i="9"/>
  <c r="AG24" i="9"/>
  <c r="AF26" i="5"/>
  <c r="AG26" i="5"/>
  <c r="AF26" i="9"/>
  <c r="AG26" i="9"/>
  <c r="AF27" i="15"/>
  <c r="AG27" i="15"/>
  <c r="AF28" i="6"/>
  <c r="AG28" i="6"/>
  <c r="AF28" i="12"/>
  <c r="AG28" i="12"/>
  <c r="AF30" i="7"/>
  <c r="AF32" i="4"/>
  <c r="AF32" i="8"/>
  <c r="AG32" i="8"/>
  <c r="AF34" i="5"/>
  <c r="AG34" i="5"/>
  <c r="AF34" i="9"/>
  <c r="AG34" i="9"/>
  <c r="AF35" i="15"/>
  <c r="AG35" i="15"/>
  <c r="AF36" i="6"/>
  <c r="AG36" i="6"/>
  <c r="AF36" i="12"/>
  <c r="AG36" i="12"/>
  <c r="AF38" i="7"/>
  <c r="AF40" i="4"/>
  <c r="AG40" i="8"/>
  <c r="AF40" i="8"/>
  <c r="AF42" i="5"/>
  <c r="AG42" i="5"/>
  <c r="AF42" i="9"/>
  <c r="AG42" i="9"/>
  <c r="AF43" i="15"/>
  <c r="AG43" i="15"/>
  <c r="AF44" i="6"/>
  <c r="AG44" i="6"/>
  <c r="AF44" i="12"/>
  <c r="AG44" i="12"/>
  <c r="AF46" i="7"/>
  <c r="AF48" i="4"/>
  <c r="AF48" i="8"/>
  <c r="AG48" i="8"/>
  <c r="AF6" i="15"/>
  <c r="AG6" i="15"/>
  <c r="AF25" i="5"/>
  <c r="AG25" i="5"/>
  <c r="AF33" i="8"/>
  <c r="AG33" i="8"/>
  <c r="AF35" i="9"/>
  <c r="AG35" i="9"/>
  <c r="AF43" i="5"/>
  <c r="AG43" i="5"/>
  <c r="AF7" i="6"/>
  <c r="AG7" i="6"/>
  <c r="AF7" i="12"/>
  <c r="AG7" i="12"/>
  <c r="AF9" i="7"/>
  <c r="AF13" i="5"/>
  <c r="AG13" i="5"/>
  <c r="AF13" i="9"/>
  <c r="AG13" i="9"/>
  <c r="AF15" i="6"/>
  <c r="AG15" i="6"/>
  <c r="AG15" i="12"/>
  <c r="AF15" i="12"/>
  <c r="AF17" i="7"/>
  <c r="AF19" i="4"/>
  <c r="AG19" i="8"/>
  <c r="AF19" i="8"/>
  <c r="AF21" i="5"/>
  <c r="AG21" i="5"/>
  <c r="AF21" i="9"/>
  <c r="AG21" i="9"/>
  <c r="AF22" i="15"/>
  <c r="AG22" i="15"/>
  <c r="AF23" i="6"/>
  <c r="AG23" i="6"/>
  <c r="AF23" i="12"/>
  <c r="AG23" i="12"/>
  <c r="AF25" i="7"/>
  <c r="AF27" i="7"/>
  <c r="AF31" i="5"/>
  <c r="AG31" i="5"/>
  <c r="AF31" i="9"/>
  <c r="AG31" i="9"/>
  <c r="AF33" i="6"/>
  <c r="AG33" i="6"/>
  <c r="AF33" i="12"/>
  <c r="AG33" i="12"/>
  <c r="AF35" i="7"/>
  <c r="AF37" i="4"/>
  <c r="AF37" i="8"/>
  <c r="AG37" i="8"/>
  <c r="AF39" i="5"/>
  <c r="AG39" i="5"/>
  <c r="AF39" i="9"/>
  <c r="AG39" i="9"/>
  <c r="AF40" i="15"/>
  <c r="AG40" i="15"/>
  <c r="AF41" i="6"/>
  <c r="AG41" i="6"/>
  <c r="AF41" i="12"/>
  <c r="AG41" i="12"/>
  <c r="AF43" i="7"/>
  <c r="AF47" i="5"/>
  <c r="AG47" i="5"/>
  <c r="AG47" i="9"/>
  <c r="AF47" i="9"/>
  <c r="AF48" i="15"/>
  <c r="AG48" i="15"/>
  <c r="AF49" i="6"/>
  <c r="AG49" i="6"/>
  <c r="AF49" i="12"/>
  <c r="AG49" i="12"/>
  <c r="AF6" i="7"/>
  <c r="AF27" i="5"/>
  <c r="AG27" i="5"/>
  <c r="AF44" i="15"/>
  <c r="AG44" i="15"/>
  <c r="AF6" i="9"/>
  <c r="AG6" i="9"/>
  <c r="AF8" i="8"/>
  <c r="AG8" i="8"/>
  <c r="AF10" i="5"/>
  <c r="AG10" i="5"/>
  <c r="AF10" i="9"/>
  <c r="AG10" i="9"/>
  <c r="AF11" i="15"/>
  <c r="AG11" i="15"/>
  <c r="AF16" i="4"/>
  <c r="AF16" i="8"/>
  <c r="AG16" i="8"/>
  <c r="AF19" i="15"/>
  <c r="AG19" i="15"/>
  <c r="AF20" i="6"/>
  <c r="AG20" i="6"/>
  <c r="AG20" i="12"/>
  <c r="AF20" i="12"/>
  <c r="AF22" i="7"/>
  <c r="AF24" i="4"/>
  <c r="AF24" i="8"/>
  <c r="AG24" i="8"/>
  <c r="AG25" i="12"/>
  <c r="AF25" i="12"/>
  <c r="AF26" i="4"/>
  <c r="AG26" i="8"/>
  <c r="AF26" i="8"/>
  <c r="AG28" i="5"/>
  <c r="AF28" i="5"/>
  <c r="AF28" i="9"/>
  <c r="AG28" i="9"/>
  <c r="AF30" i="6"/>
  <c r="AG30" i="6"/>
  <c r="AF30" i="12"/>
  <c r="AG30" i="12"/>
  <c r="AF32" i="7"/>
  <c r="AF34" i="4"/>
  <c r="AF34" i="8"/>
  <c r="AG34" i="8"/>
  <c r="AF36" i="5"/>
  <c r="AG36" i="5"/>
  <c r="AF36" i="9"/>
  <c r="AG36" i="9"/>
  <c r="AF37" i="15"/>
  <c r="AG37" i="15"/>
  <c r="AF38" i="6"/>
  <c r="AG38" i="6"/>
  <c r="AG38" i="12"/>
  <c r="AF38" i="12"/>
  <c r="AF40" i="7"/>
  <c r="AF42" i="4"/>
  <c r="AF42" i="8"/>
  <c r="AG42" i="8"/>
  <c r="AF44" i="5"/>
  <c r="AG44" i="5"/>
  <c r="AF44" i="9"/>
  <c r="AG44" i="9"/>
  <c r="AF46" i="6"/>
  <c r="AG46" i="6"/>
  <c r="AF46" i="12"/>
  <c r="AG46" i="12"/>
  <c r="AF48" i="7"/>
  <c r="AF9" i="9"/>
  <c r="AG9" i="9"/>
  <c r="AF10" i="15"/>
  <c r="AG10" i="15"/>
  <c r="AF19" i="12"/>
  <c r="AG19" i="12"/>
  <c r="AF8" i="4"/>
  <c r="AF7" i="9"/>
  <c r="AG7" i="9"/>
  <c r="AF8" i="15"/>
  <c r="AG8" i="15"/>
  <c r="AF9" i="6"/>
  <c r="AG9" i="6"/>
  <c r="AG9" i="12"/>
  <c r="AF9" i="12"/>
  <c r="AF13" i="4"/>
  <c r="AF13" i="8"/>
  <c r="AG13" i="8"/>
  <c r="AG15" i="5"/>
  <c r="AF15" i="5"/>
  <c r="AF15" i="9"/>
  <c r="AG15" i="9"/>
  <c r="AF16" i="15"/>
  <c r="AG16" i="15"/>
  <c r="AF17" i="6"/>
  <c r="AG17" i="6"/>
  <c r="AF17" i="12"/>
  <c r="AG17" i="12"/>
  <c r="AF19" i="7"/>
  <c r="AF21" i="4"/>
  <c r="AF21" i="8"/>
  <c r="AG21" i="8"/>
  <c r="AG23" i="5"/>
  <c r="AF23" i="5"/>
  <c r="AF23" i="9"/>
  <c r="AG23" i="9"/>
  <c r="AG24" i="15"/>
  <c r="AF24" i="15"/>
  <c r="AG25" i="6"/>
  <c r="AF25" i="6"/>
  <c r="AF26" i="15"/>
  <c r="AG26" i="15"/>
  <c r="AF27" i="6"/>
  <c r="AG27" i="6"/>
  <c r="AF27" i="12"/>
  <c r="AG27" i="12"/>
  <c r="AF31" i="4"/>
  <c r="AF31" i="8"/>
  <c r="AG31" i="8"/>
  <c r="AG33" i="5"/>
  <c r="AF33" i="5"/>
  <c r="AF33" i="9"/>
  <c r="AG33" i="9"/>
  <c r="AF34" i="15"/>
  <c r="AG34" i="15"/>
  <c r="AG35" i="6"/>
  <c r="AF35" i="6"/>
  <c r="AF35" i="12"/>
  <c r="AG35" i="12"/>
  <c r="AF37" i="7"/>
  <c r="AF39" i="4"/>
  <c r="AF39" i="8"/>
  <c r="AG39" i="8"/>
  <c r="AG41" i="5"/>
  <c r="AF41" i="5"/>
  <c r="AF41" i="9"/>
  <c r="AG41" i="9"/>
  <c r="AF42" i="15"/>
  <c r="AG42" i="15"/>
  <c r="AG43" i="6"/>
  <c r="AF43" i="6"/>
  <c r="AF43" i="12"/>
  <c r="AG43" i="12"/>
  <c r="AF47" i="4"/>
  <c r="AF47" i="8"/>
  <c r="AG47" i="8"/>
  <c r="AG49" i="5"/>
  <c r="AF49" i="5"/>
  <c r="AF49" i="9"/>
  <c r="AG49" i="9"/>
  <c r="AG6" i="6"/>
  <c r="AF6" i="6"/>
  <c r="AF6" i="12"/>
  <c r="AG6" i="12"/>
  <c r="AF7" i="14"/>
  <c r="AG7" i="14"/>
  <c r="AH7" i="14"/>
  <c r="AF15" i="14"/>
  <c r="AG15" i="14"/>
  <c r="AH15" i="14"/>
  <c r="AF23" i="14"/>
  <c r="AG23" i="14"/>
  <c r="AH23" i="14"/>
  <c r="AF25" i="14"/>
  <c r="AG25" i="14"/>
  <c r="AH25" i="14"/>
  <c r="AG33" i="14"/>
  <c r="AH33" i="14"/>
  <c r="AF33" i="14"/>
  <c r="AF41" i="14"/>
  <c r="AG41" i="14"/>
  <c r="AH41" i="14"/>
  <c r="AF49" i="14"/>
  <c r="AG49" i="14"/>
  <c r="AH49" i="14"/>
  <c r="AF12" i="14"/>
  <c r="AG12" i="14"/>
  <c r="AH12" i="14"/>
  <c r="AF20" i="14"/>
  <c r="AG20" i="14"/>
  <c r="AH20" i="14"/>
  <c r="AF30" i="14"/>
  <c r="AG30" i="14"/>
  <c r="AH30" i="14"/>
  <c r="AF38" i="14"/>
  <c r="AH38" i="14"/>
  <c r="AG38" i="14"/>
  <c r="AF46" i="14"/>
  <c r="AG46" i="14"/>
  <c r="AH46" i="14"/>
  <c r="AF9" i="14"/>
  <c r="AG9" i="14"/>
  <c r="AH9" i="14"/>
  <c r="AF17" i="14"/>
  <c r="AG17" i="14"/>
  <c r="AH17" i="14"/>
  <c r="AG27" i="14"/>
  <c r="AH27" i="14"/>
  <c r="AF27" i="14"/>
  <c r="AG35" i="14"/>
  <c r="AH35" i="14"/>
  <c r="AF35" i="14"/>
  <c r="AG43" i="14"/>
  <c r="AH43" i="14"/>
  <c r="AF43" i="14"/>
  <c r="AF6" i="14"/>
  <c r="AG6" i="14"/>
  <c r="AH6" i="14"/>
  <c r="AF14" i="14"/>
  <c r="AG14" i="14"/>
  <c r="AH14" i="14"/>
  <c r="AF22" i="14"/>
  <c r="AG22" i="14"/>
  <c r="AH22" i="14"/>
  <c r="AH32" i="14"/>
  <c r="AF32" i="14"/>
  <c r="AG32" i="14"/>
  <c r="AH40" i="14"/>
  <c r="AF40" i="14"/>
  <c r="AG40" i="14"/>
  <c r="AH48" i="14"/>
  <c r="AF48" i="14"/>
  <c r="AG48" i="14"/>
  <c r="AG11" i="14"/>
  <c r="AH11" i="14"/>
  <c r="AF11" i="14"/>
  <c r="AG19" i="14"/>
  <c r="AH19" i="14"/>
  <c r="AF19" i="14"/>
  <c r="AF29" i="14"/>
  <c r="AG29" i="14"/>
  <c r="AH29" i="14"/>
  <c r="AF37" i="14"/>
  <c r="AG37" i="14"/>
  <c r="AH37" i="14"/>
  <c r="AF45" i="14"/>
  <c r="AG45" i="14"/>
  <c r="AH45" i="14"/>
  <c r="AH8" i="14"/>
  <c r="AF8" i="14"/>
  <c r="AG8" i="14"/>
  <c r="AH16" i="14"/>
  <c r="AF16" i="14"/>
  <c r="AG16" i="14"/>
  <c r="AH24" i="14"/>
  <c r="AF24" i="14"/>
  <c r="AG24" i="14"/>
  <c r="AF26" i="14"/>
  <c r="AG26" i="14"/>
  <c r="AH26" i="14"/>
  <c r="AG34" i="14"/>
  <c r="AF34" i="14"/>
  <c r="AH34" i="14"/>
  <c r="AF42" i="14"/>
  <c r="AG42" i="14"/>
  <c r="AH42" i="14"/>
  <c r="AF13" i="14"/>
  <c r="AG13" i="14"/>
  <c r="AH13" i="14"/>
  <c r="AF21" i="14"/>
  <c r="AG21" i="14"/>
  <c r="AH21" i="14"/>
  <c r="AH31" i="14"/>
  <c r="AF31" i="14"/>
  <c r="AG31" i="14"/>
  <c r="AF39" i="14"/>
  <c r="AG39" i="14"/>
  <c r="AH39" i="14"/>
  <c r="AH47" i="14"/>
  <c r="AF47" i="14"/>
  <c r="AG47" i="14"/>
  <c r="AF10" i="14"/>
  <c r="AG10" i="14"/>
  <c r="AH10" i="14"/>
  <c r="AF18" i="14"/>
  <c r="AG18" i="14"/>
  <c r="AH18" i="14"/>
  <c r="AF28" i="14"/>
  <c r="AG28" i="14"/>
  <c r="AH28" i="14"/>
  <c r="AF36" i="14"/>
  <c r="AG36" i="14"/>
  <c r="AH36" i="14"/>
  <c r="AF44" i="14"/>
  <c r="AG44" i="14"/>
  <c r="AH44" i="14"/>
  <c r="AF11" i="6"/>
  <c r="AG11" i="6"/>
  <c r="AF11" i="5"/>
  <c r="AG11" i="5"/>
  <c r="AF11" i="4"/>
  <c r="AG11" i="8"/>
  <c r="AF11" i="8"/>
  <c r="AG11" i="9"/>
  <c r="AF11" i="9"/>
  <c r="AF11" i="7"/>
  <c r="AF50" i="12" l="1"/>
  <c r="AF5" i="7"/>
  <c r="AF50" i="7" s="1"/>
  <c r="AG5" i="8"/>
  <c r="AF5" i="9"/>
  <c r="AF50" i="9" s="1"/>
  <c r="AF5" i="15"/>
  <c r="AF50" i="15" s="1"/>
  <c r="AG5" i="5"/>
  <c r="AF5" i="6"/>
  <c r="AF50" i="6" s="1"/>
  <c r="AF5" i="8"/>
  <c r="AF50" i="8" s="1"/>
  <c r="AG5" i="9"/>
  <c r="AG5" i="12"/>
  <c r="AG5" i="15"/>
  <c r="AF5" i="14"/>
  <c r="AG5" i="6"/>
  <c r="AF5" i="5"/>
  <c r="AF50" i="5" s="1"/>
  <c r="AG5" i="14"/>
  <c r="AH5" i="14"/>
  <c r="AF5" i="4" l="1"/>
  <c r="AF50" i="4" s="1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I77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7" i="14" l="1"/>
  <c r="G77" i="14"/>
  <c r="S77" i="14"/>
  <c r="E77" i="14"/>
  <c r="Q77" i="14"/>
  <c r="Y77" i="14"/>
  <c r="U77" i="14"/>
  <c r="AC77" i="14"/>
  <c r="O77" i="14"/>
  <c r="W77" i="14"/>
  <c r="F77" i="14"/>
  <c r="J77" i="14"/>
  <c r="N77" i="14"/>
  <c r="R77" i="14"/>
  <c r="V77" i="14"/>
  <c r="Z77" i="14"/>
  <c r="K77" i="14"/>
  <c r="AA77" i="14"/>
  <c r="M77" i="14"/>
  <c r="AD77" i="14"/>
  <c r="AE77" i="14"/>
  <c r="B77" i="14"/>
  <c r="D77" i="14"/>
  <c r="H77" i="14"/>
  <c r="L77" i="14"/>
  <c r="P77" i="14"/>
  <c r="T77" i="14"/>
  <c r="X77" i="14"/>
  <c r="AB77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77" i="14" l="1"/>
  <c r="AG77" i="14"/>
</calcChain>
</file>

<file path=xl/sharedStrings.xml><?xml version="1.0" encoding="utf-8"?>
<sst xmlns="http://schemas.openxmlformats.org/spreadsheetml/2006/main" count="1741" uniqueCount="246">
  <si>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</si>
  <si>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</si>
  <si>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</si>
  <si>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</si>
  <si>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</si>
  <si>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</si>
  <si>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</si>
  <si>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</si>
  <si>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</si>
  <si>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</si>
  <si>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</si>
  <si>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</si>
  <si>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</si>
  <si>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</si>
  <si>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</si>
  <si>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</si>
  <si>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</si>
  <si>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</si>
  <si>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</si>
  <si>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</si>
  <si>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</si>
  <si>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</si>
  <si>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</si>
  <si>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</si>
  <si>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</si>
  <si>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</si>
  <si>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</si>
  <si>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</si>
  <si>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</si>
  <si>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</si>
  <si>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</si>
  <si>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</si>
  <si>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</si>
  <si>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</si>
  <si>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</si>
  <si>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</si>
  <si>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</si>
  <si>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</si>
  <si>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</si>
  <si>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</si>
  <si>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</si>
  <si>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</si>
  <si>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</si>
  <si>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</si>
  <si>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</si>
  <si>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</si>
  <si>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</si>
  <si>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</si>
  <si>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</si>
  <si>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</si>
  <si>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</si>
  <si>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</si>
  <si>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</si>
  <si>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</si>
  <si>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</si>
  <si>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</si>
  <si>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</si>
  <si>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</si>
  <si>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</si>
  <si>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</si>
  <si>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</si>
  <si>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</si>
  <si>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</si>
  <si>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</si>
  <si>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</si>
  <si>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</si>
  <si>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</si>
  <si>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</si>
  <si>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</si>
  <si>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</si>
  <si>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</si>
  <si>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</si>
  <si>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</si>
  <si>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</si>
  <si>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</si>
  <si>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</si>
  <si>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</si>
  <si>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</si>
  <si>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</si>
  <si>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</si>
  <si>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</si>
  <si>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</si>
  <si>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</si>
  <si>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</si>
  <si>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</si>
  <si>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</si>
  <si>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</si>
  <si>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</si>
  <si>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</si>
  <si>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</si>
  <si>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</si>
  <si>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</si>
  <si>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</si>
  <si>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</si>
  <si>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</si>
  <si>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</si>
  <si>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</si>
  <si>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</si>
  <si>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</si>
  <si>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</si>
  <si>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</si>
  <si>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</si>
  <si>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</si>
  <si>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</si>
  <si>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</si>
  <si>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</si>
  <si>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</si>
  <si>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</si>
  <si>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</si>
  <si>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</si>
  <si>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</si>
  <si>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</si>
  <si>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</si>
  <si>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</si>
  <si>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</si>
  <si>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</si>
  <si>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</si>
  <si>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</si>
  <si>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</si>
  <si>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</si>
  <si>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</si>
  <si>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</si>
  <si>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</si>
  <si>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</si>
  <si>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</si>
  <si>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</si>
  <si>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</si>
  <si>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</si>
  <si>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</si>
  <si>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</si>
  <si>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</si>
  <si>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</si>
  <si>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</si>
  <si>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</si>
  <si>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</si>
  <si>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</si>
  <si>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</si>
  <si>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</si>
  <si>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</si>
  <si>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</si>
  <si>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</si>
  <si>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</si>
  <si>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</si>
  <si>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</si>
  <si>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</si>
  <si>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</si>
  <si>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</si>
  <si>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</si>
  <si>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</si>
  <si>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</si>
  <si>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</si>
  <si>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</si>
  <si>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</si>
  <si>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</si>
  <si>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</si>
  <si>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</si>
  <si>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</si>
  <si>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</si>
  <si>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</si>
  <si>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</si>
  <si>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</si>
  <si>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</si>
  <si>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</si>
  <si>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</si>
  <si>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</si>
  <si>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</si>
  <si>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</si>
  <si>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</si>
  <si>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</si>
  <si>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</si>
  <si>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</si>
  <si>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</si>
  <si>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</si>
  <si>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</si>
  <si>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</si>
  <si>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</si>
  <si>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</si>
  <si>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</si>
  <si>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</si>
  <si>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</si>
  <si>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</si>
  <si>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</si>
  <si>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</si>
  <si>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</si>
  <si>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</si>
  <si>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</si>
  <si>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</si>
  <si>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</si>
  <si>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</si>
  <si>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</si>
  <si>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</si>
  <si>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</si>
  <si>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</si>
  <si>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</si>
  <si>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</si>
  <si>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</si>
  <si>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</si>
  <si>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</si>
  <si>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</si>
  <si>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</si>
  <si>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</si>
  <si>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</si>
  <si>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</si>
  <si>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</si>
  <si>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</si>
  <si>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</si>
  <si>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</si>
  <si>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</si>
  <si>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</si>
  <si>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*</t>
  </si>
  <si>
    <t>Média Registrada</t>
  </si>
  <si>
    <t>Mínima Registrada</t>
  </si>
  <si>
    <t xml:space="preserve">  </t>
  </si>
  <si>
    <t>Setembro/2023</t>
  </si>
  <si>
    <t>Temperatura Instantânea (°C)</t>
  </si>
  <si>
    <t>Temperatura Máxima (°C)</t>
  </si>
  <si>
    <t>Temperatura Mínima (°C)</t>
  </si>
  <si>
    <t>Umidade Relativa do Ar Instantânea (%)</t>
  </si>
  <si>
    <t>Umidade Relativa do Ar Máxima (%)</t>
  </si>
  <si>
    <t>Umidade Relativa do Ar Mínima (%)</t>
  </si>
  <si>
    <t>Velocidade do Vento Máxima (km/h)</t>
  </si>
  <si>
    <t>Rajada de Vento (km/h)</t>
  </si>
  <si>
    <t>Chuva (mm)</t>
  </si>
  <si>
    <t>Dias sem chuva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</si>
  <si>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</si>
  <si>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</si>
  <si>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</si>
  <si>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</si>
  <si>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Dourados (EMBRAPA)</t>
  </si>
  <si>
    <t>Dourados (EMBRAPA/UFGD)</t>
  </si>
  <si>
    <t>Ivinhema (EMBRAPA/ADECOAGRO)</t>
  </si>
  <si>
    <t>Rio Brilhante (EMBRAPA/Prefeitura)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</si>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</sst>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darkGray">
        <bgColor theme="0"/>
      </patternFill>
    </fill>
    <fill>
      <patternFill patternType="darkGray">
        <bgColor theme="4" tint="0.7999511703848384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9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2" fontId="8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4" fillId="10" borderId="15" xfId="0" applyNumberFormat="1" applyFont="1" applyFill="1" applyBorder="1" applyAlignment="1">
      <alignment horizontal="center"/>
    </xf>
    <xf numFmtId="4" fontId="8" fillId="11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left" vertical="center"/>
    </xf>
    <xf numFmtId="0" fontId="8" fillId="13" borderId="5" xfId="0" applyFont="1" applyFill="1" applyBorder="1" applyAlignment="1">
      <alignment vertical="center"/>
    </xf>
    <xf numFmtId="0" fontId="4" fillId="13" borderId="13" xfId="0" applyFont="1" applyFill="1" applyBorder="1" applyAlignment="1">
      <alignment horizontal="left" vertical="center"/>
    </xf>
    <xf numFmtId="4" fontId="10" fillId="14" borderId="15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1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12" borderId="0" xfId="0" applyFont="1" applyFill="1" applyBorder="1" applyAlignment="1">
      <alignment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3" borderId="14" xfId="0" applyNumberFormat="1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19" fillId="9" borderId="40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20" xfId="0" applyNumberFormat="1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14" fontId="23" fillId="3" borderId="15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169333</xdr:colOff>
      <xdr:row>50</xdr:row>
      <xdr:rowOff>95250</xdr:rowOff>
    </xdr:from>
    <xdr:to>
      <xdr:col>31</xdr:col>
      <xdr:colOff>91389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33966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31749</xdr:colOff>
      <xdr:row>50</xdr:row>
      <xdr:rowOff>84667</xdr:rowOff>
    </xdr:from>
    <xdr:to>
      <xdr:col>32</xdr:col>
      <xdr:colOff>250138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916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50</xdr:row>
      <xdr:rowOff>116417</xdr:rowOff>
    </xdr:from>
    <xdr:to>
      <xdr:col>32</xdr:col>
      <xdr:colOff>197222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222250</xdr:colOff>
      <xdr:row>50</xdr:row>
      <xdr:rowOff>84666</xdr:rowOff>
    </xdr:from>
    <xdr:to>
      <xdr:col>31</xdr:col>
      <xdr:colOff>6722</xdr:colOff>
      <xdr:row>56</xdr:row>
      <xdr:rowOff>60417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6917" y="8413749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</xdr:colOff>
      <xdr:row>50</xdr:row>
      <xdr:rowOff>84667</xdr:rowOff>
    </xdr:from>
    <xdr:to>
      <xdr:col>31</xdr:col>
      <xdr:colOff>303055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83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50</xdr:row>
      <xdr:rowOff>63500</xdr:rowOff>
    </xdr:from>
    <xdr:to>
      <xdr:col>31</xdr:col>
      <xdr:colOff>398306</xdr:colOff>
      <xdr:row>56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84667</xdr:colOff>
      <xdr:row>50</xdr:row>
      <xdr:rowOff>95250</xdr:rowOff>
    </xdr:from>
    <xdr:to>
      <xdr:col>32</xdr:col>
      <xdr:colOff>228973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7834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201084</xdr:colOff>
      <xdr:row>50</xdr:row>
      <xdr:rowOff>95250</xdr:rowOff>
    </xdr:from>
    <xdr:to>
      <xdr:col>32</xdr:col>
      <xdr:colOff>186639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34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21167</xdr:colOff>
      <xdr:row>77</xdr:row>
      <xdr:rowOff>42334</xdr:rowOff>
    </xdr:from>
    <xdr:to>
      <xdr:col>33</xdr:col>
      <xdr:colOff>59639</xdr:colOff>
      <xdr:row>83</xdr:row>
      <xdr:rowOff>18085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0" y="8371417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24.120833333333334</v>
          </cell>
          <cell r="C5">
            <v>34.5</v>
          </cell>
          <cell r="D5">
            <v>16.899999999999999</v>
          </cell>
          <cell r="E5">
            <v>70.111111111111114</v>
          </cell>
          <cell r="F5">
            <v>100</v>
          </cell>
          <cell r="G5">
            <v>35</v>
          </cell>
          <cell r="H5">
            <v>11.879999999999999</v>
          </cell>
          <cell r="I5" t="str">
            <v>*</v>
          </cell>
          <cell r="J5">
            <v>24.48</v>
          </cell>
          <cell r="K5">
            <v>0.2</v>
          </cell>
        </row>
        <row r="6">
          <cell r="B6">
            <v>29.099999999999994</v>
          </cell>
          <cell r="C6">
            <v>37.1</v>
          </cell>
          <cell r="D6">
            <v>21.4</v>
          </cell>
          <cell r="E6">
            <v>56.541666666666664</v>
          </cell>
          <cell r="F6">
            <v>88</v>
          </cell>
          <cell r="G6">
            <v>33</v>
          </cell>
          <cell r="H6">
            <v>22.68</v>
          </cell>
          <cell r="I6" t="str">
            <v>*</v>
          </cell>
          <cell r="J6">
            <v>54.72</v>
          </cell>
          <cell r="K6">
            <v>0</v>
          </cell>
        </row>
        <row r="7">
          <cell r="B7">
            <v>28.779166666666665</v>
          </cell>
          <cell r="C7">
            <v>38</v>
          </cell>
          <cell r="D7">
            <v>21.4</v>
          </cell>
          <cell r="E7">
            <v>65.166666666666671</v>
          </cell>
          <cell r="F7">
            <v>98</v>
          </cell>
          <cell r="G7">
            <v>29</v>
          </cell>
          <cell r="H7">
            <v>15.48</v>
          </cell>
          <cell r="I7" t="str">
            <v>*</v>
          </cell>
          <cell r="J7">
            <v>41.4</v>
          </cell>
          <cell r="K7">
            <v>0</v>
          </cell>
        </row>
        <row r="8">
          <cell r="B8">
            <v>29.920833333333338</v>
          </cell>
          <cell r="C8">
            <v>38.299999999999997</v>
          </cell>
          <cell r="D8">
            <v>22.1</v>
          </cell>
          <cell r="E8">
            <v>56.5</v>
          </cell>
          <cell r="F8">
            <v>91</v>
          </cell>
          <cell r="G8">
            <v>27</v>
          </cell>
          <cell r="H8">
            <v>19.440000000000001</v>
          </cell>
          <cell r="I8" t="str">
            <v>*</v>
          </cell>
          <cell r="J8">
            <v>47.16</v>
          </cell>
          <cell r="K8">
            <v>0</v>
          </cell>
        </row>
        <row r="9">
          <cell r="B9">
            <v>25.870833333333337</v>
          </cell>
          <cell r="C9">
            <v>32.9</v>
          </cell>
          <cell r="D9">
            <v>18</v>
          </cell>
          <cell r="E9">
            <v>60.125</v>
          </cell>
          <cell r="F9">
            <v>87</v>
          </cell>
          <cell r="G9">
            <v>32</v>
          </cell>
          <cell r="H9">
            <v>14.04</v>
          </cell>
          <cell r="I9" t="str">
            <v>*</v>
          </cell>
          <cell r="J9">
            <v>30.96</v>
          </cell>
          <cell r="K9">
            <v>0</v>
          </cell>
        </row>
        <row r="10">
          <cell r="B10">
            <v>26.025000000000002</v>
          </cell>
          <cell r="C10">
            <v>34.700000000000003</v>
          </cell>
          <cell r="D10">
            <v>18.899999999999999</v>
          </cell>
          <cell r="E10">
            <v>63.083333333333336</v>
          </cell>
          <cell r="F10">
            <v>89</v>
          </cell>
          <cell r="G10">
            <v>39</v>
          </cell>
          <cell r="H10">
            <v>12.96</v>
          </cell>
          <cell r="I10" t="str">
            <v>*</v>
          </cell>
          <cell r="J10">
            <v>33.480000000000004</v>
          </cell>
          <cell r="K10">
            <v>0</v>
          </cell>
        </row>
        <row r="11">
          <cell r="B11">
            <v>28.11666666666666</v>
          </cell>
          <cell r="C11">
            <v>35.4</v>
          </cell>
          <cell r="D11">
            <v>22</v>
          </cell>
          <cell r="E11">
            <v>54.875</v>
          </cell>
          <cell r="F11">
            <v>74</v>
          </cell>
          <cell r="G11">
            <v>31</v>
          </cell>
          <cell r="H11">
            <v>16.920000000000002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26.679166666666671</v>
          </cell>
          <cell r="C12">
            <v>37.799999999999997</v>
          </cell>
          <cell r="D12">
            <v>18.5</v>
          </cell>
          <cell r="E12">
            <v>56.416666666666664</v>
          </cell>
          <cell r="F12">
            <v>91</v>
          </cell>
          <cell r="G12">
            <v>24</v>
          </cell>
          <cell r="H12">
            <v>20.88</v>
          </cell>
          <cell r="I12" t="str">
            <v>*</v>
          </cell>
          <cell r="J12">
            <v>64.44</v>
          </cell>
          <cell r="K12">
            <v>0</v>
          </cell>
        </row>
        <row r="13">
          <cell r="B13">
            <v>21.329166666666666</v>
          </cell>
          <cell r="C13">
            <v>25.6</v>
          </cell>
          <cell r="D13">
            <v>19</v>
          </cell>
          <cell r="E13">
            <v>89.916666666666671</v>
          </cell>
          <cell r="F13">
            <v>100</v>
          </cell>
          <cell r="G13">
            <v>70</v>
          </cell>
          <cell r="H13">
            <v>16.2</v>
          </cell>
          <cell r="I13" t="str">
            <v>*</v>
          </cell>
          <cell r="J13">
            <v>40.680000000000007</v>
          </cell>
          <cell r="K13">
            <v>10.199999999999999</v>
          </cell>
        </row>
        <row r="14">
          <cell r="B14">
            <v>24.030434782608697</v>
          </cell>
          <cell r="C14">
            <v>33.6</v>
          </cell>
          <cell r="D14">
            <v>16.5</v>
          </cell>
          <cell r="E14">
            <v>73.260869565217391</v>
          </cell>
          <cell r="F14">
            <v>100</v>
          </cell>
          <cell r="G14">
            <v>34</v>
          </cell>
          <cell r="H14">
            <v>8.64</v>
          </cell>
          <cell r="I14" t="str">
            <v>*</v>
          </cell>
          <cell r="J14">
            <v>19.8</v>
          </cell>
          <cell r="K14">
            <v>0.4</v>
          </cell>
        </row>
        <row r="15">
          <cell r="B15">
            <v>26.395833333333339</v>
          </cell>
          <cell r="C15">
            <v>37.9</v>
          </cell>
          <cell r="D15">
            <v>17.100000000000001</v>
          </cell>
          <cell r="E15">
            <v>64.208333333333329</v>
          </cell>
          <cell r="F15">
            <v>100</v>
          </cell>
          <cell r="G15">
            <v>21</v>
          </cell>
          <cell r="H15">
            <v>11.16</v>
          </cell>
          <cell r="I15" t="str">
            <v>*</v>
          </cell>
          <cell r="J15">
            <v>26.28</v>
          </cell>
          <cell r="K15">
            <v>0</v>
          </cell>
        </row>
        <row r="16">
          <cell r="B16">
            <v>27.733333333333331</v>
          </cell>
          <cell r="C16">
            <v>38.799999999999997</v>
          </cell>
          <cell r="D16">
            <v>18</v>
          </cell>
          <cell r="E16">
            <v>53.166666666666664</v>
          </cell>
          <cell r="F16">
            <v>94</v>
          </cell>
          <cell r="G16">
            <v>19</v>
          </cell>
          <cell r="H16">
            <v>16.559999999999999</v>
          </cell>
          <cell r="I16" t="str">
            <v>*</v>
          </cell>
          <cell r="J16">
            <v>45.72</v>
          </cell>
          <cell r="K16">
            <v>0</v>
          </cell>
        </row>
        <row r="17">
          <cell r="B17">
            <v>26.879166666666674</v>
          </cell>
          <cell r="C17">
            <v>38.200000000000003</v>
          </cell>
          <cell r="D17">
            <v>20.5</v>
          </cell>
          <cell r="E17">
            <v>61.666666666666664</v>
          </cell>
          <cell r="F17">
            <v>90</v>
          </cell>
          <cell r="G17">
            <v>23</v>
          </cell>
          <cell r="H17">
            <v>33.840000000000003</v>
          </cell>
          <cell r="I17" t="str">
            <v>*</v>
          </cell>
          <cell r="J17">
            <v>63.360000000000007</v>
          </cell>
          <cell r="K17">
            <v>0</v>
          </cell>
        </row>
        <row r="18">
          <cell r="B18">
            <v>19.295833333333331</v>
          </cell>
          <cell r="C18">
            <v>23.3</v>
          </cell>
          <cell r="D18">
            <v>14.7</v>
          </cell>
          <cell r="E18">
            <v>78.666666666666671</v>
          </cell>
          <cell r="F18">
            <v>98</v>
          </cell>
          <cell r="G18">
            <v>48</v>
          </cell>
          <cell r="H18">
            <v>13.32</v>
          </cell>
          <cell r="I18" t="str">
            <v>*</v>
          </cell>
          <cell r="J18">
            <v>27.720000000000002</v>
          </cell>
          <cell r="K18">
            <v>1.5999999999999999</v>
          </cell>
        </row>
        <row r="19">
          <cell r="B19">
            <v>20.220833333333335</v>
          </cell>
          <cell r="C19">
            <v>31.1</v>
          </cell>
          <cell r="D19">
            <v>11.3</v>
          </cell>
          <cell r="E19">
            <v>65.208333333333329</v>
          </cell>
          <cell r="F19">
            <v>100</v>
          </cell>
          <cell r="G19">
            <v>22</v>
          </cell>
          <cell r="H19">
            <v>8.64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23.975000000000005</v>
          </cell>
          <cell r="C20">
            <v>37</v>
          </cell>
          <cell r="D20">
            <v>13.5</v>
          </cell>
          <cell r="E20">
            <v>58.208333333333336</v>
          </cell>
          <cell r="F20">
            <v>94</v>
          </cell>
          <cell r="G20">
            <v>22</v>
          </cell>
          <cell r="H20">
            <v>9.7200000000000006</v>
          </cell>
          <cell r="I20" t="str">
            <v>*</v>
          </cell>
          <cell r="J20">
            <v>22.68</v>
          </cell>
          <cell r="K20">
            <v>0</v>
          </cell>
        </row>
        <row r="21">
          <cell r="B21">
            <v>27.387500000000003</v>
          </cell>
          <cell r="C21">
            <v>40.6</v>
          </cell>
          <cell r="D21">
            <v>17.899999999999999</v>
          </cell>
          <cell r="E21">
            <v>59.916666666666664</v>
          </cell>
          <cell r="F21">
            <v>97</v>
          </cell>
          <cell r="G21">
            <v>20</v>
          </cell>
          <cell r="H21">
            <v>14.4</v>
          </cell>
          <cell r="I21" t="str">
            <v>*</v>
          </cell>
          <cell r="J21">
            <v>48.24</v>
          </cell>
          <cell r="K21">
            <v>0.4</v>
          </cell>
        </row>
        <row r="22">
          <cell r="B22">
            <v>27.991666666666671</v>
          </cell>
          <cell r="C22">
            <v>37.299999999999997</v>
          </cell>
          <cell r="D22">
            <v>20.3</v>
          </cell>
          <cell r="E22">
            <v>58.208333333333336</v>
          </cell>
          <cell r="F22">
            <v>92</v>
          </cell>
          <cell r="G22">
            <v>28</v>
          </cell>
          <cell r="H22">
            <v>16.559999999999999</v>
          </cell>
          <cell r="I22" t="str">
            <v>*</v>
          </cell>
          <cell r="J22">
            <v>36.36</v>
          </cell>
          <cell r="K22">
            <v>3</v>
          </cell>
        </row>
        <row r="23">
          <cell r="B23">
            <v>29.179166666666664</v>
          </cell>
          <cell r="C23">
            <v>38.6</v>
          </cell>
          <cell r="D23">
            <v>23.1</v>
          </cell>
          <cell r="E23">
            <v>55.375</v>
          </cell>
          <cell r="F23">
            <v>85</v>
          </cell>
          <cell r="G23">
            <v>23</v>
          </cell>
          <cell r="H23">
            <v>10.8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29.729166666666668</v>
          </cell>
          <cell r="C24">
            <v>39.4</v>
          </cell>
          <cell r="D24">
            <v>22.8</v>
          </cell>
          <cell r="E24">
            <v>57.791666666666664</v>
          </cell>
          <cell r="F24">
            <v>90</v>
          </cell>
          <cell r="G24">
            <v>23</v>
          </cell>
          <cell r="H24">
            <v>7.9200000000000008</v>
          </cell>
          <cell r="I24" t="str">
            <v>*</v>
          </cell>
          <cell r="J24">
            <v>30.96</v>
          </cell>
          <cell r="K24">
            <v>0</v>
          </cell>
        </row>
        <row r="25">
          <cell r="B25">
            <v>30.191666666666666</v>
          </cell>
          <cell r="C25">
            <v>40.700000000000003</v>
          </cell>
          <cell r="D25">
            <v>22.8</v>
          </cell>
          <cell r="E25">
            <v>52.958333333333336</v>
          </cell>
          <cell r="F25">
            <v>88</v>
          </cell>
          <cell r="G25">
            <v>18</v>
          </cell>
          <cell r="H25">
            <v>13.32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30.324999999999999</v>
          </cell>
          <cell r="C26">
            <v>41.2</v>
          </cell>
          <cell r="D26">
            <v>21.6</v>
          </cell>
          <cell r="E26">
            <v>53.375</v>
          </cell>
          <cell r="F26">
            <v>90</v>
          </cell>
          <cell r="G26">
            <v>17</v>
          </cell>
          <cell r="H26">
            <v>8.2799999999999994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31.229166666666661</v>
          </cell>
          <cell r="C27">
            <v>42.2</v>
          </cell>
          <cell r="D27">
            <v>21.9</v>
          </cell>
          <cell r="E27">
            <v>51.958333333333336</v>
          </cell>
          <cell r="F27">
            <v>91</v>
          </cell>
          <cell r="G27">
            <v>19</v>
          </cell>
          <cell r="H27">
            <v>8.64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32.29999999999999</v>
          </cell>
          <cell r="C28">
            <v>42</v>
          </cell>
          <cell r="D28">
            <v>23.3</v>
          </cell>
          <cell r="E28">
            <v>50.208333333333336</v>
          </cell>
          <cell r="F28">
            <v>87</v>
          </cell>
          <cell r="G28">
            <v>18</v>
          </cell>
          <cell r="H28">
            <v>9.3600000000000012</v>
          </cell>
          <cell r="I28" t="str">
            <v>*</v>
          </cell>
          <cell r="J28">
            <v>24.48</v>
          </cell>
          <cell r="K28">
            <v>0</v>
          </cell>
        </row>
        <row r="29">
          <cell r="B29">
            <v>31.637500000000003</v>
          </cell>
          <cell r="C29">
            <v>41.6</v>
          </cell>
          <cell r="D29">
            <v>24</v>
          </cell>
          <cell r="E29">
            <v>54.333333333333336</v>
          </cell>
          <cell r="F29">
            <v>87</v>
          </cell>
          <cell r="G29">
            <v>23</v>
          </cell>
          <cell r="H29">
            <v>9.7200000000000006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32.408333333333339</v>
          </cell>
          <cell r="C30">
            <v>41.9</v>
          </cell>
          <cell r="D30">
            <v>24.8</v>
          </cell>
          <cell r="E30">
            <v>55.541666666666664</v>
          </cell>
          <cell r="F30">
            <v>87</v>
          </cell>
          <cell r="G30">
            <v>22</v>
          </cell>
          <cell r="H30">
            <v>13.32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30.904166666666658</v>
          </cell>
          <cell r="C31">
            <v>37.4</v>
          </cell>
          <cell r="D31">
            <v>25.3</v>
          </cell>
          <cell r="E31">
            <v>54.791666666666664</v>
          </cell>
          <cell r="F31">
            <v>78</v>
          </cell>
          <cell r="G31">
            <v>35</v>
          </cell>
          <cell r="H31">
            <v>17.28</v>
          </cell>
          <cell r="I31" t="str">
            <v>*</v>
          </cell>
          <cell r="J31">
            <v>37.080000000000005</v>
          </cell>
          <cell r="K31">
            <v>0</v>
          </cell>
        </row>
        <row r="32">
          <cell r="B32">
            <v>26.024999999999995</v>
          </cell>
          <cell r="C32">
            <v>35.200000000000003</v>
          </cell>
          <cell r="D32">
            <v>18.8</v>
          </cell>
          <cell r="E32">
            <v>63.125</v>
          </cell>
          <cell r="F32">
            <v>90</v>
          </cell>
          <cell r="G32">
            <v>36</v>
          </cell>
          <cell r="H32">
            <v>8.2799999999999994</v>
          </cell>
          <cell r="I32" t="str">
            <v>*</v>
          </cell>
          <cell r="J32">
            <v>21.96</v>
          </cell>
          <cell r="K32">
            <v>0</v>
          </cell>
        </row>
        <row r="33">
          <cell r="B33">
            <v>28.654166666666658</v>
          </cell>
          <cell r="C33">
            <v>37.9</v>
          </cell>
          <cell r="D33">
            <v>20.399999999999999</v>
          </cell>
          <cell r="E33">
            <v>56.875</v>
          </cell>
          <cell r="F33">
            <v>80</v>
          </cell>
          <cell r="G33">
            <v>31</v>
          </cell>
          <cell r="H33">
            <v>12.6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28.441666666666666</v>
          </cell>
          <cell r="C34">
            <v>38.5</v>
          </cell>
          <cell r="D34">
            <v>23.9</v>
          </cell>
          <cell r="E34">
            <v>67.75</v>
          </cell>
          <cell r="F34">
            <v>93</v>
          </cell>
          <cell r="G34">
            <v>29</v>
          </cell>
          <cell r="H34">
            <v>11.520000000000001</v>
          </cell>
          <cell r="I34" t="str">
            <v>*</v>
          </cell>
          <cell r="J34">
            <v>57.960000000000008</v>
          </cell>
          <cell r="K34">
            <v>0.2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22.891666666666666</v>
          </cell>
          <cell r="C5">
            <v>31.4</v>
          </cell>
          <cell r="D5">
            <v>17.2</v>
          </cell>
          <cell r="E5">
            <v>75.916666666666671</v>
          </cell>
          <cell r="F5">
            <v>99</v>
          </cell>
          <cell r="G5">
            <v>46</v>
          </cell>
          <cell r="H5">
            <v>23.400000000000002</v>
          </cell>
          <cell r="I5" t="str">
            <v>*</v>
          </cell>
          <cell r="J5">
            <v>43.2</v>
          </cell>
          <cell r="K5">
            <v>0</v>
          </cell>
        </row>
        <row r="6">
          <cell r="B6">
            <v>26.541666666666661</v>
          </cell>
          <cell r="C6">
            <v>35.1</v>
          </cell>
          <cell r="D6">
            <v>20.9</v>
          </cell>
          <cell r="E6">
            <v>64.833333333333329</v>
          </cell>
          <cell r="F6">
            <v>88</v>
          </cell>
          <cell r="G6">
            <v>37</v>
          </cell>
          <cell r="H6">
            <v>18.36</v>
          </cell>
          <cell r="I6" t="str">
            <v>*</v>
          </cell>
          <cell r="J6">
            <v>44.28</v>
          </cell>
          <cell r="K6">
            <v>0</v>
          </cell>
        </row>
        <row r="7">
          <cell r="B7">
            <v>27.816666666666666</v>
          </cell>
          <cell r="C7">
            <v>35.799999999999997</v>
          </cell>
          <cell r="D7">
            <v>21.8</v>
          </cell>
          <cell r="E7">
            <v>66.125</v>
          </cell>
          <cell r="F7">
            <v>91</v>
          </cell>
          <cell r="G7">
            <v>37</v>
          </cell>
          <cell r="H7">
            <v>26.64</v>
          </cell>
          <cell r="I7" t="str">
            <v>*</v>
          </cell>
          <cell r="J7">
            <v>58.32</v>
          </cell>
          <cell r="K7">
            <v>0</v>
          </cell>
        </row>
        <row r="8">
          <cell r="B8">
            <v>25.245833333333326</v>
          </cell>
          <cell r="C8">
            <v>33.299999999999997</v>
          </cell>
          <cell r="D8">
            <v>15.8</v>
          </cell>
          <cell r="E8">
            <v>70.208333333333329</v>
          </cell>
          <cell r="F8">
            <v>93</v>
          </cell>
          <cell r="G8">
            <v>47</v>
          </cell>
          <cell r="H8">
            <v>36</v>
          </cell>
          <cell r="I8" t="str">
            <v>*</v>
          </cell>
          <cell r="J8">
            <v>70.56</v>
          </cell>
          <cell r="K8">
            <v>4.4000000000000004</v>
          </cell>
        </row>
        <row r="9">
          <cell r="B9">
            <v>18.720833333333328</v>
          </cell>
          <cell r="C9">
            <v>26.2</v>
          </cell>
          <cell r="D9">
            <v>14.3</v>
          </cell>
          <cell r="E9">
            <v>77.958333333333329</v>
          </cell>
          <cell r="F9">
            <v>100</v>
          </cell>
          <cell r="G9">
            <v>44</v>
          </cell>
          <cell r="H9">
            <v>17.64</v>
          </cell>
          <cell r="I9" t="str">
            <v>*</v>
          </cell>
          <cell r="J9">
            <v>35.28</v>
          </cell>
          <cell r="K9">
            <v>0.2</v>
          </cell>
        </row>
        <row r="10">
          <cell r="B10">
            <v>22.458333333333332</v>
          </cell>
          <cell r="C10">
            <v>31.1</v>
          </cell>
          <cell r="D10">
            <v>15.5</v>
          </cell>
          <cell r="E10">
            <v>72.916666666666671</v>
          </cell>
          <cell r="F10">
            <v>98</v>
          </cell>
          <cell r="G10">
            <v>51</v>
          </cell>
          <cell r="H10">
            <v>21.240000000000002</v>
          </cell>
          <cell r="I10" t="str">
            <v>*</v>
          </cell>
          <cell r="J10">
            <v>36</v>
          </cell>
          <cell r="K10">
            <v>0</v>
          </cell>
        </row>
        <row r="11">
          <cell r="B11">
            <v>25.150000000000002</v>
          </cell>
          <cell r="C11">
            <v>32.299999999999997</v>
          </cell>
          <cell r="D11">
            <v>19.3</v>
          </cell>
          <cell r="E11">
            <v>61.833333333333336</v>
          </cell>
          <cell r="F11">
            <v>81</v>
          </cell>
          <cell r="G11">
            <v>43</v>
          </cell>
          <cell r="H11">
            <v>27.36</v>
          </cell>
          <cell r="I11" t="str">
            <v>*</v>
          </cell>
          <cell r="J11">
            <v>50.76</v>
          </cell>
          <cell r="K11">
            <v>0</v>
          </cell>
        </row>
        <row r="12">
          <cell r="B12">
            <v>21.795833333333338</v>
          </cell>
          <cell r="C12">
            <v>27.5</v>
          </cell>
          <cell r="D12">
            <v>18.8</v>
          </cell>
          <cell r="E12">
            <v>80.291666666666671</v>
          </cell>
          <cell r="F12">
            <v>100</v>
          </cell>
          <cell r="G12">
            <v>56</v>
          </cell>
          <cell r="H12">
            <v>24.840000000000003</v>
          </cell>
          <cell r="I12" t="str">
            <v>*</v>
          </cell>
          <cell r="J12">
            <v>46.080000000000005</v>
          </cell>
          <cell r="K12">
            <v>7.6</v>
          </cell>
        </row>
        <row r="13">
          <cell r="B13">
            <v>20.208333333333336</v>
          </cell>
          <cell r="C13">
            <v>22.9</v>
          </cell>
          <cell r="D13">
            <v>18.899999999999999</v>
          </cell>
          <cell r="E13">
            <v>94.791666666666671</v>
          </cell>
          <cell r="F13">
            <v>100</v>
          </cell>
          <cell r="G13">
            <v>79</v>
          </cell>
          <cell r="H13">
            <v>23.400000000000002</v>
          </cell>
          <cell r="I13" t="str">
            <v>*</v>
          </cell>
          <cell r="J13">
            <v>48.6</v>
          </cell>
          <cell r="K13">
            <v>14.6</v>
          </cell>
        </row>
        <row r="14">
          <cell r="B14">
            <v>22.391666666666666</v>
          </cell>
          <cell r="C14">
            <v>30.4</v>
          </cell>
          <cell r="D14">
            <v>15.9</v>
          </cell>
          <cell r="E14">
            <v>79.5</v>
          </cell>
          <cell r="F14">
            <v>100</v>
          </cell>
          <cell r="G14">
            <v>46</v>
          </cell>
          <cell r="H14">
            <v>14.4</v>
          </cell>
          <cell r="I14" t="str">
            <v>*</v>
          </cell>
          <cell r="J14">
            <v>39.24</v>
          </cell>
          <cell r="K14">
            <v>0</v>
          </cell>
        </row>
        <row r="15">
          <cell r="B15">
            <v>26.833333333333332</v>
          </cell>
          <cell r="C15">
            <v>34.200000000000003</v>
          </cell>
          <cell r="D15">
            <v>20.5</v>
          </cell>
          <cell r="E15">
            <v>53.583333333333336</v>
          </cell>
          <cell r="F15">
            <v>73</v>
          </cell>
          <cell r="G15">
            <v>31</v>
          </cell>
          <cell r="H15">
            <v>20.88</v>
          </cell>
          <cell r="I15" t="str">
            <v>*</v>
          </cell>
          <cell r="J15">
            <v>39.24</v>
          </cell>
          <cell r="K15">
            <v>0</v>
          </cell>
        </row>
        <row r="16">
          <cell r="B16">
            <v>26.512499999999999</v>
          </cell>
          <cell r="C16">
            <v>33.6</v>
          </cell>
          <cell r="D16">
            <v>22.5</v>
          </cell>
          <cell r="E16">
            <v>54.333333333333336</v>
          </cell>
          <cell r="F16">
            <v>83</v>
          </cell>
          <cell r="G16">
            <v>32</v>
          </cell>
          <cell r="H16">
            <v>16.559999999999999</v>
          </cell>
          <cell r="I16" t="str">
            <v>*</v>
          </cell>
          <cell r="J16">
            <v>39.96</v>
          </cell>
          <cell r="K16">
            <v>1.4</v>
          </cell>
        </row>
        <row r="17">
          <cell r="B17">
            <v>20.570833333333336</v>
          </cell>
          <cell r="C17">
            <v>28</v>
          </cell>
          <cell r="D17">
            <v>13.2</v>
          </cell>
          <cell r="E17">
            <v>82.291666666666671</v>
          </cell>
          <cell r="F17">
            <v>100</v>
          </cell>
          <cell r="G17">
            <v>60</v>
          </cell>
          <cell r="H17">
            <v>28.8</v>
          </cell>
          <cell r="I17" t="str">
            <v>*</v>
          </cell>
          <cell r="J17">
            <v>46.080000000000005</v>
          </cell>
          <cell r="K17">
            <v>9.1999999999999993</v>
          </cell>
        </row>
        <row r="18">
          <cell r="B18">
            <v>15.1625</v>
          </cell>
          <cell r="C18">
            <v>22.9</v>
          </cell>
          <cell r="D18">
            <v>10.4</v>
          </cell>
          <cell r="E18">
            <v>72.583333333333329</v>
          </cell>
          <cell r="F18">
            <v>99</v>
          </cell>
          <cell r="G18">
            <v>32</v>
          </cell>
          <cell r="H18">
            <v>26.28</v>
          </cell>
          <cell r="I18" t="str">
            <v>*</v>
          </cell>
          <cell r="J18">
            <v>46.440000000000005</v>
          </cell>
          <cell r="K18">
            <v>0.2</v>
          </cell>
        </row>
        <row r="19">
          <cell r="B19">
            <v>17.416666666666668</v>
          </cell>
          <cell r="C19">
            <v>28</v>
          </cell>
          <cell r="D19">
            <v>8.6</v>
          </cell>
          <cell r="E19">
            <v>54.958333333333336</v>
          </cell>
          <cell r="F19">
            <v>91</v>
          </cell>
          <cell r="G19">
            <v>22</v>
          </cell>
          <cell r="H19">
            <v>10.8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23.354166666666668</v>
          </cell>
          <cell r="C20">
            <v>33.4</v>
          </cell>
          <cell r="D20">
            <v>14.7</v>
          </cell>
          <cell r="E20">
            <v>47.208333333333336</v>
          </cell>
          <cell r="F20">
            <v>68</v>
          </cell>
          <cell r="G20">
            <v>33</v>
          </cell>
          <cell r="H20">
            <v>22.32</v>
          </cell>
          <cell r="I20" t="str">
            <v>*</v>
          </cell>
          <cell r="J20">
            <v>47.519999999999996</v>
          </cell>
          <cell r="K20">
            <v>0</v>
          </cell>
        </row>
        <row r="21">
          <cell r="B21">
            <v>28.125</v>
          </cell>
          <cell r="C21">
            <v>36.5</v>
          </cell>
          <cell r="D21">
            <v>21.2</v>
          </cell>
          <cell r="E21">
            <v>49.958333333333336</v>
          </cell>
          <cell r="F21">
            <v>72</v>
          </cell>
          <cell r="G21">
            <v>26</v>
          </cell>
          <cell r="H21">
            <v>21.6</v>
          </cell>
          <cell r="I21" t="str">
            <v>*</v>
          </cell>
          <cell r="J21">
            <v>45</v>
          </cell>
          <cell r="K21">
            <v>0</v>
          </cell>
        </row>
        <row r="22">
          <cell r="B22">
            <v>27.245833333333334</v>
          </cell>
          <cell r="C22">
            <v>34.9</v>
          </cell>
          <cell r="D22">
            <v>22.9</v>
          </cell>
          <cell r="E22">
            <v>52.875</v>
          </cell>
          <cell r="F22">
            <v>78</v>
          </cell>
          <cell r="G22">
            <v>32</v>
          </cell>
          <cell r="H22">
            <v>22.68</v>
          </cell>
          <cell r="I22" t="str">
            <v>*</v>
          </cell>
          <cell r="J22">
            <v>47.16</v>
          </cell>
          <cell r="K22">
            <v>0</v>
          </cell>
        </row>
        <row r="23">
          <cell r="B23">
            <v>26.662499999999998</v>
          </cell>
          <cell r="C23">
            <v>35.4</v>
          </cell>
          <cell r="D23">
            <v>21.5</v>
          </cell>
          <cell r="E23">
            <v>66.416666666666671</v>
          </cell>
          <cell r="F23">
            <v>90</v>
          </cell>
          <cell r="G23">
            <v>35</v>
          </cell>
          <cell r="H23">
            <v>27.36</v>
          </cell>
          <cell r="I23" t="str">
            <v>*</v>
          </cell>
          <cell r="J23">
            <v>50.04</v>
          </cell>
          <cell r="K23">
            <v>0</v>
          </cell>
        </row>
        <row r="24">
          <cell r="B24">
            <v>27.3125</v>
          </cell>
          <cell r="C24">
            <v>36.799999999999997</v>
          </cell>
          <cell r="D24">
            <v>21.6</v>
          </cell>
          <cell r="E24">
            <v>64.958333333333329</v>
          </cell>
          <cell r="F24">
            <v>90</v>
          </cell>
          <cell r="G24">
            <v>33</v>
          </cell>
          <cell r="H24">
            <v>21.6</v>
          </cell>
          <cell r="I24" t="str">
            <v>*</v>
          </cell>
          <cell r="J24">
            <v>36</v>
          </cell>
          <cell r="K24">
            <v>0</v>
          </cell>
        </row>
        <row r="25">
          <cell r="B25">
            <v>28.425000000000001</v>
          </cell>
          <cell r="C25">
            <v>36.9</v>
          </cell>
          <cell r="D25">
            <v>22.7</v>
          </cell>
          <cell r="E25">
            <v>58.666666666666664</v>
          </cell>
          <cell r="F25">
            <v>89</v>
          </cell>
          <cell r="G25">
            <v>31</v>
          </cell>
          <cell r="H25">
            <v>24.48</v>
          </cell>
          <cell r="I25" t="str">
            <v>*</v>
          </cell>
          <cell r="J25">
            <v>42.84</v>
          </cell>
          <cell r="K25">
            <v>0</v>
          </cell>
        </row>
        <row r="26">
          <cell r="B26">
            <v>30.541666666666668</v>
          </cell>
          <cell r="C26">
            <v>40</v>
          </cell>
          <cell r="D26">
            <v>21.4</v>
          </cell>
          <cell r="E26">
            <v>49</v>
          </cell>
          <cell r="F26">
            <v>85</v>
          </cell>
          <cell r="G26">
            <v>22</v>
          </cell>
          <cell r="H26">
            <v>16.920000000000002</v>
          </cell>
          <cell r="I26" t="str">
            <v>*</v>
          </cell>
          <cell r="J26">
            <v>36</v>
          </cell>
          <cell r="K26">
            <v>0</v>
          </cell>
        </row>
        <row r="27">
          <cell r="B27">
            <v>31.287499999999994</v>
          </cell>
          <cell r="C27">
            <v>39.6</v>
          </cell>
          <cell r="D27">
            <v>26.5</v>
          </cell>
          <cell r="E27">
            <v>43.333333333333336</v>
          </cell>
          <cell r="F27">
            <v>59</v>
          </cell>
          <cell r="G27">
            <v>23</v>
          </cell>
          <cell r="H27">
            <v>33.119999999999997</v>
          </cell>
          <cell r="I27" t="str">
            <v>*</v>
          </cell>
          <cell r="J27">
            <v>60.480000000000004</v>
          </cell>
          <cell r="K27">
            <v>0</v>
          </cell>
        </row>
        <row r="28">
          <cell r="B28">
            <v>31.495833333333334</v>
          </cell>
          <cell r="C28">
            <v>39.799999999999997</v>
          </cell>
          <cell r="D28">
            <v>27</v>
          </cell>
          <cell r="E28">
            <v>45.625</v>
          </cell>
          <cell r="F28">
            <v>60</v>
          </cell>
          <cell r="G28">
            <v>22</v>
          </cell>
          <cell r="H28">
            <v>18.36</v>
          </cell>
          <cell r="I28" t="str">
            <v>*</v>
          </cell>
          <cell r="J28">
            <v>37.800000000000004</v>
          </cell>
          <cell r="K28">
            <v>0</v>
          </cell>
        </row>
        <row r="29">
          <cell r="B29">
            <v>32.054166666666667</v>
          </cell>
          <cell r="C29">
            <v>40.200000000000003</v>
          </cell>
          <cell r="D29">
            <v>25.7</v>
          </cell>
          <cell r="E29">
            <v>49.541666666666664</v>
          </cell>
          <cell r="F29">
            <v>88</v>
          </cell>
          <cell r="G29">
            <v>22</v>
          </cell>
          <cell r="H29">
            <v>18.36</v>
          </cell>
          <cell r="I29" t="str">
            <v>*</v>
          </cell>
          <cell r="J29">
            <v>36.72</v>
          </cell>
          <cell r="K29">
            <v>3.8000000000000003</v>
          </cell>
        </row>
        <row r="30">
          <cell r="B30">
            <v>32.808695652173917</v>
          </cell>
          <cell r="C30">
            <v>39.5</v>
          </cell>
          <cell r="D30">
            <v>26.8</v>
          </cell>
          <cell r="E30">
            <v>42.913043478260867</v>
          </cell>
          <cell r="F30">
            <v>61</v>
          </cell>
          <cell r="G30">
            <v>25</v>
          </cell>
          <cell r="H30">
            <v>30.6</v>
          </cell>
          <cell r="I30" t="str">
            <v>*</v>
          </cell>
          <cell r="J30">
            <v>55.440000000000005</v>
          </cell>
          <cell r="K30">
            <v>0</v>
          </cell>
        </row>
        <row r="31">
          <cell r="B31">
            <v>22.983333333333334</v>
          </cell>
          <cell r="C31">
            <v>33.1</v>
          </cell>
          <cell r="D31">
            <v>17.7</v>
          </cell>
          <cell r="E31">
            <v>71.458333333333329</v>
          </cell>
          <cell r="F31">
            <v>93</v>
          </cell>
          <cell r="G31">
            <v>39</v>
          </cell>
          <cell r="H31">
            <v>29.16</v>
          </cell>
          <cell r="I31" t="str">
            <v>*</v>
          </cell>
          <cell r="J31">
            <v>45</v>
          </cell>
          <cell r="K31">
            <v>0</v>
          </cell>
        </row>
        <row r="32">
          <cell r="B32">
            <v>22.016666666666666</v>
          </cell>
          <cell r="C32">
            <v>31.9</v>
          </cell>
          <cell r="D32">
            <v>14.4</v>
          </cell>
          <cell r="E32">
            <v>65.166666666666671</v>
          </cell>
          <cell r="F32">
            <v>92</v>
          </cell>
          <cell r="G32">
            <v>39</v>
          </cell>
          <cell r="H32">
            <v>17.28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24.887499999999999</v>
          </cell>
          <cell r="C33">
            <v>33.5</v>
          </cell>
          <cell r="D33">
            <v>18.7</v>
          </cell>
          <cell r="E33">
            <v>61.791666666666664</v>
          </cell>
          <cell r="F33">
            <v>80</v>
          </cell>
          <cell r="G33">
            <v>39</v>
          </cell>
          <cell r="H33">
            <v>16.2</v>
          </cell>
          <cell r="I33" t="str">
            <v>*</v>
          </cell>
          <cell r="J33">
            <v>27</v>
          </cell>
          <cell r="K33">
            <v>0</v>
          </cell>
        </row>
        <row r="34">
          <cell r="B34">
            <v>25.387500000000003</v>
          </cell>
          <cell r="C34">
            <v>32.9</v>
          </cell>
          <cell r="D34">
            <v>20.7</v>
          </cell>
          <cell r="E34">
            <v>70</v>
          </cell>
          <cell r="F34">
            <v>94</v>
          </cell>
          <cell r="G34">
            <v>45</v>
          </cell>
          <cell r="H34">
            <v>14.4</v>
          </cell>
          <cell r="I34" t="str">
            <v>*</v>
          </cell>
          <cell r="J34">
            <v>25.92</v>
          </cell>
          <cell r="K34">
            <v>0.4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23.716666666666669</v>
          </cell>
          <cell r="C5">
            <v>32.799999999999997</v>
          </cell>
          <cell r="D5">
            <v>16.3</v>
          </cell>
          <cell r="E5">
            <v>60.92307692307692</v>
          </cell>
          <cell r="F5">
            <v>94</v>
          </cell>
          <cell r="G5">
            <v>46</v>
          </cell>
          <cell r="H5">
            <v>15.48</v>
          </cell>
          <cell r="I5" t="str">
            <v>*</v>
          </cell>
          <cell r="J5">
            <v>27.36</v>
          </cell>
          <cell r="K5">
            <v>0.2</v>
          </cell>
        </row>
        <row r="6">
          <cell r="B6">
            <v>26.933333333333337</v>
          </cell>
          <cell r="C6">
            <v>34.299999999999997</v>
          </cell>
          <cell r="D6">
            <v>20.2</v>
          </cell>
          <cell r="E6">
            <v>69.956521739130437</v>
          </cell>
          <cell r="F6">
            <v>100</v>
          </cell>
          <cell r="G6">
            <v>42</v>
          </cell>
          <cell r="H6">
            <v>22.32</v>
          </cell>
          <cell r="I6" t="str">
            <v>*</v>
          </cell>
          <cell r="J6">
            <v>48.96</v>
          </cell>
          <cell r="K6">
            <v>0</v>
          </cell>
        </row>
        <row r="7">
          <cell r="B7">
            <v>27.212500000000002</v>
          </cell>
          <cell r="C7">
            <v>34.200000000000003</v>
          </cell>
          <cell r="D7">
            <v>20</v>
          </cell>
          <cell r="E7">
            <v>64.857142857142861</v>
          </cell>
          <cell r="F7">
            <v>100</v>
          </cell>
          <cell r="G7">
            <v>40</v>
          </cell>
          <cell r="H7">
            <v>24.12</v>
          </cell>
          <cell r="I7" t="str">
            <v>*</v>
          </cell>
          <cell r="J7">
            <v>42.84</v>
          </cell>
          <cell r="K7">
            <v>0</v>
          </cell>
        </row>
        <row r="8">
          <cell r="B8">
            <v>27.854166666666661</v>
          </cell>
          <cell r="C8">
            <v>35</v>
          </cell>
          <cell r="D8">
            <v>21.5</v>
          </cell>
          <cell r="E8">
            <v>64.416666666666671</v>
          </cell>
          <cell r="F8">
            <v>100</v>
          </cell>
          <cell r="G8">
            <v>36</v>
          </cell>
          <cell r="H8">
            <v>24.840000000000003</v>
          </cell>
          <cell r="I8" t="str">
            <v>*</v>
          </cell>
          <cell r="J8">
            <v>45</v>
          </cell>
          <cell r="K8">
            <v>0</v>
          </cell>
        </row>
        <row r="9">
          <cell r="B9">
            <v>24.825000000000006</v>
          </cell>
          <cell r="C9">
            <v>32.299999999999997</v>
          </cell>
          <cell r="D9">
            <v>17.399999999999999</v>
          </cell>
          <cell r="E9">
            <v>68.125</v>
          </cell>
          <cell r="F9">
            <v>100</v>
          </cell>
          <cell r="G9">
            <v>40</v>
          </cell>
          <cell r="H9">
            <v>25.56</v>
          </cell>
          <cell r="I9" t="str">
            <v>*</v>
          </cell>
          <cell r="J9">
            <v>48.24</v>
          </cell>
          <cell r="K9">
            <v>0</v>
          </cell>
        </row>
        <row r="10">
          <cell r="B10">
            <v>24.875</v>
          </cell>
          <cell r="C10">
            <v>33.700000000000003</v>
          </cell>
          <cell r="D10">
            <v>18.600000000000001</v>
          </cell>
          <cell r="E10">
            <v>66.041666666666671</v>
          </cell>
          <cell r="F10">
            <v>90</v>
          </cell>
          <cell r="G10">
            <v>39</v>
          </cell>
          <cell r="H10">
            <v>16.2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27.933333333333326</v>
          </cell>
          <cell r="C11">
            <v>34.200000000000003</v>
          </cell>
          <cell r="D11">
            <v>22.8</v>
          </cell>
          <cell r="E11">
            <v>59.458333333333336</v>
          </cell>
          <cell r="F11">
            <v>82</v>
          </cell>
          <cell r="G11">
            <v>36</v>
          </cell>
          <cell r="H11">
            <v>21.240000000000002</v>
          </cell>
          <cell r="I11" t="str">
            <v>*</v>
          </cell>
          <cell r="J11">
            <v>41.4</v>
          </cell>
          <cell r="K11">
            <v>0</v>
          </cell>
        </row>
        <row r="12">
          <cell r="B12">
            <v>26.150000000000002</v>
          </cell>
          <cell r="C12">
            <v>33.5</v>
          </cell>
          <cell r="D12">
            <v>20.100000000000001</v>
          </cell>
          <cell r="E12">
            <v>49.142857142857146</v>
          </cell>
          <cell r="F12">
            <v>100</v>
          </cell>
          <cell r="G12">
            <v>41</v>
          </cell>
          <cell r="H12">
            <v>26.64</v>
          </cell>
          <cell r="I12" t="str">
            <v>*</v>
          </cell>
          <cell r="J12">
            <v>55.440000000000005</v>
          </cell>
          <cell r="K12">
            <v>8.4</v>
          </cell>
        </row>
        <row r="13">
          <cell r="B13">
            <v>21.666666666666668</v>
          </cell>
          <cell r="C13">
            <v>29.3</v>
          </cell>
          <cell r="D13">
            <v>19.399999999999999</v>
          </cell>
          <cell r="E13">
            <v>85.818181818181813</v>
          </cell>
          <cell r="F13">
            <v>100</v>
          </cell>
          <cell r="G13">
            <v>56</v>
          </cell>
          <cell r="H13">
            <v>33.480000000000004</v>
          </cell>
          <cell r="I13" t="str">
            <v>*</v>
          </cell>
          <cell r="J13">
            <v>58.680000000000007</v>
          </cell>
          <cell r="K13">
            <v>5.8</v>
          </cell>
        </row>
        <row r="14">
          <cell r="B14">
            <v>23.437500000000004</v>
          </cell>
          <cell r="C14">
            <v>33.1</v>
          </cell>
          <cell r="D14">
            <v>15.8</v>
          </cell>
          <cell r="E14">
            <v>69.444444444444443</v>
          </cell>
          <cell r="F14">
            <v>100</v>
          </cell>
          <cell r="G14">
            <v>38</v>
          </cell>
          <cell r="H14">
            <v>14.4</v>
          </cell>
          <cell r="I14" t="str">
            <v>*</v>
          </cell>
          <cell r="J14">
            <v>38.880000000000003</v>
          </cell>
          <cell r="K14">
            <v>3.2</v>
          </cell>
        </row>
        <row r="15">
          <cell r="B15">
            <v>27.972727272727276</v>
          </cell>
          <cell r="C15">
            <v>35.700000000000003</v>
          </cell>
          <cell r="D15">
            <v>20.9</v>
          </cell>
          <cell r="E15">
            <v>50.045454545454547</v>
          </cell>
          <cell r="F15">
            <v>96</v>
          </cell>
          <cell r="G15">
            <v>27</v>
          </cell>
          <cell r="H15">
            <v>19.079999999999998</v>
          </cell>
          <cell r="I15" t="str">
            <v>*</v>
          </cell>
          <cell r="J15">
            <v>33.480000000000004</v>
          </cell>
          <cell r="K15">
            <v>0</v>
          </cell>
        </row>
        <row r="16">
          <cell r="B16">
            <v>25.92916666666666</v>
          </cell>
          <cell r="C16">
            <v>33.799999999999997</v>
          </cell>
          <cell r="D16">
            <v>18.3</v>
          </cell>
          <cell r="E16">
            <v>60.708333333333336</v>
          </cell>
          <cell r="F16">
            <v>100</v>
          </cell>
          <cell r="G16">
            <v>32</v>
          </cell>
          <cell r="H16">
            <v>19.079999999999998</v>
          </cell>
          <cell r="I16" t="str">
            <v>*</v>
          </cell>
          <cell r="J16">
            <v>33.480000000000004</v>
          </cell>
          <cell r="K16">
            <v>0</v>
          </cell>
        </row>
        <row r="17">
          <cell r="B17">
            <v>23.533333333333342</v>
          </cell>
          <cell r="C17">
            <v>34.200000000000003</v>
          </cell>
          <cell r="D17">
            <v>18.600000000000001</v>
          </cell>
          <cell r="E17">
            <v>78.125</v>
          </cell>
          <cell r="F17">
            <v>100</v>
          </cell>
          <cell r="G17">
            <v>37</v>
          </cell>
          <cell r="H17">
            <v>32.4</v>
          </cell>
          <cell r="I17" t="str">
            <v>*</v>
          </cell>
          <cell r="J17">
            <v>61.2</v>
          </cell>
          <cell r="K17">
            <v>0</v>
          </cell>
        </row>
        <row r="18">
          <cell r="B18">
            <v>18.416666666666668</v>
          </cell>
          <cell r="C18">
            <v>22.3</v>
          </cell>
          <cell r="D18">
            <v>14</v>
          </cell>
          <cell r="E18">
            <v>82.1</v>
          </cell>
          <cell r="F18">
            <v>100</v>
          </cell>
          <cell r="G18">
            <v>67</v>
          </cell>
          <cell r="H18">
            <v>22.68</v>
          </cell>
          <cell r="I18" t="str">
            <v>*</v>
          </cell>
          <cell r="J18">
            <v>35.28</v>
          </cell>
          <cell r="K18">
            <v>2.6</v>
          </cell>
        </row>
        <row r="19">
          <cell r="B19">
            <v>20.345833333333328</v>
          </cell>
          <cell r="C19">
            <v>30.4</v>
          </cell>
          <cell r="D19">
            <v>12.4</v>
          </cell>
          <cell r="E19">
            <v>63.555555555555557</v>
          </cell>
          <cell r="F19">
            <v>100</v>
          </cell>
          <cell r="G19">
            <v>39</v>
          </cell>
          <cell r="H19">
            <v>16.920000000000002</v>
          </cell>
          <cell r="I19" t="str">
            <v>*</v>
          </cell>
          <cell r="J19">
            <v>28.44</v>
          </cell>
          <cell r="K19">
            <v>0</v>
          </cell>
        </row>
        <row r="20">
          <cell r="B20">
            <v>25.316666666666666</v>
          </cell>
          <cell r="C20">
            <v>34.4</v>
          </cell>
          <cell r="D20">
            <v>16.7</v>
          </cell>
          <cell r="E20">
            <v>52.875</v>
          </cell>
          <cell r="F20">
            <v>87</v>
          </cell>
          <cell r="G20">
            <v>30</v>
          </cell>
          <cell r="H20">
            <v>13.68</v>
          </cell>
          <cell r="I20" t="str">
            <v>*</v>
          </cell>
          <cell r="J20">
            <v>27.36</v>
          </cell>
          <cell r="K20">
            <v>0</v>
          </cell>
        </row>
        <row r="21">
          <cell r="B21">
            <v>26.245833333333334</v>
          </cell>
          <cell r="C21">
            <v>36.1</v>
          </cell>
          <cell r="D21">
            <v>18.600000000000001</v>
          </cell>
          <cell r="E21">
            <v>62.333333333333336</v>
          </cell>
          <cell r="F21">
            <v>100</v>
          </cell>
          <cell r="G21">
            <v>28</v>
          </cell>
          <cell r="H21">
            <v>20.16</v>
          </cell>
          <cell r="I21" t="str">
            <v>*</v>
          </cell>
          <cell r="J21">
            <v>46.800000000000004</v>
          </cell>
          <cell r="K21">
            <v>0</v>
          </cell>
        </row>
        <row r="22">
          <cell r="B22">
            <v>26.275000000000009</v>
          </cell>
          <cell r="C22">
            <v>34.799999999999997</v>
          </cell>
          <cell r="D22">
            <v>20.2</v>
          </cell>
          <cell r="E22">
            <v>62.041666666666664</v>
          </cell>
          <cell r="F22">
            <v>96</v>
          </cell>
          <cell r="G22">
            <v>33</v>
          </cell>
          <cell r="H22">
            <v>16.559999999999999</v>
          </cell>
          <cell r="I22" t="str">
            <v>*</v>
          </cell>
          <cell r="J22">
            <v>46.800000000000004</v>
          </cell>
          <cell r="K22">
            <v>0</v>
          </cell>
        </row>
        <row r="23">
          <cell r="B23">
            <v>26.954166666666669</v>
          </cell>
          <cell r="C23">
            <v>35.5</v>
          </cell>
          <cell r="D23">
            <v>21.7</v>
          </cell>
          <cell r="E23">
            <v>65.041666666666671</v>
          </cell>
          <cell r="F23">
            <v>100</v>
          </cell>
          <cell r="G23">
            <v>31</v>
          </cell>
          <cell r="H23">
            <v>17.28</v>
          </cell>
          <cell r="I23" t="str">
            <v>*</v>
          </cell>
          <cell r="J23">
            <v>37.800000000000004</v>
          </cell>
          <cell r="K23">
            <v>0</v>
          </cell>
        </row>
        <row r="24">
          <cell r="B24">
            <v>25.595652173913042</v>
          </cell>
          <cell r="C24">
            <v>36.9</v>
          </cell>
          <cell r="D24">
            <v>20.2</v>
          </cell>
          <cell r="E24">
            <v>75.95</v>
          </cell>
          <cell r="F24">
            <v>100</v>
          </cell>
          <cell r="G24">
            <v>31</v>
          </cell>
          <cell r="H24">
            <v>20.88</v>
          </cell>
          <cell r="I24" t="str">
            <v>*</v>
          </cell>
          <cell r="J24">
            <v>62.639999999999993</v>
          </cell>
          <cell r="K24">
            <v>9.1999999999999993</v>
          </cell>
        </row>
        <row r="25">
          <cell r="B25">
            <v>27.560869565217391</v>
          </cell>
          <cell r="C25">
            <v>35.799999999999997</v>
          </cell>
          <cell r="D25">
            <v>21.1</v>
          </cell>
          <cell r="E25">
            <v>69.782608695652172</v>
          </cell>
          <cell r="F25">
            <v>100</v>
          </cell>
          <cell r="G25">
            <v>33</v>
          </cell>
          <cell r="H25">
            <v>18</v>
          </cell>
          <cell r="I25" t="str">
            <v>*</v>
          </cell>
          <cell r="J25">
            <v>31.319999999999997</v>
          </cell>
          <cell r="K25">
            <v>0.2</v>
          </cell>
        </row>
        <row r="26">
          <cell r="B26">
            <v>28.004347826086956</v>
          </cell>
          <cell r="C26">
            <v>38.200000000000003</v>
          </cell>
          <cell r="D26">
            <v>20.3</v>
          </cell>
          <cell r="E26">
            <v>63.571428571428569</v>
          </cell>
          <cell r="F26">
            <v>100</v>
          </cell>
          <cell r="G26">
            <v>27</v>
          </cell>
          <cell r="H26">
            <v>19.079999999999998</v>
          </cell>
          <cell r="I26" t="str">
            <v>*</v>
          </cell>
          <cell r="J26">
            <v>47.16</v>
          </cell>
          <cell r="K26">
            <v>0</v>
          </cell>
        </row>
        <row r="27">
          <cell r="B27">
            <v>28.885714285714286</v>
          </cell>
          <cell r="C27">
            <v>38.5</v>
          </cell>
          <cell r="D27">
            <v>21</v>
          </cell>
          <cell r="E27">
            <v>63.238095238095241</v>
          </cell>
          <cell r="F27">
            <v>100</v>
          </cell>
          <cell r="G27">
            <v>27</v>
          </cell>
          <cell r="H27">
            <v>20.52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28.31904761904762</v>
          </cell>
          <cell r="C28">
            <v>35.799999999999997</v>
          </cell>
          <cell r="D28">
            <v>20.9</v>
          </cell>
          <cell r="E28">
            <v>62.952380952380949</v>
          </cell>
          <cell r="F28">
            <v>100</v>
          </cell>
          <cell r="G28">
            <v>38</v>
          </cell>
          <cell r="H28">
            <v>14.04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27.84545454545454</v>
          </cell>
          <cell r="C29">
            <v>37.6</v>
          </cell>
          <cell r="D29">
            <v>21.2</v>
          </cell>
          <cell r="E29">
            <v>67.5</v>
          </cell>
          <cell r="F29">
            <v>100</v>
          </cell>
          <cell r="G29">
            <v>32</v>
          </cell>
          <cell r="H29">
            <v>15.840000000000002</v>
          </cell>
          <cell r="I29" t="str">
            <v>*</v>
          </cell>
          <cell r="J29">
            <v>33.119999999999997</v>
          </cell>
          <cell r="K29">
            <v>0</v>
          </cell>
        </row>
        <row r="30">
          <cell r="B30">
            <v>29.962500000000002</v>
          </cell>
          <cell r="C30">
            <v>38.6</v>
          </cell>
          <cell r="D30">
            <v>22.4</v>
          </cell>
          <cell r="E30">
            <v>63.875</v>
          </cell>
          <cell r="F30">
            <v>100</v>
          </cell>
          <cell r="G30">
            <v>31</v>
          </cell>
          <cell r="H30">
            <v>19.8</v>
          </cell>
          <cell r="I30" t="str">
            <v>*</v>
          </cell>
          <cell r="J30">
            <v>36.72</v>
          </cell>
          <cell r="K30">
            <v>0</v>
          </cell>
        </row>
        <row r="31">
          <cell r="B31">
            <v>29.7695652173913</v>
          </cell>
          <cell r="C31">
            <v>36.5</v>
          </cell>
          <cell r="D31">
            <v>23.9</v>
          </cell>
          <cell r="E31">
            <v>57.869565217391305</v>
          </cell>
          <cell r="F31">
            <v>100</v>
          </cell>
          <cell r="G31">
            <v>37</v>
          </cell>
          <cell r="H31">
            <v>24.840000000000003</v>
          </cell>
          <cell r="I31" t="str">
            <v>*</v>
          </cell>
          <cell r="J31">
            <v>42.12</v>
          </cell>
          <cell r="K31">
            <v>0</v>
          </cell>
        </row>
        <row r="32">
          <cell r="B32">
            <v>24.686363636363641</v>
          </cell>
          <cell r="C32">
            <v>34.1</v>
          </cell>
          <cell r="D32">
            <v>17.5</v>
          </cell>
          <cell r="E32">
            <v>69.444444444444443</v>
          </cell>
          <cell r="F32">
            <v>100</v>
          </cell>
          <cell r="G32">
            <v>44</v>
          </cell>
          <cell r="H32">
            <v>19.440000000000001</v>
          </cell>
          <cell r="I32" t="str">
            <v>*</v>
          </cell>
          <cell r="J32">
            <v>30.240000000000002</v>
          </cell>
          <cell r="K32">
            <v>0</v>
          </cell>
        </row>
        <row r="33">
          <cell r="B33">
            <v>26.154545454545453</v>
          </cell>
          <cell r="C33">
            <v>36</v>
          </cell>
          <cell r="D33">
            <v>21.4</v>
          </cell>
          <cell r="E33">
            <v>74.8125</v>
          </cell>
          <cell r="F33">
            <v>100</v>
          </cell>
          <cell r="G33">
            <v>39</v>
          </cell>
          <cell r="H33">
            <v>17.64</v>
          </cell>
          <cell r="I33" t="str">
            <v>*</v>
          </cell>
          <cell r="J33">
            <v>39.96</v>
          </cell>
          <cell r="K33">
            <v>9</v>
          </cell>
        </row>
        <row r="34">
          <cell r="B34">
            <v>27.009999999999998</v>
          </cell>
          <cell r="C34">
            <v>34.5</v>
          </cell>
          <cell r="D34">
            <v>21.9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16.2</v>
          </cell>
          <cell r="I34" t="str">
            <v>*</v>
          </cell>
          <cell r="J34">
            <v>38.880000000000003</v>
          </cell>
          <cell r="K34">
            <v>0.2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25.804166666666664</v>
          </cell>
          <cell r="C5">
            <v>33.4</v>
          </cell>
          <cell r="D5">
            <v>20.399999999999999</v>
          </cell>
          <cell r="E5">
            <v>55.916666666666664</v>
          </cell>
          <cell r="F5">
            <v>77</v>
          </cell>
          <cell r="G5">
            <v>36</v>
          </cell>
          <cell r="H5">
            <v>19.8</v>
          </cell>
          <cell r="I5" t="str">
            <v>*</v>
          </cell>
          <cell r="J5">
            <v>39.24</v>
          </cell>
          <cell r="K5">
            <v>0</v>
          </cell>
        </row>
        <row r="6">
          <cell r="B6">
            <v>28.458333333333332</v>
          </cell>
          <cell r="C6">
            <v>33.299999999999997</v>
          </cell>
          <cell r="D6">
            <v>24.8</v>
          </cell>
          <cell r="E6">
            <v>54.083333333333336</v>
          </cell>
          <cell r="F6">
            <v>67</v>
          </cell>
          <cell r="G6">
            <v>39</v>
          </cell>
          <cell r="H6">
            <v>24.840000000000003</v>
          </cell>
          <cell r="I6" t="str">
            <v>*</v>
          </cell>
          <cell r="J6">
            <v>49.680000000000007</v>
          </cell>
          <cell r="K6">
            <v>0</v>
          </cell>
        </row>
        <row r="7">
          <cell r="B7">
            <v>28.637499999999992</v>
          </cell>
          <cell r="C7">
            <v>33.6</v>
          </cell>
          <cell r="D7">
            <v>24.2</v>
          </cell>
          <cell r="E7">
            <v>51.916666666666664</v>
          </cell>
          <cell r="F7">
            <v>66</v>
          </cell>
          <cell r="G7">
            <v>36</v>
          </cell>
          <cell r="H7">
            <v>25.2</v>
          </cell>
          <cell r="I7" t="str">
            <v>*</v>
          </cell>
          <cell r="J7">
            <v>48.96</v>
          </cell>
          <cell r="K7">
            <v>0</v>
          </cell>
        </row>
        <row r="8">
          <cell r="B8">
            <v>28.683333333333337</v>
          </cell>
          <cell r="C8">
            <v>33.700000000000003</v>
          </cell>
          <cell r="D8">
            <v>23.6</v>
          </cell>
          <cell r="E8">
            <v>51.541666666666664</v>
          </cell>
          <cell r="F8">
            <v>76</v>
          </cell>
          <cell r="G8">
            <v>33</v>
          </cell>
          <cell r="H8">
            <v>25.2</v>
          </cell>
          <cell r="I8" t="str">
            <v>*</v>
          </cell>
          <cell r="J8">
            <v>55.080000000000005</v>
          </cell>
          <cell r="K8">
            <v>0</v>
          </cell>
        </row>
        <row r="9">
          <cell r="B9">
            <v>22.316666666666666</v>
          </cell>
          <cell r="C9">
            <v>29.6</v>
          </cell>
          <cell r="D9">
            <v>16.2</v>
          </cell>
          <cell r="E9">
            <v>59.958333333333336</v>
          </cell>
          <cell r="F9">
            <v>84</v>
          </cell>
          <cell r="G9">
            <v>33</v>
          </cell>
          <cell r="H9">
            <v>26.28</v>
          </cell>
          <cell r="I9" t="str">
            <v>*</v>
          </cell>
          <cell r="J9">
            <v>43.2</v>
          </cell>
          <cell r="K9">
            <v>0</v>
          </cell>
        </row>
        <row r="10">
          <cell r="B10">
            <v>26.016666666666666</v>
          </cell>
          <cell r="C10">
            <v>34.1</v>
          </cell>
          <cell r="D10">
            <v>20</v>
          </cell>
          <cell r="E10">
            <v>52.083333333333336</v>
          </cell>
          <cell r="F10">
            <v>69</v>
          </cell>
          <cell r="G10">
            <v>35</v>
          </cell>
          <cell r="H10">
            <v>25.56</v>
          </cell>
          <cell r="I10" t="str">
            <v>*</v>
          </cell>
          <cell r="J10">
            <v>41.76</v>
          </cell>
          <cell r="K10">
            <v>0</v>
          </cell>
        </row>
        <row r="11">
          <cell r="B11">
            <v>27.516666666666666</v>
          </cell>
          <cell r="C11">
            <v>33.799999999999997</v>
          </cell>
          <cell r="D11">
            <v>23.1</v>
          </cell>
          <cell r="E11">
            <v>55.583333333333336</v>
          </cell>
          <cell r="F11">
            <v>72</v>
          </cell>
          <cell r="G11">
            <v>34</v>
          </cell>
          <cell r="H11">
            <v>26.28</v>
          </cell>
          <cell r="I11" t="str">
            <v>*</v>
          </cell>
          <cell r="J11">
            <v>45</v>
          </cell>
          <cell r="K11">
            <v>0</v>
          </cell>
        </row>
        <row r="12">
          <cell r="B12">
            <v>25.520833333333332</v>
          </cell>
          <cell r="C12">
            <v>32.5</v>
          </cell>
          <cell r="D12">
            <v>20</v>
          </cell>
          <cell r="E12">
            <v>57.208333333333336</v>
          </cell>
          <cell r="F12">
            <v>94</v>
          </cell>
          <cell r="G12">
            <v>39</v>
          </cell>
          <cell r="H12">
            <v>23.759999999999998</v>
          </cell>
          <cell r="I12" t="str">
            <v>*</v>
          </cell>
          <cell r="J12">
            <v>41.76</v>
          </cell>
          <cell r="K12">
            <v>38</v>
          </cell>
        </row>
        <row r="13">
          <cell r="B13">
            <v>21.249999999999996</v>
          </cell>
          <cell r="C13">
            <v>26.4</v>
          </cell>
          <cell r="D13">
            <v>20</v>
          </cell>
          <cell r="E13">
            <v>81.041666666666671</v>
          </cell>
          <cell r="F13">
            <v>92</v>
          </cell>
          <cell r="G13">
            <v>60</v>
          </cell>
          <cell r="H13">
            <v>29.52</v>
          </cell>
          <cell r="I13" t="str">
            <v>*</v>
          </cell>
          <cell r="J13">
            <v>48.24</v>
          </cell>
          <cell r="K13">
            <v>4.8000000000000007</v>
          </cell>
        </row>
        <row r="14">
          <cell r="B14">
            <v>24.308333333333326</v>
          </cell>
          <cell r="C14">
            <v>32</v>
          </cell>
          <cell r="D14">
            <v>16.5</v>
          </cell>
          <cell r="E14">
            <v>61.916666666666664</v>
          </cell>
          <cell r="F14">
            <v>87</v>
          </cell>
          <cell r="G14">
            <v>36</v>
          </cell>
          <cell r="H14">
            <v>19.079999999999998</v>
          </cell>
          <cell r="I14" t="str">
            <v>*</v>
          </cell>
          <cell r="J14">
            <v>35.28</v>
          </cell>
          <cell r="K14">
            <v>1</v>
          </cell>
        </row>
        <row r="15">
          <cell r="B15">
            <v>27.762500000000003</v>
          </cell>
          <cell r="C15">
            <v>35.200000000000003</v>
          </cell>
          <cell r="D15">
            <v>22.4</v>
          </cell>
          <cell r="E15">
            <v>46.416666666666664</v>
          </cell>
          <cell r="F15">
            <v>68</v>
          </cell>
          <cell r="G15">
            <v>25</v>
          </cell>
          <cell r="H15">
            <v>21.96</v>
          </cell>
          <cell r="I15" t="str">
            <v>*</v>
          </cell>
          <cell r="J15">
            <v>38.159999999999997</v>
          </cell>
          <cell r="K15">
            <v>0</v>
          </cell>
        </row>
        <row r="16">
          <cell r="B16">
            <v>27.595833333333331</v>
          </cell>
          <cell r="C16">
            <v>33.299999999999997</v>
          </cell>
          <cell r="D16">
            <v>23.7</v>
          </cell>
          <cell r="E16">
            <v>44.458333333333336</v>
          </cell>
          <cell r="F16">
            <v>71</v>
          </cell>
          <cell r="G16">
            <v>27</v>
          </cell>
          <cell r="H16">
            <v>19.440000000000001</v>
          </cell>
          <cell r="I16" t="str">
            <v>*</v>
          </cell>
          <cell r="J16">
            <v>41.04</v>
          </cell>
          <cell r="K16">
            <v>0.2</v>
          </cell>
        </row>
        <row r="17">
          <cell r="B17">
            <v>23.420833333333331</v>
          </cell>
          <cell r="C17">
            <v>31.1</v>
          </cell>
          <cell r="D17">
            <v>17.600000000000001</v>
          </cell>
          <cell r="E17">
            <v>65.791666666666671</v>
          </cell>
          <cell r="F17">
            <v>94</v>
          </cell>
          <cell r="G17">
            <v>39</v>
          </cell>
          <cell r="H17">
            <v>22.32</v>
          </cell>
          <cell r="I17" t="str">
            <v>*</v>
          </cell>
          <cell r="J17">
            <v>52.2</v>
          </cell>
          <cell r="K17">
            <v>7.4</v>
          </cell>
        </row>
        <row r="18">
          <cell r="B18">
            <v>16.766666666666662</v>
          </cell>
          <cell r="C18">
            <v>22.8</v>
          </cell>
          <cell r="D18">
            <v>11.9</v>
          </cell>
          <cell r="E18">
            <v>78.041666666666671</v>
          </cell>
          <cell r="F18">
            <v>96</v>
          </cell>
          <cell r="G18">
            <v>43</v>
          </cell>
          <cell r="H18">
            <v>21.96</v>
          </cell>
          <cell r="I18" t="str">
            <v>*</v>
          </cell>
          <cell r="J18">
            <v>37.800000000000004</v>
          </cell>
          <cell r="K18">
            <v>0</v>
          </cell>
        </row>
        <row r="19">
          <cell r="B19">
            <v>20.391666666666666</v>
          </cell>
          <cell r="C19">
            <v>29.5</v>
          </cell>
          <cell r="D19">
            <v>12.9</v>
          </cell>
          <cell r="E19">
            <v>51.5</v>
          </cell>
          <cell r="F19">
            <v>79</v>
          </cell>
          <cell r="G19">
            <v>15</v>
          </cell>
          <cell r="H19">
            <v>16.559999999999999</v>
          </cell>
          <cell r="I19" t="str">
            <v>*</v>
          </cell>
          <cell r="J19">
            <v>28.44</v>
          </cell>
          <cell r="K19">
            <v>0</v>
          </cell>
        </row>
        <row r="20">
          <cell r="B20">
            <v>25.470833333333335</v>
          </cell>
          <cell r="C20">
            <v>33.200000000000003</v>
          </cell>
          <cell r="D20">
            <v>19.3</v>
          </cell>
          <cell r="E20">
            <v>43.625</v>
          </cell>
          <cell r="F20">
            <v>60</v>
          </cell>
          <cell r="G20">
            <v>29</v>
          </cell>
          <cell r="H20">
            <v>19.079999999999998</v>
          </cell>
          <cell r="I20" t="str">
            <v>*</v>
          </cell>
          <cell r="J20">
            <v>33.840000000000003</v>
          </cell>
          <cell r="K20">
            <v>0</v>
          </cell>
        </row>
        <row r="21">
          <cell r="B21">
            <v>28.145833333333339</v>
          </cell>
          <cell r="C21">
            <v>34.9</v>
          </cell>
          <cell r="D21">
            <v>22.9</v>
          </cell>
          <cell r="E21">
            <v>44</v>
          </cell>
          <cell r="F21">
            <v>64</v>
          </cell>
          <cell r="G21">
            <v>26</v>
          </cell>
          <cell r="H21">
            <v>23.759999999999998</v>
          </cell>
          <cell r="I21" t="str">
            <v>*</v>
          </cell>
          <cell r="J21">
            <v>39.96</v>
          </cell>
          <cell r="K21">
            <v>0</v>
          </cell>
        </row>
        <row r="22">
          <cell r="B22">
            <v>26.75</v>
          </cell>
          <cell r="C22">
            <v>31.7</v>
          </cell>
          <cell r="D22">
            <v>22.1</v>
          </cell>
          <cell r="E22">
            <v>52.25</v>
          </cell>
          <cell r="F22">
            <v>66</v>
          </cell>
          <cell r="G22">
            <v>40</v>
          </cell>
          <cell r="H22">
            <v>25.2</v>
          </cell>
          <cell r="I22" t="str">
            <v>*</v>
          </cell>
          <cell r="J22">
            <v>43.92</v>
          </cell>
          <cell r="K22">
            <v>0</v>
          </cell>
        </row>
        <row r="23">
          <cell r="B23">
            <v>27.724999999999998</v>
          </cell>
          <cell r="C23">
            <v>34.1</v>
          </cell>
          <cell r="D23">
            <v>21.1</v>
          </cell>
          <cell r="E23">
            <v>52.375</v>
          </cell>
          <cell r="F23">
            <v>73</v>
          </cell>
          <cell r="G23">
            <v>34</v>
          </cell>
          <cell r="H23">
            <v>13.32</v>
          </cell>
          <cell r="I23" t="str">
            <v>*</v>
          </cell>
          <cell r="J23">
            <v>29.880000000000003</v>
          </cell>
          <cell r="K23">
            <v>0</v>
          </cell>
        </row>
        <row r="24">
          <cell r="B24">
            <v>26.541666666666668</v>
          </cell>
          <cell r="C24">
            <v>36</v>
          </cell>
          <cell r="D24">
            <v>21.2</v>
          </cell>
          <cell r="E24">
            <v>59.75</v>
          </cell>
          <cell r="F24">
            <v>80</v>
          </cell>
          <cell r="G24">
            <v>29</v>
          </cell>
          <cell r="H24">
            <v>18.36</v>
          </cell>
          <cell r="I24" t="str">
            <v>*</v>
          </cell>
          <cell r="J24">
            <v>43.2</v>
          </cell>
          <cell r="K24">
            <v>0.8</v>
          </cell>
        </row>
        <row r="25">
          <cell r="B25">
            <v>29.166666666666671</v>
          </cell>
          <cell r="C25">
            <v>35.9</v>
          </cell>
          <cell r="D25">
            <v>23</v>
          </cell>
          <cell r="E25">
            <v>46.666666666666664</v>
          </cell>
          <cell r="F25">
            <v>74</v>
          </cell>
          <cell r="G25">
            <v>27</v>
          </cell>
          <cell r="H25">
            <v>21.240000000000002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29.783333333333331</v>
          </cell>
          <cell r="C26">
            <v>37.6</v>
          </cell>
          <cell r="D26">
            <v>23.4</v>
          </cell>
          <cell r="E26">
            <v>45.75</v>
          </cell>
          <cell r="F26">
            <v>65</v>
          </cell>
          <cell r="G26">
            <v>23</v>
          </cell>
          <cell r="H26">
            <v>12.96</v>
          </cell>
          <cell r="I26" t="str">
            <v>*</v>
          </cell>
          <cell r="J26">
            <v>43.2</v>
          </cell>
          <cell r="K26">
            <v>0</v>
          </cell>
        </row>
        <row r="27">
          <cell r="B27">
            <v>29.212499999999995</v>
          </cell>
          <cell r="C27">
            <v>37.299999999999997</v>
          </cell>
          <cell r="D27">
            <v>24</v>
          </cell>
          <cell r="E27">
            <v>50.625</v>
          </cell>
          <cell r="F27">
            <v>68</v>
          </cell>
          <cell r="G27">
            <v>26</v>
          </cell>
          <cell r="H27">
            <v>12.24</v>
          </cell>
          <cell r="I27" t="str">
            <v>*</v>
          </cell>
          <cell r="J27">
            <v>32.4</v>
          </cell>
          <cell r="K27">
            <v>0</v>
          </cell>
        </row>
        <row r="28">
          <cell r="B28">
            <v>29.725000000000005</v>
          </cell>
          <cell r="C28">
            <v>37.299999999999997</v>
          </cell>
          <cell r="D28">
            <v>23.6</v>
          </cell>
          <cell r="E28">
            <v>49.333333333333336</v>
          </cell>
          <cell r="F28">
            <v>68</v>
          </cell>
          <cell r="G28">
            <v>28</v>
          </cell>
          <cell r="H28">
            <v>10.08</v>
          </cell>
          <cell r="I28" t="str">
            <v>*</v>
          </cell>
          <cell r="J28">
            <v>23.759999999999998</v>
          </cell>
          <cell r="K28">
            <v>0</v>
          </cell>
        </row>
        <row r="29">
          <cell r="B29">
            <v>30.862500000000001</v>
          </cell>
          <cell r="C29">
            <v>36.700000000000003</v>
          </cell>
          <cell r="D29">
            <v>24.8</v>
          </cell>
          <cell r="E29">
            <v>49.666666666666664</v>
          </cell>
          <cell r="F29">
            <v>73</v>
          </cell>
          <cell r="G29">
            <v>28</v>
          </cell>
          <cell r="H29">
            <v>12.6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31.237499999999997</v>
          </cell>
          <cell r="C30">
            <v>36.799999999999997</v>
          </cell>
          <cell r="D30">
            <v>27</v>
          </cell>
          <cell r="E30">
            <v>46.708333333333336</v>
          </cell>
          <cell r="F30">
            <v>60</v>
          </cell>
          <cell r="G30">
            <v>31</v>
          </cell>
          <cell r="H30">
            <v>21.6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28.029166666666665</v>
          </cell>
          <cell r="C31">
            <v>32.9</v>
          </cell>
          <cell r="D31">
            <v>21</v>
          </cell>
          <cell r="E31">
            <v>55.208333333333336</v>
          </cell>
          <cell r="F31">
            <v>71</v>
          </cell>
          <cell r="G31">
            <v>44</v>
          </cell>
          <cell r="H31">
            <v>18.36</v>
          </cell>
          <cell r="I31" t="str">
            <v>*</v>
          </cell>
          <cell r="J31">
            <v>35.28</v>
          </cell>
          <cell r="K31">
            <v>0</v>
          </cell>
        </row>
        <row r="32">
          <cell r="B32">
            <v>22.833333333333339</v>
          </cell>
          <cell r="C32">
            <v>31.5</v>
          </cell>
          <cell r="D32">
            <v>16</v>
          </cell>
          <cell r="E32">
            <v>65.666666666666671</v>
          </cell>
          <cell r="F32">
            <v>88</v>
          </cell>
          <cell r="G32">
            <v>40</v>
          </cell>
          <cell r="H32">
            <v>15.840000000000002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27.583333333333332</v>
          </cell>
          <cell r="C33">
            <v>35.5</v>
          </cell>
          <cell r="D33">
            <v>22.1</v>
          </cell>
          <cell r="E33">
            <v>57.458333333333336</v>
          </cell>
          <cell r="F33">
            <v>91</v>
          </cell>
          <cell r="G33">
            <v>32</v>
          </cell>
          <cell r="H33">
            <v>22.68</v>
          </cell>
          <cell r="I33" t="str">
            <v>*</v>
          </cell>
          <cell r="J33">
            <v>39.6</v>
          </cell>
          <cell r="K33">
            <v>2.8</v>
          </cell>
        </row>
        <row r="34">
          <cell r="B34">
            <v>25.824999999999999</v>
          </cell>
          <cell r="C34">
            <v>33.5</v>
          </cell>
          <cell r="D34">
            <v>21.6</v>
          </cell>
          <cell r="E34">
            <v>73.916666666666671</v>
          </cell>
          <cell r="F34">
            <v>92</v>
          </cell>
          <cell r="G34">
            <v>42</v>
          </cell>
          <cell r="H34">
            <v>16.2</v>
          </cell>
          <cell r="I34" t="str">
            <v>*</v>
          </cell>
          <cell r="J34">
            <v>46.800000000000004</v>
          </cell>
          <cell r="K34">
            <v>3.4000000000000004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23.779166666666665</v>
          </cell>
          <cell r="C5">
            <v>33.200000000000003</v>
          </cell>
          <cell r="D5">
            <v>16.3</v>
          </cell>
          <cell r="E5">
            <v>63.125</v>
          </cell>
          <cell r="F5">
            <v>92</v>
          </cell>
          <cell r="G5">
            <v>31</v>
          </cell>
          <cell r="H5">
            <v>18.36</v>
          </cell>
          <cell r="I5" t="str">
            <v>*</v>
          </cell>
          <cell r="J5">
            <v>39.6</v>
          </cell>
          <cell r="K5">
            <v>0</v>
          </cell>
        </row>
        <row r="6">
          <cell r="B6">
            <v>27.587500000000002</v>
          </cell>
          <cell r="C6">
            <v>33.799999999999997</v>
          </cell>
          <cell r="D6">
            <v>22.8</v>
          </cell>
          <cell r="E6">
            <v>49.916666666666664</v>
          </cell>
          <cell r="F6">
            <v>66</v>
          </cell>
          <cell r="G6">
            <v>31</v>
          </cell>
          <cell r="H6">
            <v>27.720000000000002</v>
          </cell>
          <cell r="I6" t="str">
            <v>*</v>
          </cell>
          <cell r="J6">
            <v>50.76</v>
          </cell>
          <cell r="K6">
            <v>0</v>
          </cell>
        </row>
        <row r="7">
          <cell r="B7">
            <v>27.358333333333331</v>
          </cell>
          <cell r="C7">
            <v>34.299999999999997</v>
          </cell>
          <cell r="D7">
            <v>21.9</v>
          </cell>
          <cell r="E7">
            <v>55.208333333333336</v>
          </cell>
          <cell r="F7">
            <v>87</v>
          </cell>
          <cell r="G7">
            <v>29</v>
          </cell>
          <cell r="H7">
            <v>23.759999999999998</v>
          </cell>
          <cell r="I7" t="str">
            <v>*</v>
          </cell>
          <cell r="J7">
            <v>57.6</v>
          </cell>
          <cell r="K7">
            <v>2</v>
          </cell>
        </row>
        <row r="8">
          <cell r="B8">
            <v>25.966666666666669</v>
          </cell>
          <cell r="C8">
            <v>35.299999999999997</v>
          </cell>
          <cell r="D8">
            <v>21.3</v>
          </cell>
          <cell r="E8">
            <v>60.333333333333336</v>
          </cell>
          <cell r="F8">
            <v>84</v>
          </cell>
          <cell r="G8">
            <v>27</v>
          </cell>
          <cell r="H8">
            <v>20.16</v>
          </cell>
          <cell r="I8" t="str">
            <v>*</v>
          </cell>
          <cell r="J8">
            <v>65.160000000000011</v>
          </cell>
          <cell r="K8">
            <v>0.4</v>
          </cell>
        </row>
        <row r="9">
          <cell r="B9">
            <v>24.920833333333334</v>
          </cell>
          <cell r="C9">
            <v>31</v>
          </cell>
          <cell r="D9">
            <v>19.3</v>
          </cell>
          <cell r="E9">
            <v>68.25</v>
          </cell>
          <cell r="F9">
            <v>93</v>
          </cell>
          <cell r="G9">
            <v>45</v>
          </cell>
          <cell r="H9">
            <v>15.840000000000002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25.887499999999999</v>
          </cell>
          <cell r="C10">
            <v>31.8</v>
          </cell>
          <cell r="D10">
            <v>20.3</v>
          </cell>
          <cell r="E10">
            <v>62.416666666666664</v>
          </cell>
          <cell r="F10">
            <v>87</v>
          </cell>
          <cell r="G10">
            <v>34</v>
          </cell>
          <cell r="H10">
            <v>20.52</v>
          </cell>
          <cell r="I10" t="str">
            <v>*</v>
          </cell>
          <cell r="J10">
            <v>45</v>
          </cell>
          <cell r="K10">
            <v>0</v>
          </cell>
        </row>
        <row r="11">
          <cell r="B11">
            <v>25.533333333333335</v>
          </cell>
          <cell r="C11">
            <v>31.5</v>
          </cell>
          <cell r="D11">
            <v>19.399999999999999</v>
          </cell>
          <cell r="E11">
            <v>54.375</v>
          </cell>
          <cell r="F11">
            <v>86</v>
          </cell>
          <cell r="G11">
            <v>26</v>
          </cell>
          <cell r="H11">
            <v>23.759999999999998</v>
          </cell>
          <cell r="I11" t="str">
            <v>*</v>
          </cell>
          <cell r="J11">
            <v>48.24</v>
          </cell>
          <cell r="K11">
            <v>0</v>
          </cell>
        </row>
        <row r="12">
          <cell r="B12">
            <v>25.433333333333334</v>
          </cell>
          <cell r="C12">
            <v>33.200000000000003</v>
          </cell>
          <cell r="D12">
            <v>18.899999999999999</v>
          </cell>
          <cell r="E12">
            <v>44.291666666666664</v>
          </cell>
          <cell r="F12">
            <v>61</v>
          </cell>
          <cell r="G12">
            <v>28</v>
          </cell>
          <cell r="H12">
            <v>22.32</v>
          </cell>
          <cell r="I12" t="str">
            <v>*</v>
          </cell>
          <cell r="J12">
            <v>42.480000000000004</v>
          </cell>
          <cell r="K12">
            <v>0</v>
          </cell>
        </row>
        <row r="13">
          <cell r="B13">
            <v>20.908695652173911</v>
          </cell>
          <cell r="C13">
            <v>30</v>
          </cell>
          <cell r="D13">
            <v>17.100000000000001</v>
          </cell>
          <cell r="E13">
            <v>79.608695652173907</v>
          </cell>
          <cell r="F13">
            <v>95</v>
          </cell>
          <cell r="G13">
            <v>36</v>
          </cell>
          <cell r="H13">
            <v>23.759999999999998</v>
          </cell>
          <cell r="I13" t="str">
            <v>*</v>
          </cell>
          <cell r="J13">
            <v>79.56</v>
          </cell>
          <cell r="K13">
            <v>28.6</v>
          </cell>
        </row>
        <row r="14">
          <cell r="B14">
            <v>22.7695652173913</v>
          </cell>
          <cell r="C14">
            <v>31.4</v>
          </cell>
          <cell r="D14">
            <v>16.899999999999999</v>
          </cell>
          <cell r="E14">
            <v>60.695652173913047</v>
          </cell>
          <cell r="F14">
            <v>90</v>
          </cell>
          <cell r="G14">
            <v>32</v>
          </cell>
          <cell r="H14">
            <v>11.879999999999999</v>
          </cell>
          <cell r="I14" t="str">
            <v>*</v>
          </cell>
          <cell r="J14">
            <v>28.8</v>
          </cell>
          <cell r="K14">
            <v>0.60000000000000009</v>
          </cell>
        </row>
        <row r="15">
          <cell r="B15">
            <v>26.490909090909096</v>
          </cell>
          <cell r="C15">
            <v>33.4</v>
          </cell>
          <cell r="D15">
            <v>19.3</v>
          </cell>
          <cell r="E15">
            <v>42.18181818181818</v>
          </cell>
          <cell r="F15">
            <v>66</v>
          </cell>
          <cell r="G15">
            <v>23</v>
          </cell>
          <cell r="H15">
            <v>22.68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26.754166666666666</v>
          </cell>
          <cell r="C16">
            <v>33.9</v>
          </cell>
          <cell r="D16">
            <v>20.6</v>
          </cell>
          <cell r="E16">
            <v>37.708333333333336</v>
          </cell>
          <cell r="F16">
            <v>52</v>
          </cell>
          <cell r="G16">
            <v>20</v>
          </cell>
          <cell r="H16">
            <v>18.36</v>
          </cell>
          <cell r="I16" t="str">
            <v>*</v>
          </cell>
          <cell r="J16">
            <v>35.28</v>
          </cell>
          <cell r="K16">
            <v>0</v>
          </cell>
        </row>
        <row r="17">
          <cell r="B17">
            <v>26.366666666666671</v>
          </cell>
          <cell r="C17">
            <v>34.4</v>
          </cell>
          <cell r="D17">
            <v>20</v>
          </cell>
          <cell r="E17">
            <v>45.333333333333336</v>
          </cell>
          <cell r="F17">
            <v>79</v>
          </cell>
          <cell r="G17">
            <v>21</v>
          </cell>
          <cell r="H17">
            <v>29.52</v>
          </cell>
          <cell r="I17" t="str">
            <v>*</v>
          </cell>
          <cell r="J17">
            <v>51.480000000000004</v>
          </cell>
          <cell r="K17">
            <v>0</v>
          </cell>
        </row>
        <row r="18">
          <cell r="B18">
            <v>17.683333333333334</v>
          </cell>
          <cell r="C18">
            <v>20</v>
          </cell>
          <cell r="D18">
            <v>16.399999999999999</v>
          </cell>
          <cell r="E18">
            <v>91.416666666666671</v>
          </cell>
          <cell r="F18">
            <v>96</v>
          </cell>
          <cell r="G18">
            <v>79</v>
          </cell>
          <cell r="H18">
            <v>14.76</v>
          </cell>
          <cell r="I18" t="str">
            <v>*</v>
          </cell>
          <cell r="J18">
            <v>32.04</v>
          </cell>
          <cell r="K18">
            <v>7.2</v>
          </cell>
        </row>
        <row r="19">
          <cell r="B19">
            <v>18.7695652173913</v>
          </cell>
          <cell r="C19">
            <v>27.9</v>
          </cell>
          <cell r="D19">
            <v>13.6</v>
          </cell>
          <cell r="E19">
            <v>81.565217391304344</v>
          </cell>
          <cell r="F19">
            <v>97</v>
          </cell>
          <cell r="G19">
            <v>47</v>
          </cell>
          <cell r="H19">
            <v>13.32</v>
          </cell>
          <cell r="I19" t="str">
            <v>*</v>
          </cell>
          <cell r="J19">
            <v>27</v>
          </cell>
          <cell r="K19">
            <v>0</v>
          </cell>
        </row>
        <row r="20">
          <cell r="B20">
            <v>24.566666666666663</v>
          </cell>
          <cell r="C20">
            <v>33.200000000000003</v>
          </cell>
          <cell r="D20">
            <v>16.3</v>
          </cell>
          <cell r="E20">
            <v>52.958333333333336</v>
          </cell>
          <cell r="F20">
            <v>79</v>
          </cell>
          <cell r="G20">
            <v>26</v>
          </cell>
          <cell r="H20">
            <v>12.6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26.216666666666665</v>
          </cell>
          <cell r="C21">
            <v>34.9</v>
          </cell>
          <cell r="D21">
            <v>20.3</v>
          </cell>
          <cell r="E21">
            <v>45.583333333333336</v>
          </cell>
          <cell r="F21">
            <v>75</v>
          </cell>
          <cell r="G21">
            <v>22</v>
          </cell>
          <cell r="H21">
            <v>20.52</v>
          </cell>
          <cell r="I21" t="str">
            <v>*</v>
          </cell>
          <cell r="J21">
            <v>50.4</v>
          </cell>
          <cell r="K21">
            <v>3.4000000000000004</v>
          </cell>
        </row>
        <row r="22">
          <cell r="B22">
            <v>24.016666666666669</v>
          </cell>
          <cell r="C22">
            <v>29.4</v>
          </cell>
          <cell r="D22">
            <v>18.8</v>
          </cell>
          <cell r="E22">
            <v>61.458333333333336</v>
          </cell>
          <cell r="F22">
            <v>82</v>
          </cell>
          <cell r="G22">
            <v>39</v>
          </cell>
          <cell r="H22">
            <v>17.28</v>
          </cell>
          <cell r="I22" t="str">
            <v>*</v>
          </cell>
          <cell r="J22">
            <v>37.800000000000004</v>
          </cell>
          <cell r="K22">
            <v>0</v>
          </cell>
        </row>
        <row r="23">
          <cell r="B23">
            <v>25.220833333333342</v>
          </cell>
          <cell r="C23">
            <v>32.4</v>
          </cell>
          <cell r="D23">
            <v>20.3</v>
          </cell>
          <cell r="E23">
            <v>56.916666666666664</v>
          </cell>
          <cell r="F23">
            <v>80</v>
          </cell>
          <cell r="G23">
            <v>30</v>
          </cell>
          <cell r="H23">
            <v>15.48</v>
          </cell>
          <cell r="I23" t="str">
            <v>*</v>
          </cell>
          <cell r="J23">
            <v>41.4</v>
          </cell>
          <cell r="K23">
            <v>20.6</v>
          </cell>
        </row>
        <row r="24">
          <cell r="B24">
            <v>26.634782608695652</v>
          </cell>
          <cell r="C24">
            <v>34</v>
          </cell>
          <cell r="D24">
            <v>20.8</v>
          </cell>
          <cell r="E24">
            <v>56.347826086956523</v>
          </cell>
          <cell r="F24">
            <v>81</v>
          </cell>
          <cell r="G24">
            <v>26</v>
          </cell>
          <cell r="H24">
            <v>11.16</v>
          </cell>
          <cell r="I24" t="str">
            <v>*</v>
          </cell>
          <cell r="J24">
            <v>37.800000000000004</v>
          </cell>
          <cell r="K24">
            <v>6.6</v>
          </cell>
        </row>
        <row r="25">
          <cell r="B25">
            <v>26.308333333333334</v>
          </cell>
          <cell r="C25">
            <v>35.4</v>
          </cell>
          <cell r="D25">
            <v>21.2</v>
          </cell>
          <cell r="E25">
            <v>57.708333333333336</v>
          </cell>
          <cell r="F25">
            <v>81</v>
          </cell>
          <cell r="G25">
            <v>23</v>
          </cell>
          <cell r="H25">
            <v>15.120000000000001</v>
          </cell>
          <cell r="I25" t="str">
            <v>*</v>
          </cell>
          <cell r="J25">
            <v>36.36</v>
          </cell>
          <cell r="K25">
            <v>1.8</v>
          </cell>
        </row>
        <row r="26">
          <cell r="B26">
            <v>27.108695652173907</v>
          </cell>
          <cell r="C26">
            <v>34.9</v>
          </cell>
          <cell r="D26">
            <v>21.6</v>
          </cell>
          <cell r="E26">
            <v>51.521739130434781</v>
          </cell>
          <cell r="F26">
            <v>74</v>
          </cell>
          <cell r="G26">
            <v>25</v>
          </cell>
          <cell r="H26">
            <v>13.68</v>
          </cell>
          <cell r="I26" t="str">
            <v>*</v>
          </cell>
          <cell r="J26">
            <v>27.720000000000002</v>
          </cell>
          <cell r="K26">
            <v>0.2</v>
          </cell>
        </row>
        <row r="27">
          <cell r="B27">
            <v>29.77391304347826</v>
          </cell>
          <cell r="C27">
            <v>35.1</v>
          </cell>
          <cell r="D27">
            <v>24.9</v>
          </cell>
          <cell r="E27">
            <v>41.826086956521742</v>
          </cell>
          <cell r="F27">
            <v>65</v>
          </cell>
          <cell r="G27">
            <v>26</v>
          </cell>
          <cell r="H27">
            <v>11.520000000000001</v>
          </cell>
          <cell r="I27" t="str">
            <v>*</v>
          </cell>
          <cell r="J27">
            <v>28.8</v>
          </cell>
          <cell r="K27">
            <v>0</v>
          </cell>
        </row>
        <row r="28">
          <cell r="B28">
            <v>28.922727272727276</v>
          </cell>
          <cell r="C28">
            <v>36.200000000000003</v>
          </cell>
          <cell r="D28">
            <v>25</v>
          </cell>
          <cell r="E28">
            <v>46.636363636363633</v>
          </cell>
          <cell r="F28">
            <v>65</v>
          </cell>
          <cell r="G28">
            <v>25</v>
          </cell>
          <cell r="H28">
            <v>15.840000000000002</v>
          </cell>
          <cell r="I28" t="str">
            <v>*</v>
          </cell>
          <cell r="J28">
            <v>45.72</v>
          </cell>
          <cell r="K28">
            <v>0</v>
          </cell>
        </row>
        <row r="29">
          <cell r="B29">
            <v>28.759090909090904</v>
          </cell>
          <cell r="C29">
            <v>35.200000000000003</v>
          </cell>
          <cell r="D29">
            <v>23.3</v>
          </cell>
          <cell r="E29">
            <v>51.772727272727273</v>
          </cell>
          <cell r="F29">
            <v>70</v>
          </cell>
          <cell r="G29">
            <v>30</v>
          </cell>
          <cell r="H29">
            <v>9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29.643478260869564</v>
          </cell>
          <cell r="C30">
            <v>36.799999999999997</v>
          </cell>
          <cell r="D30">
            <v>23.6</v>
          </cell>
          <cell r="E30">
            <v>49.565217391304351</v>
          </cell>
          <cell r="F30">
            <v>71</v>
          </cell>
          <cell r="G30">
            <v>27</v>
          </cell>
          <cell r="H30">
            <v>14.04</v>
          </cell>
          <cell r="I30" t="str">
            <v>*</v>
          </cell>
          <cell r="J30">
            <v>43.56</v>
          </cell>
          <cell r="K30">
            <v>0</v>
          </cell>
        </row>
        <row r="31">
          <cell r="B31">
            <v>29.936363636363637</v>
          </cell>
          <cell r="C31">
            <v>36.5</v>
          </cell>
          <cell r="D31">
            <v>22.7</v>
          </cell>
          <cell r="E31">
            <v>48</v>
          </cell>
          <cell r="F31">
            <v>83</v>
          </cell>
          <cell r="G31">
            <v>28</v>
          </cell>
          <cell r="H31">
            <v>25.2</v>
          </cell>
          <cell r="I31" t="str">
            <v>*</v>
          </cell>
          <cell r="J31">
            <v>45</v>
          </cell>
          <cell r="K31">
            <v>3.2</v>
          </cell>
        </row>
        <row r="32">
          <cell r="B32">
            <v>23.234782608695657</v>
          </cell>
          <cell r="C32">
            <v>31.5</v>
          </cell>
          <cell r="D32">
            <v>18.899999999999999</v>
          </cell>
          <cell r="E32">
            <v>80.304347826086953</v>
          </cell>
          <cell r="F32">
            <v>95</v>
          </cell>
          <cell r="G32">
            <v>50</v>
          </cell>
          <cell r="H32">
            <v>16.559999999999999</v>
          </cell>
          <cell r="I32" t="str">
            <v>*</v>
          </cell>
          <cell r="J32">
            <v>41.76</v>
          </cell>
          <cell r="K32">
            <v>10</v>
          </cell>
        </row>
        <row r="33">
          <cell r="B33">
            <v>25.11304347826087</v>
          </cell>
          <cell r="C33">
            <v>30.5</v>
          </cell>
          <cell r="D33">
            <v>21.8</v>
          </cell>
          <cell r="E33">
            <v>74.086956521739125</v>
          </cell>
          <cell r="F33">
            <v>87</v>
          </cell>
          <cell r="G33">
            <v>54</v>
          </cell>
          <cell r="H33">
            <v>15.120000000000001</v>
          </cell>
          <cell r="I33" t="str">
            <v>*</v>
          </cell>
          <cell r="J33">
            <v>27.36</v>
          </cell>
          <cell r="K33">
            <v>0</v>
          </cell>
        </row>
        <row r="34">
          <cell r="B34">
            <v>25.063636363636366</v>
          </cell>
          <cell r="C34">
            <v>32.799999999999997</v>
          </cell>
          <cell r="D34">
            <v>21.5</v>
          </cell>
          <cell r="E34">
            <v>69.954545454545453</v>
          </cell>
          <cell r="F34">
            <v>89</v>
          </cell>
          <cell r="G34">
            <v>39</v>
          </cell>
          <cell r="H34">
            <v>14.04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29.637500000000006</v>
          </cell>
          <cell r="C5">
            <v>35.299999999999997</v>
          </cell>
          <cell r="D5">
            <v>25.1</v>
          </cell>
          <cell r="E5">
            <v>59.625</v>
          </cell>
          <cell r="F5">
            <v>72</v>
          </cell>
          <cell r="G5">
            <v>42</v>
          </cell>
          <cell r="H5">
            <v>20.52</v>
          </cell>
          <cell r="I5" t="str">
            <v>*</v>
          </cell>
          <cell r="J5">
            <v>36</v>
          </cell>
          <cell r="K5">
            <v>0</v>
          </cell>
        </row>
        <row r="6">
          <cell r="B6">
            <v>30.883333333333336</v>
          </cell>
          <cell r="C6">
            <v>38.1</v>
          </cell>
          <cell r="D6">
            <v>27.3</v>
          </cell>
          <cell r="E6">
            <v>56.875</v>
          </cell>
          <cell r="F6">
            <v>70</v>
          </cell>
          <cell r="G6">
            <v>31</v>
          </cell>
          <cell r="H6">
            <v>12.24</v>
          </cell>
          <cell r="I6" t="str">
            <v>*</v>
          </cell>
          <cell r="J6">
            <v>37.800000000000004</v>
          </cell>
          <cell r="K6">
            <v>0</v>
          </cell>
        </row>
        <row r="7">
          <cell r="B7">
            <v>31.308333333333326</v>
          </cell>
          <cell r="C7">
            <v>37.799999999999997</v>
          </cell>
          <cell r="D7">
            <v>27.9</v>
          </cell>
          <cell r="E7">
            <v>54.708333333333336</v>
          </cell>
          <cell r="F7">
            <v>66</v>
          </cell>
          <cell r="G7">
            <v>33</v>
          </cell>
          <cell r="H7">
            <v>9</v>
          </cell>
          <cell r="I7" t="str">
            <v>*</v>
          </cell>
          <cell r="J7">
            <v>28.8</v>
          </cell>
          <cell r="K7">
            <v>0</v>
          </cell>
        </row>
        <row r="8">
          <cell r="B8">
            <v>30.445833333333336</v>
          </cell>
          <cell r="C8">
            <v>37.4</v>
          </cell>
          <cell r="D8">
            <v>27</v>
          </cell>
          <cell r="E8">
            <v>53.291666666666664</v>
          </cell>
          <cell r="F8">
            <v>67</v>
          </cell>
          <cell r="G8">
            <v>33</v>
          </cell>
          <cell r="H8">
            <v>19.079999999999998</v>
          </cell>
          <cell r="I8" t="str">
            <v>*</v>
          </cell>
          <cell r="J8">
            <v>48.24</v>
          </cell>
          <cell r="K8">
            <v>0</v>
          </cell>
        </row>
        <row r="9">
          <cell r="B9">
            <v>24.9375</v>
          </cell>
          <cell r="C9">
            <v>32.6</v>
          </cell>
          <cell r="D9">
            <v>20</v>
          </cell>
          <cell r="E9">
            <v>53.583333333333336</v>
          </cell>
          <cell r="F9">
            <v>67</v>
          </cell>
          <cell r="G9">
            <v>36</v>
          </cell>
          <cell r="H9">
            <v>19.079999999999998</v>
          </cell>
          <cell r="I9" t="str">
            <v>*</v>
          </cell>
          <cell r="J9">
            <v>50.4</v>
          </cell>
          <cell r="K9">
            <v>2.6</v>
          </cell>
        </row>
        <row r="10">
          <cell r="B10">
            <v>27.008333333333336</v>
          </cell>
          <cell r="C10">
            <v>33.700000000000003</v>
          </cell>
          <cell r="D10">
            <v>21.7</v>
          </cell>
          <cell r="E10">
            <v>60.375</v>
          </cell>
          <cell r="F10">
            <v>82</v>
          </cell>
          <cell r="G10">
            <v>43</v>
          </cell>
          <cell r="H10">
            <v>7.5600000000000005</v>
          </cell>
          <cell r="I10" t="str">
            <v>*</v>
          </cell>
          <cell r="J10">
            <v>16.920000000000002</v>
          </cell>
          <cell r="K10">
            <v>0</v>
          </cell>
        </row>
        <row r="11">
          <cell r="B11">
            <v>29.766666666666666</v>
          </cell>
          <cell r="C11">
            <v>34.1</v>
          </cell>
          <cell r="D11">
            <v>26</v>
          </cell>
          <cell r="E11">
            <v>57.208333333333336</v>
          </cell>
          <cell r="F11">
            <v>74</v>
          </cell>
          <cell r="G11">
            <v>43</v>
          </cell>
          <cell r="H11">
            <v>15.840000000000002</v>
          </cell>
          <cell r="I11" t="str">
            <v>*</v>
          </cell>
          <cell r="J11">
            <v>29.16</v>
          </cell>
          <cell r="K11">
            <v>0</v>
          </cell>
        </row>
        <row r="12">
          <cell r="B12">
            <v>28.483333333333334</v>
          </cell>
          <cell r="C12">
            <v>31.9</v>
          </cell>
          <cell r="D12">
            <v>24.8</v>
          </cell>
          <cell r="E12">
            <v>64</v>
          </cell>
          <cell r="F12">
            <v>86</v>
          </cell>
          <cell r="G12">
            <v>48</v>
          </cell>
          <cell r="H12">
            <v>13.32</v>
          </cell>
          <cell r="I12" t="str">
            <v>*</v>
          </cell>
          <cell r="J12">
            <v>25.56</v>
          </cell>
          <cell r="K12">
            <v>4.4000000000000004</v>
          </cell>
        </row>
        <row r="13">
          <cell r="B13">
            <v>28.062499999999996</v>
          </cell>
          <cell r="C13">
            <v>35.200000000000003</v>
          </cell>
          <cell r="D13">
            <v>24.6</v>
          </cell>
          <cell r="E13">
            <v>66.333333333333329</v>
          </cell>
          <cell r="F13">
            <v>86</v>
          </cell>
          <cell r="G13">
            <v>41</v>
          </cell>
          <cell r="H13">
            <v>13.32</v>
          </cell>
          <cell r="I13" t="str">
            <v>*</v>
          </cell>
          <cell r="J13">
            <v>44.28</v>
          </cell>
          <cell r="K13">
            <v>0</v>
          </cell>
        </row>
        <row r="14">
          <cell r="B14">
            <v>28.208333333333339</v>
          </cell>
          <cell r="C14">
            <v>35.1</v>
          </cell>
          <cell r="D14">
            <v>22.7</v>
          </cell>
          <cell r="E14">
            <v>58.416666666666664</v>
          </cell>
          <cell r="F14">
            <v>79</v>
          </cell>
          <cell r="G14">
            <v>37</v>
          </cell>
          <cell r="H14">
            <v>20.16</v>
          </cell>
          <cell r="I14" t="str">
            <v>*</v>
          </cell>
          <cell r="J14">
            <v>43.2</v>
          </cell>
          <cell r="K14">
            <v>0</v>
          </cell>
        </row>
        <row r="15">
          <cell r="B15">
            <v>31.418181818181822</v>
          </cell>
          <cell r="C15">
            <v>37.6</v>
          </cell>
          <cell r="D15">
            <v>27.4</v>
          </cell>
          <cell r="E15">
            <v>47.272727272727273</v>
          </cell>
          <cell r="F15">
            <v>70</v>
          </cell>
          <cell r="G15">
            <v>30</v>
          </cell>
          <cell r="H15">
            <v>11.879999999999999</v>
          </cell>
          <cell r="I15" t="str">
            <v>*</v>
          </cell>
          <cell r="J15">
            <v>27</v>
          </cell>
          <cell r="K15">
            <v>0</v>
          </cell>
        </row>
        <row r="16">
          <cell r="B16">
            <v>30.491666666666664</v>
          </cell>
          <cell r="C16">
            <v>36.299999999999997</v>
          </cell>
          <cell r="D16">
            <v>22</v>
          </cell>
          <cell r="E16">
            <v>53.625</v>
          </cell>
          <cell r="F16">
            <v>88</v>
          </cell>
          <cell r="G16">
            <v>36</v>
          </cell>
          <cell r="H16">
            <v>17.28</v>
          </cell>
          <cell r="I16" t="str">
            <v>*</v>
          </cell>
          <cell r="J16">
            <v>90.360000000000014</v>
          </cell>
          <cell r="K16">
            <v>13.2</v>
          </cell>
        </row>
        <row r="17">
          <cell r="B17">
            <v>22.041666666666668</v>
          </cell>
          <cell r="C17">
            <v>31.2</v>
          </cell>
          <cell r="D17">
            <v>15.7</v>
          </cell>
          <cell r="E17">
            <v>71.625</v>
          </cell>
          <cell r="F17">
            <v>91</v>
          </cell>
          <cell r="G17">
            <v>50</v>
          </cell>
          <cell r="H17">
            <v>24.840000000000003</v>
          </cell>
          <cell r="I17" t="str">
            <v>*</v>
          </cell>
          <cell r="J17">
            <v>56.16</v>
          </cell>
          <cell r="K17">
            <v>14.399999999999999</v>
          </cell>
        </row>
        <row r="18">
          <cell r="B18">
            <v>19.108333333333331</v>
          </cell>
          <cell r="C18">
            <v>24.2</v>
          </cell>
          <cell r="D18">
            <v>16.100000000000001</v>
          </cell>
          <cell r="E18">
            <v>71.791666666666671</v>
          </cell>
          <cell r="F18">
            <v>87</v>
          </cell>
          <cell r="G18">
            <v>52</v>
          </cell>
          <cell r="H18">
            <v>9.3600000000000012</v>
          </cell>
          <cell r="I18" t="str">
            <v>*</v>
          </cell>
          <cell r="J18">
            <v>25.2</v>
          </cell>
          <cell r="K18">
            <v>0</v>
          </cell>
        </row>
        <row r="19">
          <cell r="B19">
            <v>22.908333333333335</v>
          </cell>
          <cell r="C19">
            <v>29.4</v>
          </cell>
          <cell r="D19">
            <v>18</v>
          </cell>
          <cell r="E19">
            <v>62.625</v>
          </cell>
          <cell r="F19">
            <v>82</v>
          </cell>
          <cell r="G19">
            <v>45</v>
          </cell>
          <cell r="H19">
            <v>15.120000000000001</v>
          </cell>
          <cell r="I19" t="str">
            <v>*</v>
          </cell>
          <cell r="J19">
            <v>27.36</v>
          </cell>
          <cell r="K19">
            <v>0</v>
          </cell>
        </row>
        <row r="20">
          <cell r="B20">
            <v>28.126086956521743</v>
          </cell>
          <cell r="C20">
            <v>34.299999999999997</v>
          </cell>
          <cell r="D20">
            <v>23.8</v>
          </cell>
          <cell r="E20">
            <v>58</v>
          </cell>
          <cell r="F20">
            <v>70</v>
          </cell>
          <cell r="G20">
            <v>38</v>
          </cell>
          <cell r="H20">
            <v>14.4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30.450000000000003</v>
          </cell>
          <cell r="C21">
            <v>35.9</v>
          </cell>
          <cell r="D21">
            <v>26.1</v>
          </cell>
          <cell r="E21">
            <v>54.166666666666664</v>
          </cell>
          <cell r="F21">
            <v>67</v>
          </cell>
          <cell r="G21">
            <v>41</v>
          </cell>
          <cell r="H21">
            <v>10.44</v>
          </cell>
          <cell r="I21" t="str">
            <v>*</v>
          </cell>
          <cell r="J21">
            <v>25.92</v>
          </cell>
          <cell r="K21">
            <v>0</v>
          </cell>
        </row>
        <row r="22">
          <cell r="B22">
            <v>29.570833333333336</v>
          </cell>
          <cell r="C22">
            <v>34.200000000000003</v>
          </cell>
          <cell r="D22">
            <v>25.3</v>
          </cell>
          <cell r="E22">
            <v>57.333333333333336</v>
          </cell>
          <cell r="F22">
            <v>73</v>
          </cell>
          <cell r="G22">
            <v>44</v>
          </cell>
          <cell r="H22">
            <v>10.08</v>
          </cell>
          <cell r="I22" t="str">
            <v>*</v>
          </cell>
          <cell r="J22">
            <v>23.040000000000003</v>
          </cell>
          <cell r="K22">
            <v>0</v>
          </cell>
        </row>
        <row r="23">
          <cell r="B23">
            <v>29.537500000000005</v>
          </cell>
          <cell r="C23">
            <v>36.4</v>
          </cell>
          <cell r="D23">
            <v>26</v>
          </cell>
          <cell r="E23">
            <v>58.125</v>
          </cell>
          <cell r="F23">
            <v>75</v>
          </cell>
          <cell r="G23">
            <v>37</v>
          </cell>
          <cell r="H23">
            <v>10.44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29.408333333333328</v>
          </cell>
          <cell r="C24">
            <v>37.4</v>
          </cell>
          <cell r="D24">
            <v>24.9</v>
          </cell>
          <cell r="E24">
            <v>61.25</v>
          </cell>
          <cell r="F24">
            <v>84</v>
          </cell>
          <cell r="G24">
            <v>31</v>
          </cell>
          <cell r="H24">
            <v>15.48</v>
          </cell>
          <cell r="I24" t="str">
            <v>*</v>
          </cell>
          <cell r="J24">
            <v>30.240000000000002</v>
          </cell>
          <cell r="K24">
            <v>0</v>
          </cell>
        </row>
        <row r="25">
          <cell r="B25">
            <v>30.4375</v>
          </cell>
          <cell r="C25">
            <v>37.299999999999997</v>
          </cell>
          <cell r="D25">
            <v>25</v>
          </cell>
          <cell r="E25">
            <v>57.708333333333336</v>
          </cell>
          <cell r="F25">
            <v>85</v>
          </cell>
          <cell r="G25">
            <v>31</v>
          </cell>
          <cell r="H25">
            <v>7.5600000000000005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32.545833333333334</v>
          </cell>
          <cell r="C26">
            <v>38.9</v>
          </cell>
          <cell r="D26">
            <v>28.1</v>
          </cell>
          <cell r="E26">
            <v>51.5</v>
          </cell>
          <cell r="F26">
            <v>75</v>
          </cell>
          <cell r="G26">
            <v>31</v>
          </cell>
          <cell r="H26">
            <v>6.84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33.033333333333339</v>
          </cell>
          <cell r="C27">
            <v>39.1</v>
          </cell>
          <cell r="D27">
            <v>28.9</v>
          </cell>
          <cell r="E27">
            <v>49.333333333333336</v>
          </cell>
          <cell r="F27">
            <v>63</v>
          </cell>
          <cell r="G27">
            <v>32</v>
          </cell>
          <cell r="H27">
            <v>10.08</v>
          </cell>
          <cell r="I27" t="str">
            <v>*</v>
          </cell>
          <cell r="J27">
            <v>19.079999999999998</v>
          </cell>
          <cell r="K27">
            <v>0</v>
          </cell>
        </row>
        <row r="28">
          <cell r="B28">
            <v>33.395652173913042</v>
          </cell>
          <cell r="C28">
            <v>39.299999999999997</v>
          </cell>
          <cell r="D28">
            <v>28.7</v>
          </cell>
          <cell r="E28">
            <v>48.043478260869563</v>
          </cell>
          <cell r="F28">
            <v>60</v>
          </cell>
          <cell r="G28">
            <v>31</v>
          </cell>
          <cell r="H28">
            <v>9.3600000000000012</v>
          </cell>
          <cell r="I28" t="str">
            <v>*</v>
          </cell>
          <cell r="J28">
            <v>19.079999999999998</v>
          </cell>
          <cell r="K28">
            <v>0</v>
          </cell>
        </row>
        <row r="29">
          <cell r="B29">
            <v>33.921739130434787</v>
          </cell>
          <cell r="C29">
            <v>40.9</v>
          </cell>
          <cell r="D29">
            <v>30.3</v>
          </cell>
          <cell r="E29">
            <v>46.434782608695649</v>
          </cell>
          <cell r="F29">
            <v>60</v>
          </cell>
          <cell r="G29">
            <v>27</v>
          </cell>
          <cell r="H29">
            <v>8.64</v>
          </cell>
          <cell r="I29" t="str">
            <v>*</v>
          </cell>
          <cell r="J29">
            <v>20.52</v>
          </cell>
          <cell r="K29">
            <v>0</v>
          </cell>
        </row>
        <row r="30">
          <cell r="B30">
            <v>34.139130434782608</v>
          </cell>
          <cell r="C30">
            <v>41</v>
          </cell>
          <cell r="D30">
            <v>29.9</v>
          </cell>
          <cell r="E30">
            <v>44.826086956521742</v>
          </cell>
          <cell r="F30">
            <v>62</v>
          </cell>
          <cell r="G30">
            <v>24</v>
          </cell>
          <cell r="H30">
            <v>15.48</v>
          </cell>
          <cell r="I30" t="str">
            <v>*</v>
          </cell>
          <cell r="J30">
            <v>38.159999999999997</v>
          </cell>
          <cell r="K30">
            <v>0</v>
          </cell>
        </row>
        <row r="31">
          <cell r="B31">
            <v>26.926086956521736</v>
          </cell>
          <cell r="C31">
            <v>33.799999999999997</v>
          </cell>
          <cell r="D31">
            <v>21.8</v>
          </cell>
          <cell r="E31">
            <v>53.565217391304351</v>
          </cell>
          <cell r="F31">
            <v>63</v>
          </cell>
          <cell r="G31">
            <v>34</v>
          </cell>
          <cell r="H31">
            <v>24.48</v>
          </cell>
          <cell r="I31" t="str">
            <v>*</v>
          </cell>
          <cell r="J31">
            <v>68.400000000000006</v>
          </cell>
          <cell r="K31">
            <v>0</v>
          </cell>
        </row>
        <row r="32">
          <cell r="B32">
            <v>24.313636363636366</v>
          </cell>
          <cell r="C32">
            <v>31</v>
          </cell>
          <cell r="D32">
            <v>20.2</v>
          </cell>
          <cell r="E32">
            <v>55.545454545454547</v>
          </cell>
          <cell r="F32">
            <v>63</v>
          </cell>
          <cell r="G32">
            <v>40</v>
          </cell>
          <cell r="H32">
            <v>9.3600000000000012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29.252173913043475</v>
          </cell>
          <cell r="C33">
            <v>36.200000000000003</v>
          </cell>
          <cell r="D33">
            <v>23.6</v>
          </cell>
          <cell r="E33">
            <v>57.304347826086953</v>
          </cell>
          <cell r="F33">
            <v>85</v>
          </cell>
          <cell r="G33">
            <v>33</v>
          </cell>
          <cell r="H33">
            <v>11.879999999999999</v>
          </cell>
          <cell r="I33" t="str">
            <v>*</v>
          </cell>
          <cell r="J33">
            <v>26.28</v>
          </cell>
          <cell r="K33">
            <v>0</v>
          </cell>
        </row>
        <row r="34">
          <cell r="B34">
            <v>30.494999999999997</v>
          </cell>
          <cell r="C34">
            <v>35.9</v>
          </cell>
          <cell r="D34">
            <v>25.8</v>
          </cell>
          <cell r="E34">
            <v>46.2</v>
          </cell>
          <cell r="F34">
            <v>78</v>
          </cell>
          <cell r="G34">
            <v>30</v>
          </cell>
          <cell r="H34">
            <v>12.96</v>
          </cell>
          <cell r="I34" t="str">
            <v>*</v>
          </cell>
          <cell r="J34">
            <v>30.96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24.474999999999994</v>
          </cell>
          <cell r="C5">
            <v>34.200000000000003</v>
          </cell>
          <cell r="D5">
            <v>18.100000000000001</v>
          </cell>
          <cell r="E5">
            <v>65.5</v>
          </cell>
          <cell r="F5">
            <v>93</v>
          </cell>
          <cell r="G5">
            <v>33</v>
          </cell>
          <cell r="H5">
            <v>25.92</v>
          </cell>
          <cell r="I5" t="str">
            <v>*</v>
          </cell>
          <cell r="J5">
            <v>39.24</v>
          </cell>
          <cell r="K5">
            <v>0</v>
          </cell>
        </row>
        <row r="6">
          <cell r="B6">
            <v>27.558333333333326</v>
          </cell>
          <cell r="C6">
            <v>34.1</v>
          </cell>
          <cell r="D6">
            <v>22.4</v>
          </cell>
          <cell r="E6">
            <v>53.5</v>
          </cell>
          <cell r="F6">
            <v>72</v>
          </cell>
          <cell r="G6">
            <v>32</v>
          </cell>
          <cell r="H6">
            <v>27</v>
          </cell>
          <cell r="I6" t="str">
            <v>*</v>
          </cell>
          <cell r="J6">
            <v>48.24</v>
          </cell>
          <cell r="K6">
            <v>0</v>
          </cell>
        </row>
        <row r="7">
          <cell r="B7">
            <v>27.462500000000002</v>
          </cell>
          <cell r="C7">
            <v>34.6</v>
          </cell>
          <cell r="D7">
            <v>22</v>
          </cell>
          <cell r="E7">
            <v>56.541666666666664</v>
          </cell>
          <cell r="F7">
            <v>80</v>
          </cell>
          <cell r="G7">
            <v>33</v>
          </cell>
          <cell r="H7">
            <v>30.240000000000002</v>
          </cell>
          <cell r="I7" t="str">
            <v>*</v>
          </cell>
          <cell r="J7">
            <v>47.16</v>
          </cell>
          <cell r="K7">
            <v>0</v>
          </cell>
        </row>
        <row r="8">
          <cell r="B8">
            <v>27.370833333333337</v>
          </cell>
          <cell r="C8">
            <v>35.5</v>
          </cell>
          <cell r="D8">
            <v>20.5</v>
          </cell>
          <cell r="E8">
            <v>56</v>
          </cell>
          <cell r="F8">
            <v>82</v>
          </cell>
          <cell r="G8">
            <v>29</v>
          </cell>
          <cell r="H8">
            <v>24.840000000000003</v>
          </cell>
          <cell r="I8" t="str">
            <v>*</v>
          </cell>
          <cell r="J8">
            <v>46.440000000000005</v>
          </cell>
          <cell r="K8">
            <v>0</v>
          </cell>
        </row>
        <row r="9">
          <cell r="B9">
            <v>25.299999999999997</v>
          </cell>
          <cell r="C9">
            <v>33.9</v>
          </cell>
          <cell r="D9">
            <v>19.8</v>
          </cell>
          <cell r="E9">
            <v>67.125</v>
          </cell>
          <cell r="F9">
            <v>100</v>
          </cell>
          <cell r="G9">
            <v>32</v>
          </cell>
          <cell r="H9">
            <v>32.04</v>
          </cell>
          <cell r="I9" t="str">
            <v>*</v>
          </cell>
          <cell r="J9">
            <v>61.92</v>
          </cell>
          <cell r="K9">
            <v>16.600000000000001</v>
          </cell>
        </row>
        <row r="10">
          <cell r="B10">
            <v>25.479166666666675</v>
          </cell>
          <cell r="C10">
            <v>33.200000000000003</v>
          </cell>
          <cell r="D10">
            <v>20</v>
          </cell>
          <cell r="E10">
            <v>68.5</v>
          </cell>
          <cell r="F10">
            <v>96</v>
          </cell>
          <cell r="G10">
            <v>35</v>
          </cell>
          <cell r="H10">
            <v>25.2</v>
          </cell>
          <cell r="I10" t="str">
            <v>*</v>
          </cell>
          <cell r="J10">
            <v>41.76</v>
          </cell>
          <cell r="K10">
            <v>0</v>
          </cell>
        </row>
        <row r="11">
          <cell r="B11">
            <v>26.612500000000001</v>
          </cell>
          <cell r="C11">
            <v>33.5</v>
          </cell>
          <cell r="D11">
            <v>21.7</v>
          </cell>
          <cell r="E11">
            <v>54.583333333333336</v>
          </cell>
          <cell r="F11">
            <v>78</v>
          </cell>
          <cell r="G11">
            <v>29</v>
          </cell>
          <cell r="H11">
            <v>25.92</v>
          </cell>
          <cell r="I11" t="str">
            <v>*</v>
          </cell>
          <cell r="J11">
            <v>41.76</v>
          </cell>
          <cell r="K11">
            <v>0</v>
          </cell>
        </row>
        <row r="12">
          <cell r="B12">
            <v>25.924999999999997</v>
          </cell>
          <cell r="C12">
            <v>34</v>
          </cell>
          <cell r="D12">
            <v>19.5</v>
          </cell>
          <cell r="E12">
            <v>47.125</v>
          </cell>
          <cell r="F12">
            <v>64</v>
          </cell>
          <cell r="G12">
            <v>29</v>
          </cell>
          <cell r="H12">
            <v>23.400000000000002</v>
          </cell>
          <cell r="I12" t="str">
            <v>*</v>
          </cell>
          <cell r="J12">
            <v>40.680000000000007</v>
          </cell>
          <cell r="K12">
            <v>0</v>
          </cell>
        </row>
        <row r="13">
          <cell r="B13">
            <v>23.245833333333337</v>
          </cell>
          <cell r="C13">
            <v>33.799999999999997</v>
          </cell>
          <cell r="D13">
            <v>18.100000000000001</v>
          </cell>
          <cell r="E13">
            <v>72.541666666666671</v>
          </cell>
          <cell r="F13">
            <v>100</v>
          </cell>
          <cell r="G13">
            <v>30</v>
          </cell>
          <cell r="H13">
            <v>33.840000000000003</v>
          </cell>
          <cell r="I13" t="str">
            <v>*</v>
          </cell>
          <cell r="J13">
            <v>55.080000000000005</v>
          </cell>
          <cell r="K13">
            <v>29.2</v>
          </cell>
        </row>
        <row r="14">
          <cell r="B14">
            <v>23.525000000000002</v>
          </cell>
          <cell r="C14">
            <v>33</v>
          </cell>
          <cell r="D14">
            <v>16.899999999999999</v>
          </cell>
          <cell r="E14">
            <v>62.916666666666664</v>
          </cell>
          <cell r="F14">
            <v>100</v>
          </cell>
          <cell r="G14">
            <v>28</v>
          </cell>
          <cell r="H14">
            <v>23.400000000000002</v>
          </cell>
          <cell r="I14" t="str">
            <v>*</v>
          </cell>
          <cell r="J14">
            <v>37.440000000000005</v>
          </cell>
          <cell r="K14">
            <v>1.2</v>
          </cell>
        </row>
        <row r="15">
          <cell r="B15">
            <v>26.695833333333336</v>
          </cell>
          <cell r="C15">
            <v>35</v>
          </cell>
          <cell r="D15">
            <v>19.3</v>
          </cell>
          <cell r="E15">
            <v>45.5</v>
          </cell>
          <cell r="F15">
            <v>71</v>
          </cell>
          <cell r="G15">
            <v>21</v>
          </cell>
          <cell r="H15">
            <v>27.36</v>
          </cell>
          <cell r="I15" t="str">
            <v>*</v>
          </cell>
          <cell r="J15">
            <v>41.4</v>
          </cell>
          <cell r="K15">
            <v>0</v>
          </cell>
        </row>
        <row r="16">
          <cell r="B16">
            <v>26.654166666666669</v>
          </cell>
          <cell r="C16">
            <v>34.6</v>
          </cell>
          <cell r="D16">
            <v>19.399999999999999</v>
          </cell>
          <cell r="E16">
            <v>43.375</v>
          </cell>
          <cell r="F16">
            <v>64</v>
          </cell>
          <cell r="G16">
            <v>22</v>
          </cell>
          <cell r="H16">
            <v>21.96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26.054166666666671</v>
          </cell>
          <cell r="C17">
            <v>34.9</v>
          </cell>
          <cell r="D17">
            <v>20.7</v>
          </cell>
          <cell r="E17">
            <v>47.833333333333336</v>
          </cell>
          <cell r="F17">
            <v>77</v>
          </cell>
          <cell r="G17">
            <v>25</v>
          </cell>
          <cell r="H17">
            <v>34.200000000000003</v>
          </cell>
          <cell r="I17" t="str">
            <v>*</v>
          </cell>
          <cell r="J17">
            <v>59.760000000000005</v>
          </cell>
          <cell r="K17">
            <v>0</v>
          </cell>
        </row>
        <row r="18">
          <cell r="B18">
            <v>19.149999999999995</v>
          </cell>
          <cell r="C18">
            <v>21.2</v>
          </cell>
          <cell r="D18">
            <v>17.899999999999999</v>
          </cell>
          <cell r="E18">
            <v>90.958333333333329</v>
          </cell>
          <cell r="F18">
            <v>100</v>
          </cell>
          <cell r="G18">
            <v>77</v>
          </cell>
          <cell r="H18">
            <v>14.4</v>
          </cell>
          <cell r="I18" t="str">
            <v>*</v>
          </cell>
          <cell r="J18">
            <v>29.880000000000003</v>
          </cell>
          <cell r="K18">
            <v>3.5999999999999996</v>
          </cell>
        </row>
        <row r="19">
          <cell r="B19">
            <v>21.15</v>
          </cell>
          <cell r="C19">
            <v>29.7</v>
          </cell>
          <cell r="D19">
            <v>15.6</v>
          </cell>
          <cell r="E19">
            <v>77.875</v>
          </cell>
          <cell r="F19">
            <v>100</v>
          </cell>
          <cell r="G19">
            <v>42</v>
          </cell>
          <cell r="H19">
            <v>14.76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25.208333333333332</v>
          </cell>
          <cell r="C20">
            <v>34.299999999999997</v>
          </cell>
          <cell r="D20">
            <v>17.8</v>
          </cell>
          <cell r="E20">
            <v>55.666666666666664</v>
          </cell>
          <cell r="F20">
            <v>83</v>
          </cell>
          <cell r="G20">
            <v>25</v>
          </cell>
          <cell r="H20">
            <v>21.240000000000002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25.645833333333329</v>
          </cell>
          <cell r="C21">
            <v>35.1</v>
          </cell>
          <cell r="D21">
            <v>19.5</v>
          </cell>
          <cell r="E21">
            <v>53.333333333333336</v>
          </cell>
          <cell r="F21">
            <v>75</v>
          </cell>
          <cell r="G21">
            <v>26</v>
          </cell>
          <cell r="H21">
            <v>19.8</v>
          </cell>
          <cell r="I21" t="str">
            <v>*</v>
          </cell>
          <cell r="J21">
            <v>45</v>
          </cell>
          <cell r="K21">
            <v>0.60000000000000009</v>
          </cell>
        </row>
        <row r="22">
          <cell r="B22">
            <v>24.154166666666672</v>
          </cell>
          <cell r="C22">
            <v>33.200000000000003</v>
          </cell>
          <cell r="D22">
            <v>19.399999999999999</v>
          </cell>
          <cell r="E22">
            <v>64.458333333333329</v>
          </cell>
          <cell r="F22">
            <v>90</v>
          </cell>
          <cell r="G22">
            <v>28</v>
          </cell>
          <cell r="H22">
            <v>33.119999999999997</v>
          </cell>
          <cell r="I22" t="str">
            <v>*</v>
          </cell>
          <cell r="J22">
            <v>52.92</v>
          </cell>
          <cell r="K22">
            <v>0.8</v>
          </cell>
        </row>
        <row r="23">
          <cell r="B23">
            <v>25.8</v>
          </cell>
          <cell r="C23">
            <v>34.700000000000003</v>
          </cell>
          <cell r="D23">
            <v>19.899999999999999</v>
          </cell>
          <cell r="E23">
            <v>61.25</v>
          </cell>
          <cell r="F23">
            <v>85</v>
          </cell>
          <cell r="G23">
            <v>28</v>
          </cell>
          <cell r="H23">
            <v>17.28</v>
          </cell>
          <cell r="I23" t="str">
            <v>*</v>
          </cell>
          <cell r="J23">
            <v>30.96</v>
          </cell>
          <cell r="K23">
            <v>0</v>
          </cell>
        </row>
        <row r="24">
          <cell r="B24">
            <v>24.887500000000003</v>
          </cell>
          <cell r="C24">
            <v>35.4</v>
          </cell>
          <cell r="D24">
            <v>20.5</v>
          </cell>
          <cell r="E24">
            <v>67.125</v>
          </cell>
          <cell r="F24">
            <v>87</v>
          </cell>
          <cell r="G24">
            <v>29</v>
          </cell>
          <cell r="H24">
            <v>18</v>
          </cell>
          <cell r="I24" t="str">
            <v>*</v>
          </cell>
          <cell r="J24">
            <v>38.880000000000003</v>
          </cell>
          <cell r="K24">
            <v>6.2</v>
          </cell>
        </row>
        <row r="25">
          <cell r="B25">
            <v>27.058333333333337</v>
          </cell>
          <cell r="C25">
            <v>35.299999999999997</v>
          </cell>
          <cell r="D25">
            <v>21</v>
          </cell>
          <cell r="E25">
            <v>57.958333333333336</v>
          </cell>
          <cell r="F25">
            <v>87</v>
          </cell>
          <cell r="G25">
            <v>24</v>
          </cell>
          <cell r="H25">
            <v>19.8</v>
          </cell>
          <cell r="I25" t="str">
            <v>*</v>
          </cell>
          <cell r="J25">
            <v>27.720000000000002</v>
          </cell>
          <cell r="K25">
            <v>0.6</v>
          </cell>
        </row>
        <row r="26">
          <cell r="B26">
            <v>26.687499999999996</v>
          </cell>
          <cell r="C26">
            <v>36.299999999999997</v>
          </cell>
          <cell r="D26">
            <v>21.2</v>
          </cell>
          <cell r="E26">
            <v>57.208333333333336</v>
          </cell>
          <cell r="F26">
            <v>81</v>
          </cell>
          <cell r="G26">
            <v>22</v>
          </cell>
          <cell r="H26">
            <v>18.720000000000002</v>
          </cell>
          <cell r="I26" t="str">
            <v>*</v>
          </cell>
          <cell r="J26">
            <v>45</v>
          </cell>
          <cell r="K26">
            <v>4.2</v>
          </cell>
        </row>
        <row r="27">
          <cell r="B27">
            <v>29.083333333333329</v>
          </cell>
          <cell r="C27">
            <v>37.299999999999997</v>
          </cell>
          <cell r="D27">
            <v>23</v>
          </cell>
          <cell r="E27">
            <v>49.958333333333336</v>
          </cell>
          <cell r="F27">
            <v>80</v>
          </cell>
          <cell r="G27">
            <v>24</v>
          </cell>
          <cell r="H27">
            <v>18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29.320833333333329</v>
          </cell>
          <cell r="C28">
            <v>35.700000000000003</v>
          </cell>
          <cell r="D28">
            <v>23.7</v>
          </cell>
          <cell r="E28">
            <v>49.666666666666664</v>
          </cell>
          <cell r="F28">
            <v>75</v>
          </cell>
          <cell r="G28">
            <v>30</v>
          </cell>
          <cell r="H28">
            <v>20.16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29.012500000000003</v>
          </cell>
          <cell r="C29">
            <v>36.6</v>
          </cell>
          <cell r="D29">
            <v>23.5</v>
          </cell>
          <cell r="E29">
            <v>54.958333333333336</v>
          </cell>
          <cell r="F29">
            <v>79</v>
          </cell>
          <cell r="G29">
            <v>27</v>
          </cell>
          <cell r="H29">
            <v>14.76</v>
          </cell>
          <cell r="I29" t="str">
            <v>*</v>
          </cell>
          <cell r="J29">
            <v>39.24</v>
          </cell>
          <cell r="K29">
            <v>0</v>
          </cell>
        </row>
        <row r="30">
          <cell r="B30">
            <v>29.404166666666665</v>
          </cell>
          <cell r="C30">
            <v>36.799999999999997</v>
          </cell>
          <cell r="D30">
            <v>23.2</v>
          </cell>
          <cell r="E30">
            <v>54.625</v>
          </cell>
          <cell r="F30">
            <v>81</v>
          </cell>
          <cell r="G30">
            <v>29</v>
          </cell>
          <cell r="H30">
            <v>19.8</v>
          </cell>
          <cell r="I30" t="str">
            <v>*</v>
          </cell>
          <cell r="J30">
            <v>30.96</v>
          </cell>
          <cell r="K30">
            <v>0</v>
          </cell>
        </row>
        <row r="31">
          <cell r="B31">
            <v>29.379166666666659</v>
          </cell>
          <cell r="C31">
            <v>36.1</v>
          </cell>
          <cell r="D31">
            <v>23.2</v>
          </cell>
          <cell r="E31">
            <v>52.666666666666664</v>
          </cell>
          <cell r="F31">
            <v>79</v>
          </cell>
          <cell r="G31">
            <v>29</v>
          </cell>
          <cell r="H31">
            <v>27</v>
          </cell>
          <cell r="I31" t="str">
            <v>*</v>
          </cell>
          <cell r="J31">
            <v>46.440000000000005</v>
          </cell>
          <cell r="K31">
            <v>0</v>
          </cell>
        </row>
        <row r="32">
          <cell r="B32">
            <v>26.216666666666665</v>
          </cell>
          <cell r="C32">
            <v>33.799999999999997</v>
          </cell>
          <cell r="D32">
            <v>19.2</v>
          </cell>
          <cell r="E32">
            <v>66.375</v>
          </cell>
          <cell r="F32">
            <v>90</v>
          </cell>
          <cell r="G32">
            <v>36</v>
          </cell>
          <cell r="H32">
            <v>20.88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25.162499999999998</v>
          </cell>
          <cell r="C33">
            <v>34.5</v>
          </cell>
          <cell r="D33">
            <v>21.2</v>
          </cell>
          <cell r="E33">
            <v>71.875</v>
          </cell>
          <cell r="F33">
            <v>88</v>
          </cell>
          <cell r="G33">
            <v>40</v>
          </cell>
          <cell r="H33">
            <v>23.040000000000003</v>
          </cell>
          <cell r="I33" t="str">
            <v>*</v>
          </cell>
          <cell r="J33">
            <v>38.519999999999996</v>
          </cell>
          <cell r="K33">
            <v>0</v>
          </cell>
        </row>
        <row r="34">
          <cell r="B34">
            <v>24.075000000000003</v>
          </cell>
          <cell r="C34">
            <v>33.700000000000003</v>
          </cell>
          <cell r="D34">
            <v>20.5</v>
          </cell>
          <cell r="E34">
            <v>79.208333333333329</v>
          </cell>
          <cell r="F34">
            <v>94</v>
          </cell>
          <cell r="G34">
            <v>41</v>
          </cell>
          <cell r="H34">
            <v>20.88</v>
          </cell>
          <cell r="I34" t="str">
            <v>*</v>
          </cell>
          <cell r="J34">
            <v>43.92</v>
          </cell>
          <cell r="K34">
            <v>17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26.700000000000003</v>
          </cell>
          <cell r="C5">
            <v>36.799999999999997</v>
          </cell>
          <cell r="D5">
            <v>20.3</v>
          </cell>
          <cell r="E5">
            <v>70.75</v>
          </cell>
          <cell r="F5">
            <v>98</v>
          </cell>
          <cell r="G5">
            <v>30</v>
          </cell>
          <cell r="H5">
            <v>12.96</v>
          </cell>
          <cell r="I5" t="str">
            <v>*</v>
          </cell>
          <cell r="J5">
            <v>27.36</v>
          </cell>
          <cell r="K5">
            <v>5.6</v>
          </cell>
        </row>
        <row r="6">
          <cell r="B6">
            <v>28.974999999999994</v>
          </cell>
          <cell r="C6">
            <v>37.1</v>
          </cell>
          <cell r="D6">
            <v>21.8</v>
          </cell>
          <cell r="E6">
            <v>59.916666666666664</v>
          </cell>
          <cell r="F6">
            <v>92</v>
          </cell>
          <cell r="G6">
            <v>31</v>
          </cell>
          <cell r="H6">
            <v>16.2</v>
          </cell>
          <cell r="I6" t="str">
            <v>*</v>
          </cell>
          <cell r="J6">
            <v>45</v>
          </cell>
          <cell r="K6">
            <v>0</v>
          </cell>
        </row>
        <row r="7">
          <cell r="B7">
            <v>28.316666666666666</v>
          </cell>
          <cell r="C7">
            <v>37.9</v>
          </cell>
          <cell r="D7">
            <v>21</v>
          </cell>
          <cell r="E7">
            <v>63.583333333333336</v>
          </cell>
          <cell r="F7">
            <v>95</v>
          </cell>
          <cell r="G7">
            <v>27</v>
          </cell>
          <cell r="H7">
            <v>15.48</v>
          </cell>
          <cell r="I7" t="str">
            <v>*</v>
          </cell>
          <cell r="J7">
            <v>40.680000000000007</v>
          </cell>
          <cell r="K7">
            <v>0</v>
          </cell>
        </row>
        <row r="8">
          <cell r="B8">
            <v>28.933333333333334</v>
          </cell>
          <cell r="C8">
            <v>38.200000000000003</v>
          </cell>
          <cell r="D8">
            <v>21</v>
          </cell>
          <cell r="E8">
            <v>60.333333333333336</v>
          </cell>
          <cell r="F8">
            <v>95</v>
          </cell>
          <cell r="G8">
            <v>26</v>
          </cell>
          <cell r="H8">
            <v>16.920000000000002</v>
          </cell>
          <cell r="I8" t="str">
            <v>*</v>
          </cell>
          <cell r="J8">
            <v>38.159999999999997</v>
          </cell>
          <cell r="K8">
            <v>0</v>
          </cell>
        </row>
        <row r="9">
          <cell r="B9">
            <v>28.666666666666671</v>
          </cell>
          <cell r="C9">
            <v>35.299999999999997</v>
          </cell>
          <cell r="D9">
            <v>22.7</v>
          </cell>
          <cell r="E9">
            <v>53.791666666666664</v>
          </cell>
          <cell r="F9">
            <v>80</v>
          </cell>
          <cell r="G9">
            <v>32</v>
          </cell>
          <cell r="H9">
            <v>10.44</v>
          </cell>
          <cell r="I9" t="str">
            <v>*</v>
          </cell>
          <cell r="J9">
            <v>25.2</v>
          </cell>
          <cell r="K9">
            <v>0</v>
          </cell>
        </row>
        <row r="10">
          <cell r="B10">
            <v>26.791666666666671</v>
          </cell>
          <cell r="C10">
            <v>34.4</v>
          </cell>
          <cell r="D10">
            <v>20.7</v>
          </cell>
          <cell r="E10">
            <v>60.291666666666664</v>
          </cell>
          <cell r="F10">
            <v>91</v>
          </cell>
          <cell r="G10">
            <v>38</v>
          </cell>
          <cell r="H10">
            <v>13.68</v>
          </cell>
          <cell r="I10" t="str">
            <v>*</v>
          </cell>
          <cell r="J10">
            <v>50.4</v>
          </cell>
          <cell r="K10">
            <v>13</v>
          </cell>
        </row>
        <row r="11">
          <cell r="B11">
            <v>27.258333333333336</v>
          </cell>
          <cell r="C11">
            <v>36</v>
          </cell>
          <cell r="D11">
            <v>21.9</v>
          </cell>
          <cell r="E11">
            <v>70.291666666666671</v>
          </cell>
          <cell r="F11">
            <v>96</v>
          </cell>
          <cell r="G11">
            <v>30</v>
          </cell>
          <cell r="H11">
            <v>9</v>
          </cell>
          <cell r="I11" t="str">
            <v>*</v>
          </cell>
          <cell r="J11">
            <v>24.12</v>
          </cell>
          <cell r="K11">
            <v>0.60000000000000009</v>
          </cell>
        </row>
        <row r="12">
          <cell r="B12">
            <v>28.733333333333338</v>
          </cell>
          <cell r="C12">
            <v>36.200000000000003</v>
          </cell>
          <cell r="D12">
            <v>23.3</v>
          </cell>
          <cell r="E12">
            <v>62.208333333333336</v>
          </cell>
          <cell r="F12">
            <v>89</v>
          </cell>
          <cell r="G12">
            <v>29</v>
          </cell>
          <cell r="H12">
            <v>15.48</v>
          </cell>
          <cell r="I12" t="str">
            <v>*</v>
          </cell>
          <cell r="J12">
            <v>37.440000000000005</v>
          </cell>
          <cell r="K12">
            <v>0</v>
          </cell>
        </row>
        <row r="13">
          <cell r="B13">
            <v>26.154166666666665</v>
          </cell>
          <cell r="C13">
            <v>35.700000000000003</v>
          </cell>
          <cell r="D13">
            <v>21.4</v>
          </cell>
          <cell r="E13">
            <v>68.791666666666671</v>
          </cell>
          <cell r="F13">
            <v>93</v>
          </cell>
          <cell r="G13">
            <v>31</v>
          </cell>
          <cell r="H13">
            <v>15.48</v>
          </cell>
          <cell r="I13" t="str">
            <v>*</v>
          </cell>
          <cell r="J13">
            <v>46.440000000000005</v>
          </cell>
          <cell r="K13">
            <v>13.399999999999999</v>
          </cell>
        </row>
        <row r="14">
          <cell r="B14">
            <v>25.439130434782609</v>
          </cell>
          <cell r="C14">
            <v>35.6</v>
          </cell>
          <cell r="D14">
            <v>17.899999999999999</v>
          </cell>
          <cell r="E14">
            <v>66.347826086956516</v>
          </cell>
          <cell r="F14">
            <v>95</v>
          </cell>
          <cell r="G14">
            <v>28</v>
          </cell>
          <cell r="H14">
            <v>11.879999999999999</v>
          </cell>
          <cell r="I14" t="str">
            <v>*</v>
          </cell>
          <cell r="J14">
            <v>27.720000000000002</v>
          </cell>
          <cell r="K14">
            <v>0.2</v>
          </cell>
        </row>
        <row r="15">
          <cell r="B15">
            <v>28.2</v>
          </cell>
          <cell r="C15">
            <v>38.200000000000003</v>
          </cell>
          <cell r="D15">
            <v>20.100000000000001</v>
          </cell>
          <cell r="E15">
            <v>56.304347826086953</v>
          </cell>
          <cell r="F15">
            <v>86</v>
          </cell>
          <cell r="G15">
            <v>21</v>
          </cell>
          <cell r="H15">
            <v>9.7200000000000006</v>
          </cell>
          <cell r="I15" t="str">
            <v>*</v>
          </cell>
          <cell r="J15">
            <v>23.040000000000003</v>
          </cell>
          <cell r="K15">
            <v>0</v>
          </cell>
        </row>
        <row r="16">
          <cell r="B16">
            <v>27.270833333333332</v>
          </cell>
          <cell r="C16">
            <v>37.5</v>
          </cell>
          <cell r="D16">
            <v>20.100000000000001</v>
          </cell>
          <cell r="E16">
            <v>61.625</v>
          </cell>
          <cell r="F16">
            <v>94</v>
          </cell>
          <cell r="G16">
            <v>23</v>
          </cell>
          <cell r="H16">
            <v>6.12</v>
          </cell>
          <cell r="I16" t="str">
            <v>*</v>
          </cell>
          <cell r="J16">
            <v>15.840000000000002</v>
          </cell>
          <cell r="K16">
            <v>0</v>
          </cell>
        </row>
        <row r="17">
          <cell r="B17">
            <v>23.900000000000002</v>
          </cell>
          <cell r="C17">
            <v>33.799999999999997</v>
          </cell>
          <cell r="D17">
            <v>19.7</v>
          </cell>
          <cell r="E17">
            <v>73.041666666666671</v>
          </cell>
          <cell r="F17">
            <v>94</v>
          </cell>
          <cell r="G17">
            <v>35</v>
          </cell>
          <cell r="H17">
            <v>26.28</v>
          </cell>
          <cell r="I17" t="str">
            <v>*</v>
          </cell>
          <cell r="J17">
            <v>57.960000000000008</v>
          </cell>
          <cell r="K17">
            <v>0</v>
          </cell>
        </row>
        <row r="18">
          <cell r="B18">
            <v>20.3</v>
          </cell>
          <cell r="C18">
            <v>23.7</v>
          </cell>
          <cell r="D18">
            <v>17.7</v>
          </cell>
          <cell r="E18">
            <v>87.791666666666671</v>
          </cell>
          <cell r="F18">
            <v>98</v>
          </cell>
          <cell r="G18">
            <v>73</v>
          </cell>
          <cell r="H18">
            <v>9</v>
          </cell>
          <cell r="I18" t="str">
            <v>*</v>
          </cell>
          <cell r="J18">
            <v>24.48</v>
          </cell>
          <cell r="K18">
            <v>4</v>
          </cell>
        </row>
        <row r="19">
          <cell r="B19">
            <v>23.329166666666666</v>
          </cell>
          <cell r="C19">
            <v>31.2</v>
          </cell>
          <cell r="D19">
            <v>16.7</v>
          </cell>
          <cell r="E19">
            <v>67.333333333333329</v>
          </cell>
          <cell r="F19">
            <v>90</v>
          </cell>
          <cell r="G19">
            <v>35</v>
          </cell>
          <cell r="H19">
            <v>10.8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25.879166666666666</v>
          </cell>
          <cell r="C20">
            <v>37.1</v>
          </cell>
          <cell r="D20">
            <v>17.7</v>
          </cell>
          <cell r="E20">
            <v>63.583333333333336</v>
          </cell>
          <cell r="F20">
            <v>95</v>
          </cell>
          <cell r="G20">
            <v>25</v>
          </cell>
          <cell r="H20">
            <v>7.5600000000000005</v>
          </cell>
          <cell r="I20" t="str">
            <v>*</v>
          </cell>
          <cell r="J20">
            <v>18</v>
          </cell>
          <cell r="K20">
            <v>0</v>
          </cell>
        </row>
        <row r="21">
          <cell r="B21">
            <v>26.808333333333337</v>
          </cell>
          <cell r="C21">
            <v>38.799999999999997</v>
          </cell>
          <cell r="D21">
            <v>19.600000000000001</v>
          </cell>
          <cell r="E21">
            <v>61.708333333333336</v>
          </cell>
          <cell r="F21">
            <v>92</v>
          </cell>
          <cell r="G21">
            <v>21</v>
          </cell>
          <cell r="H21">
            <v>15.48</v>
          </cell>
          <cell r="I21" t="str">
            <v>*</v>
          </cell>
          <cell r="J21">
            <v>47.519999999999996</v>
          </cell>
          <cell r="K21">
            <v>13.4</v>
          </cell>
        </row>
        <row r="22">
          <cell r="B22">
            <v>25.383333333333336</v>
          </cell>
          <cell r="C22">
            <v>33.200000000000003</v>
          </cell>
          <cell r="D22">
            <v>20.2</v>
          </cell>
          <cell r="E22">
            <v>74.75</v>
          </cell>
          <cell r="F22">
            <v>97</v>
          </cell>
          <cell r="G22">
            <v>39</v>
          </cell>
          <cell r="H22">
            <v>10.44</v>
          </cell>
          <cell r="I22" t="str">
            <v>*</v>
          </cell>
          <cell r="J22">
            <v>25.2</v>
          </cell>
          <cell r="K22">
            <v>3</v>
          </cell>
        </row>
        <row r="23">
          <cell r="B23">
            <v>27.754166666666666</v>
          </cell>
          <cell r="C23">
            <v>37.1</v>
          </cell>
          <cell r="D23">
            <v>21.7</v>
          </cell>
          <cell r="E23">
            <v>65</v>
          </cell>
          <cell r="F23">
            <v>93</v>
          </cell>
          <cell r="G23">
            <v>26</v>
          </cell>
          <cell r="H23">
            <v>9.7200000000000006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28.38695652173913</v>
          </cell>
          <cell r="C24">
            <v>37</v>
          </cell>
          <cell r="D24">
            <v>22.4</v>
          </cell>
          <cell r="E24">
            <v>61.347826086956523</v>
          </cell>
          <cell r="F24">
            <v>86</v>
          </cell>
          <cell r="G24">
            <v>27</v>
          </cell>
          <cell r="H24">
            <v>6.48</v>
          </cell>
          <cell r="I24" t="str">
            <v>*</v>
          </cell>
          <cell r="J24">
            <v>35.28</v>
          </cell>
          <cell r="K24">
            <v>0</v>
          </cell>
        </row>
        <row r="25">
          <cell r="B25">
            <v>29.843478260869571</v>
          </cell>
          <cell r="C25">
            <v>39.1</v>
          </cell>
          <cell r="D25">
            <v>22.1</v>
          </cell>
          <cell r="E25">
            <v>53.695652173913047</v>
          </cell>
          <cell r="F25">
            <v>90</v>
          </cell>
          <cell r="G25">
            <v>21</v>
          </cell>
          <cell r="H25">
            <v>9.3600000000000012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29.256521739130438</v>
          </cell>
          <cell r="C26">
            <v>40.799999999999997</v>
          </cell>
          <cell r="D26">
            <v>20.6</v>
          </cell>
          <cell r="E26">
            <v>56.782608695652172</v>
          </cell>
          <cell r="F26">
            <v>92</v>
          </cell>
          <cell r="G26">
            <v>20</v>
          </cell>
          <cell r="H26">
            <v>12.24</v>
          </cell>
          <cell r="I26" t="str">
            <v>*</v>
          </cell>
          <cell r="J26">
            <v>41.04</v>
          </cell>
          <cell r="K26">
            <v>0</v>
          </cell>
        </row>
        <row r="27">
          <cell r="B27">
            <v>30.721739130434784</v>
          </cell>
          <cell r="C27">
            <v>40.4</v>
          </cell>
          <cell r="D27">
            <v>23.9</v>
          </cell>
          <cell r="E27">
            <v>52.434782608695649</v>
          </cell>
          <cell r="F27">
            <v>83</v>
          </cell>
          <cell r="G27">
            <v>21</v>
          </cell>
          <cell r="H27">
            <v>7.5600000000000005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29.818181818181824</v>
          </cell>
          <cell r="C28">
            <v>36.299999999999997</v>
          </cell>
          <cell r="D28">
            <v>23.9</v>
          </cell>
          <cell r="E28">
            <v>58.090909090909093</v>
          </cell>
          <cell r="F28">
            <v>83</v>
          </cell>
          <cell r="G28">
            <v>35</v>
          </cell>
          <cell r="H28">
            <v>6.48</v>
          </cell>
          <cell r="I28" t="str">
            <v>*</v>
          </cell>
          <cell r="J28">
            <v>15.120000000000001</v>
          </cell>
          <cell r="K28">
            <v>0</v>
          </cell>
        </row>
        <row r="29">
          <cell r="B29">
            <v>30.283333333333342</v>
          </cell>
          <cell r="C29">
            <v>40</v>
          </cell>
          <cell r="D29">
            <v>23.4</v>
          </cell>
          <cell r="E29">
            <v>63.833333333333336</v>
          </cell>
          <cell r="F29">
            <v>93</v>
          </cell>
          <cell r="G29">
            <v>27</v>
          </cell>
          <cell r="H29">
            <v>11.520000000000001</v>
          </cell>
          <cell r="I29" t="str">
            <v>*</v>
          </cell>
          <cell r="J29">
            <v>41.4</v>
          </cell>
          <cell r="K29">
            <v>0</v>
          </cell>
        </row>
        <row r="30">
          <cell r="B30">
            <v>31.752173913043475</v>
          </cell>
          <cell r="C30">
            <v>40.5</v>
          </cell>
          <cell r="D30">
            <v>23.7</v>
          </cell>
          <cell r="E30">
            <v>54.565217391304351</v>
          </cell>
          <cell r="F30">
            <v>89</v>
          </cell>
          <cell r="G30">
            <v>26</v>
          </cell>
          <cell r="H30">
            <v>14.76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30.387499999999999</v>
          </cell>
          <cell r="C31">
            <v>38.200000000000003</v>
          </cell>
          <cell r="D31">
            <v>23.4</v>
          </cell>
          <cell r="E31">
            <v>56.958333333333336</v>
          </cell>
          <cell r="F31">
            <v>88</v>
          </cell>
          <cell r="G31">
            <v>32</v>
          </cell>
          <cell r="H31">
            <v>20.52</v>
          </cell>
          <cell r="I31" t="str">
            <v>*</v>
          </cell>
          <cell r="J31">
            <v>40.32</v>
          </cell>
          <cell r="K31">
            <v>0</v>
          </cell>
        </row>
        <row r="32">
          <cell r="B32">
            <v>26.059090909090909</v>
          </cell>
          <cell r="C32">
            <v>34.9</v>
          </cell>
          <cell r="D32">
            <v>19.100000000000001</v>
          </cell>
          <cell r="E32">
            <v>60.863636363636367</v>
          </cell>
          <cell r="F32">
            <v>83</v>
          </cell>
          <cell r="G32">
            <v>36</v>
          </cell>
          <cell r="H32">
            <v>11.520000000000001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28.472727272727273</v>
          </cell>
          <cell r="C33">
            <v>38.4</v>
          </cell>
          <cell r="D33">
            <v>23.2</v>
          </cell>
          <cell r="E33">
            <v>62.772727272727273</v>
          </cell>
          <cell r="F33">
            <v>90</v>
          </cell>
          <cell r="G33">
            <v>31</v>
          </cell>
          <cell r="H33">
            <v>13.68</v>
          </cell>
          <cell r="I33" t="str">
            <v>*</v>
          </cell>
          <cell r="J33">
            <v>56.88</v>
          </cell>
          <cell r="K33">
            <v>0.6</v>
          </cell>
        </row>
        <row r="34">
          <cell r="B34">
            <v>28.890000000000004</v>
          </cell>
          <cell r="C34">
            <v>36.799999999999997</v>
          </cell>
          <cell r="D34">
            <v>23.1</v>
          </cell>
          <cell r="E34">
            <v>71.05</v>
          </cell>
          <cell r="F34">
            <v>97</v>
          </cell>
          <cell r="G34">
            <v>38</v>
          </cell>
          <cell r="H34">
            <v>12.96</v>
          </cell>
          <cell r="I34" t="str">
            <v>*</v>
          </cell>
          <cell r="J34">
            <v>26.28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22.808333333333326</v>
          </cell>
          <cell r="C5">
            <v>31.3</v>
          </cell>
          <cell r="D5">
            <v>17.3</v>
          </cell>
          <cell r="E5">
            <v>74.333333333333329</v>
          </cell>
          <cell r="F5">
            <v>95</v>
          </cell>
          <cell r="G5">
            <v>43</v>
          </cell>
          <cell r="H5">
            <v>18</v>
          </cell>
          <cell r="I5" t="str">
            <v>*</v>
          </cell>
          <cell r="J5">
            <v>38.880000000000003</v>
          </cell>
          <cell r="K5">
            <v>0</v>
          </cell>
        </row>
        <row r="6">
          <cell r="B6">
            <v>27.729166666666668</v>
          </cell>
          <cell r="C6">
            <v>35.5</v>
          </cell>
          <cell r="D6">
            <v>21.2</v>
          </cell>
          <cell r="E6">
            <v>58.833333333333336</v>
          </cell>
          <cell r="F6">
            <v>83</v>
          </cell>
          <cell r="G6">
            <v>32</v>
          </cell>
          <cell r="H6">
            <v>28.8</v>
          </cell>
          <cell r="I6" t="str">
            <v>*</v>
          </cell>
          <cell r="J6">
            <v>58.32</v>
          </cell>
          <cell r="K6">
            <v>0</v>
          </cell>
        </row>
        <row r="7">
          <cell r="B7">
            <v>28.120833333333334</v>
          </cell>
          <cell r="C7">
            <v>36</v>
          </cell>
          <cell r="D7">
            <v>22.4</v>
          </cell>
          <cell r="E7">
            <v>60.375</v>
          </cell>
          <cell r="F7">
            <v>85</v>
          </cell>
          <cell r="G7">
            <v>33</v>
          </cell>
          <cell r="H7">
            <v>25.2</v>
          </cell>
          <cell r="I7" t="str">
            <v>*</v>
          </cell>
          <cell r="J7">
            <v>63.72</v>
          </cell>
          <cell r="K7">
            <v>0</v>
          </cell>
        </row>
        <row r="8">
          <cell r="B8">
            <v>24.900000000000002</v>
          </cell>
          <cell r="C8">
            <v>34.6</v>
          </cell>
          <cell r="D8">
            <v>17.2</v>
          </cell>
          <cell r="E8">
            <v>69.833333333333329</v>
          </cell>
          <cell r="F8">
            <v>87</v>
          </cell>
          <cell r="G8">
            <v>38</v>
          </cell>
          <cell r="H8">
            <v>38.880000000000003</v>
          </cell>
          <cell r="I8" t="str">
            <v>*</v>
          </cell>
          <cell r="J8">
            <v>82.8</v>
          </cell>
          <cell r="K8">
            <v>3.6000000000000005</v>
          </cell>
        </row>
        <row r="9">
          <cell r="B9">
            <v>18.979166666666668</v>
          </cell>
          <cell r="C9">
            <v>25.8</v>
          </cell>
          <cell r="D9">
            <v>14.9</v>
          </cell>
          <cell r="E9">
            <v>72.75</v>
          </cell>
          <cell r="F9">
            <v>91</v>
          </cell>
          <cell r="G9">
            <v>44</v>
          </cell>
          <cell r="H9">
            <v>19.079999999999998</v>
          </cell>
          <cell r="I9" t="str">
            <v>*</v>
          </cell>
          <cell r="J9">
            <v>37.080000000000005</v>
          </cell>
          <cell r="K9">
            <v>0</v>
          </cell>
        </row>
        <row r="10">
          <cell r="B10">
            <v>23.399999999999991</v>
          </cell>
          <cell r="C10">
            <v>31.6</v>
          </cell>
          <cell r="D10">
            <v>16.8</v>
          </cell>
          <cell r="E10">
            <v>67.583333333333329</v>
          </cell>
          <cell r="F10">
            <v>86</v>
          </cell>
          <cell r="G10">
            <v>49</v>
          </cell>
          <cell r="H10">
            <v>16.2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24.820833333333336</v>
          </cell>
          <cell r="C11">
            <v>32.4</v>
          </cell>
          <cell r="D11">
            <v>19.3</v>
          </cell>
          <cell r="E11">
            <v>63.416666666666664</v>
          </cell>
          <cell r="F11">
            <v>80</v>
          </cell>
          <cell r="G11">
            <v>40</v>
          </cell>
          <cell r="H11">
            <v>22.32</v>
          </cell>
          <cell r="I11" t="str">
            <v>*</v>
          </cell>
          <cell r="J11">
            <v>43.92</v>
          </cell>
          <cell r="K11">
            <v>0.2</v>
          </cell>
        </row>
        <row r="12">
          <cell r="B12">
            <v>22.016666666666669</v>
          </cell>
          <cell r="C12">
            <v>27.9</v>
          </cell>
          <cell r="D12">
            <v>18.600000000000001</v>
          </cell>
          <cell r="E12">
            <v>76</v>
          </cell>
          <cell r="F12">
            <v>98</v>
          </cell>
          <cell r="G12">
            <v>47</v>
          </cell>
          <cell r="H12">
            <v>22.68</v>
          </cell>
          <cell r="I12" t="str">
            <v>*</v>
          </cell>
          <cell r="J12">
            <v>39.24</v>
          </cell>
          <cell r="K12">
            <v>7.4000000000000012</v>
          </cell>
        </row>
        <row r="13">
          <cell r="B13">
            <v>19.55833333333333</v>
          </cell>
          <cell r="C13">
            <v>20.8</v>
          </cell>
          <cell r="D13">
            <v>18.600000000000001</v>
          </cell>
          <cell r="E13">
            <v>94.875</v>
          </cell>
          <cell r="F13">
            <v>99</v>
          </cell>
          <cell r="G13">
            <v>86</v>
          </cell>
          <cell r="H13">
            <v>16.559999999999999</v>
          </cell>
          <cell r="I13" t="str">
            <v>*</v>
          </cell>
          <cell r="J13">
            <v>35.28</v>
          </cell>
          <cell r="K13">
            <v>41.800000000000004</v>
          </cell>
        </row>
        <row r="14">
          <cell r="B14">
            <v>21.662500000000005</v>
          </cell>
          <cell r="C14">
            <v>30.1</v>
          </cell>
          <cell r="D14">
            <v>14.3</v>
          </cell>
          <cell r="E14">
            <v>79.333333333333329</v>
          </cell>
          <cell r="F14">
            <v>99</v>
          </cell>
          <cell r="G14">
            <v>47</v>
          </cell>
          <cell r="H14">
            <v>15.48</v>
          </cell>
          <cell r="I14" t="str">
            <v>*</v>
          </cell>
          <cell r="J14">
            <v>34.200000000000003</v>
          </cell>
          <cell r="K14">
            <v>0.2</v>
          </cell>
        </row>
        <row r="15">
          <cell r="B15">
            <v>26.404166666666665</v>
          </cell>
          <cell r="C15">
            <v>33.799999999999997</v>
          </cell>
          <cell r="D15">
            <v>19.7</v>
          </cell>
          <cell r="E15">
            <v>54.5</v>
          </cell>
          <cell r="F15">
            <v>75</v>
          </cell>
          <cell r="G15">
            <v>29</v>
          </cell>
          <cell r="H15">
            <v>18</v>
          </cell>
          <cell r="I15" t="str">
            <v>*</v>
          </cell>
          <cell r="J15">
            <v>34.92</v>
          </cell>
          <cell r="K15">
            <v>0</v>
          </cell>
        </row>
        <row r="16">
          <cell r="B16">
            <v>26.254166666666663</v>
          </cell>
          <cell r="C16">
            <v>32.6</v>
          </cell>
          <cell r="D16">
            <v>22.5</v>
          </cell>
          <cell r="E16">
            <v>54.25</v>
          </cell>
          <cell r="F16">
            <v>81</v>
          </cell>
          <cell r="G16">
            <v>33</v>
          </cell>
          <cell r="H16">
            <v>12.96</v>
          </cell>
          <cell r="I16" t="str">
            <v>*</v>
          </cell>
          <cell r="J16">
            <v>43.92</v>
          </cell>
          <cell r="K16">
            <v>1.4</v>
          </cell>
        </row>
        <row r="17">
          <cell r="B17">
            <v>21.054166666666671</v>
          </cell>
          <cell r="C17">
            <v>30.1</v>
          </cell>
          <cell r="D17">
            <v>14.2</v>
          </cell>
          <cell r="E17">
            <v>78.625</v>
          </cell>
          <cell r="F17">
            <v>95</v>
          </cell>
          <cell r="G17">
            <v>51</v>
          </cell>
          <cell r="H17">
            <v>21.240000000000002</v>
          </cell>
          <cell r="I17" t="str">
            <v>*</v>
          </cell>
          <cell r="J17">
            <v>42.12</v>
          </cell>
          <cell r="K17">
            <v>2.8000000000000003</v>
          </cell>
        </row>
        <row r="18">
          <cell r="B18">
            <v>15.187499999999998</v>
          </cell>
          <cell r="C18">
            <v>22.7</v>
          </cell>
          <cell r="D18">
            <v>10.4</v>
          </cell>
          <cell r="E18">
            <v>70.916666666666671</v>
          </cell>
          <cell r="F18">
            <v>93</v>
          </cell>
          <cell r="G18">
            <v>28</v>
          </cell>
          <cell r="H18">
            <v>18.36</v>
          </cell>
          <cell r="I18" t="str">
            <v>*</v>
          </cell>
          <cell r="J18">
            <v>41.04</v>
          </cell>
          <cell r="K18">
            <v>0</v>
          </cell>
        </row>
        <row r="19">
          <cell r="B19">
            <v>18.279166666666665</v>
          </cell>
          <cell r="C19">
            <v>26.6</v>
          </cell>
          <cell r="D19">
            <v>10.9</v>
          </cell>
          <cell r="E19">
            <v>48.5</v>
          </cell>
          <cell r="F19">
            <v>71</v>
          </cell>
          <cell r="G19">
            <v>24</v>
          </cell>
          <cell r="H19">
            <v>10.8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23.337499999999995</v>
          </cell>
          <cell r="C20">
            <v>33.6</v>
          </cell>
          <cell r="D20">
            <v>14.6</v>
          </cell>
          <cell r="E20">
            <v>47.833333333333336</v>
          </cell>
          <cell r="F20">
            <v>69</v>
          </cell>
          <cell r="G20">
            <v>30</v>
          </cell>
          <cell r="H20">
            <v>15.120000000000001</v>
          </cell>
          <cell r="I20" t="str">
            <v>*</v>
          </cell>
          <cell r="J20">
            <v>33.840000000000003</v>
          </cell>
          <cell r="K20">
            <v>0</v>
          </cell>
        </row>
        <row r="21">
          <cell r="B21">
            <v>27.979166666666668</v>
          </cell>
          <cell r="C21">
            <v>36.9</v>
          </cell>
          <cell r="D21">
            <v>22.2</v>
          </cell>
          <cell r="E21">
            <v>48.375</v>
          </cell>
          <cell r="F21">
            <v>67</v>
          </cell>
          <cell r="G21">
            <v>22</v>
          </cell>
          <cell r="H21">
            <v>20.16</v>
          </cell>
          <cell r="I21" t="str">
            <v>*</v>
          </cell>
          <cell r="J21">
            <v>42.84</v>
          </cell>
          <cell r="K21">
            <v>0</v>
          </cell>
        </row>
        <row r="22">
          <cell r="B22">
            <v>26.679166666666664</v>
          </cell>
          <cell r="C22">
            <v>36</v>
          </cell>
          <cell r="D22">
            <v>20.7</v>
          </cell>
          <cell r="E22">
            <v>54.958333333333336</v>
          </cell>
          <cell r="F22">
            <v>82</v>
          </cell>
          <cell r="G22">
            <v>29</v>
          </cell>
          <cell r="H22">
            <v>25.92</v>
          </cell>
          <cell r="I22" t="str">
            <v>*</v>
          </cell>
          <cell r="J22">
            <v>60.480000000000004</v>
          </cell>
          <cell r="K22">
            <v>6.4</v>
          </cell>
        </row>
        <row r="23">
          <cell r="B23">
            <v>26.925000000000001</v>
          </cell>
          <cell r="C23">
            <v>35.200000000000003</v>
          </cell>
          <cell r="D23">
            <v>20.8</v>
          </cell>
          <cell r="E23">
            <v>63.916666666666664</v>
          </cell>
          <cell r="F23">
            <v>88</v>
          </cell>
          <cell r="G23">
            <v>33</v>
          </cell>
          <cell r="H23">
            <v>12.24</v>
          </cell>
          <cell r="I23" t="str">
            <v>*</v>
          </cell>
          <cell r="J23">
            <v>43.92</v>
          </cell>
          <cell r="K23">
            <v>0</v>
          </cell>
        </row>
        <row r="24">
          <cell r="B24">
            <v>27.583333333333332</v>
          </cell>
          <cell r="C24">
            <v>35.299999999999997</v>
          </cell>
          <cell r="D24">
            <v>22.1</v>
          </cell>
          <cell r="E24">
            <v>59.916666666666664</v>
          </cell>
          <cell r="F24">
            <v>83</v>
          </cell>
          <cell r="G24">
            <v>31</v>
          </cell>
          <cell r="H24">
            <v>11.16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28.429166666666671</v>
          </cell>
          <cell r="C25">
            <v>36.799999999999997</v>
          </cell>
          <cell r="D25">
            <v>21.4</v>
          </cell>
          <cell r="E25">
            <v>56.416666666666664</v>
          </cell>
          <cell r="F25">
            <v>87</v>
          </cell>
          <cell r="G25">
            <v>28</v>
          </cell>
          <cell r="H25">
            <v>16.920000000000002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30.362499999999997</v>
          </cell>
          <cell r="C26">
            <v>38.299999999999997</v>
          </cell>
          <cell r="D26">
            <v>22.2</v>
          </cell>
          <cell r="E26">
            <v>46.583333333333336</v>
          </cell>
          <cell r="F26">
            <v>77</v>
          </cell>
          <cell r="G26">
            <v>22</v>
          </cell>
          <cell r="H26">
            <v>16.2</v>
          </cell>
          <cell r="I26" t="str">
            <v>*</v>
          </cell>
          <cell r="J26">
            <v>32.4</v>
          </cell>
          <cell r="K26">
            <v>0</v>
          </cell>
        </row>
        <row r="27">
          <cell r="B27">
            <v>30.433333333333337</v>
          </cell>
          <cell r="C27">
            <v>38.799999999999997</v>
          </cell>
          <cell r="D27">
            <v>24.5</v>
          </cell>
          <cell r="E27">
            <v>43.958333333333336</v>
          </cell>
          <cell r="F27">
            <v>61</v>
          </cell>
          <cell r="G27">
            <v>23</v>
          </cell>
          <cell r="H27">
            <v>32.04</v>
          </cell>
          <cell r="I27" t="str">
            <v>*</v>
          </cell>
          <cell r="J27">
            <v>52.56</v>
          </cell>
          <cell r="K27">
            <v>0</v>
          </cell>
        </row>
        <row r="28">
          <cell r="B28">
            <v>31.275000000000002</v>
          </cell>
          <cell r="C28">
            <v>38.4</v>
          </cell>
          <cell r="D28">
            <v>24.3</v>
          </cell>
          <cell r="E28">
            <v>46</v>
          </cell>
          <cell r="F28">
            <v>69</v>
          </cell>
          <cell r="G28">
            <v>25</v>
          </cell>
          <cell r="H28">
            <v>12.96</v>
          </cell>
          <cell r="I28" t="str">
            <v>*</v>
          </cell>
          <cell r="J28">
            <v>37.080000000000005</v>
          </cell>
          <cell r="K28">
            <v>0</v>
          </cell>
        </row>
        <row r="29">
          <cell r="B29">
            <v>31.949999999999992</v>
          </cell>
          <cell r="C29">
            <v>39.700000000000003</v>
          </cell>
          <cell r="D29">
            <v>25.5</v>
          </cell>
          <cell r="E29">
            <v>44.333333333333336</v>
          </cell>
          <cell r="F29">
            <v>66</v>
          </cell>
          <cell r="G29">
            <v>19</v>
          </cell>
          <cell r="H29">
            <v>20.52</v>
          </cell>
          <cell r="I29" t="str">
            <v>*</v>
          </cell>
          <cell r="J29">
            <v>45</v>
          </cell>
          <cell r="K29">
            <v>0</v>
          </cell>
        </row>
        <row r="30">
          <cell r="B30">
            <v>31.541666666666675</v>
          </cell>
          <cell r="C30">
            <v>39.1</v>
          </cell>
          <cell r="D30">
            <v>25.3</v>
          </cell>
          <cell r="E30">
            <v>45.583333333333336</v>
          </cell>
          <cell r="F30">
            <v>69</v>
          </cell>
          <cell r="G30">
            <v>25</v>
          </cell>
          <cell r="H30">
            <v>33.480000000000004</v>
          </cell>
          <cell r="I30" t="str">
            <v>*</v>
          </cell>
          <cell r="J30">
            <v>61.92</v>
          </cell>
          <cell r="K30">
            <v>0</v>
          </cell>
        </row>
        <row r="31">
          <cell r="B31">
            <v>23.041666666666661</v>
          </cell>
          <cell r="C31">
            <v>31.7</v>
          </cell>
          <cell r="D31">
            <v>18.3</v>
          </cell>
          <cell r="E31">
            <v>69.333333333333329</v>
          </cell>
          <cell r="F31">
            <v>88</v>
          </cell>
          <cell r="G31">
            <v>38</v>
          </cell>
          <cell r="H31">
            <v>19.079999999999998</v>
          </cell>
          <cell r="I31" t="str">
            <v>*</v>
          </cell>
          <cell r="J31">
            <v>47.88</v>
          </cell>
          <cell r="K31">
            <v>0</v>
          </cell>
        </row>
        <row r="32">
          <cell r="B32">
            <v>21.74166666666666</v>
          </cell>
          <cell r="C32">
            <v>31.5</v>
          </cell>
          <cell r="D32">
            <v>15.1</v>
          </cell>
          <cell r="E32">
            <v>65.583333333333329</v>
          </cell>
          <cell r="F32">
            <v>86</v>
          </cell>
          <cell r="G32">
            <v>39</v>
          </cell>
          <cell r="H32">
            <v>17.28</v>
          </cell>
          <cell r="I32" t="str">
            <v>*</v>
          </cell>
          <cell r="J32">
            <v>32.04</v>
          </cell>
          <cell r="K32">
            <v>0</v>
          </cell>
        </row>
        <row r="33">
          <cell r="B33">
            <v>25.441666666666674</v>
          </cell>
          <cell r="C33">
            <v>33.1</v>
          </cell>
          <cell r="D33">
            <v>19</v>
          </cell>
          <cell r="E33">
            <v>59.5</v>
          </cell>
          <cell r="F33">
            <v>77</v>
          </cell>
          <cell r="G33">
            <v>39</v>
          </cell>
          <cell r="H33">
            <v>14.04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26.220833333333331</v>
          </cell>
          <cell r="C34">
            <v>31.4</v>
          </cell>
          <cell r="D34">
            <v>21.5</v>
          </cell>
          <cell r="E34">
            <v>65</v>
          </cell>
          <cell r="F34">
            <v>82</v>
          </cell>
          <cell r="G34">
            <v>47</v>
          </cell>
          <cell r="H34">
            <v>9</v>
          </cell>
          <cell r="I34" t="str">
            <v>*</v>
          </cell>
          <cell r="J34">
            <v>21.6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22.287500000000005</v>
          </cell>
          <cell r="C5">
            <v>30.7</v>
          </cell>
          <cell r="D5">
            <v>15.8</v>
          </cell>
          <cell r="E5">
            <v>73.625</v>
          </cell>
          <cell r="F5">
            <v>100</v>
          </cell>
          <cell r="G5">
            <v>39</v>
          </cell>
          <cell r="H5">
            <v>15.840000000000002</v>
          </cell>
          <cell r="I5" t="str">
            <v>*</v>
          </cell>
          <cell r="J5">
            <v>31.319999999999997</v>
          </cell>
          <cell r="K5">
            <v>0</v>
          </cell>
        </row>
        <row r="6">
          <cell r="B6">
            <v>25.524999999999995</v>
          </cell>
          <cell r="C6">
            <v>34.4</v>
          </cell>
          <cell r="D6">
            <v>19.899999999999999</v>
          </cell>
          <cell r="E6">
            <v>64.333333333333329</v>
          </cell>
          <cell r="F6">
            <v>87</v>
          </cell>
          <cell r="G6">
            <v>30</v>
          </cell>
          <cell r="H6">
            <v>14.76</v>
          </cell>
          <cell r="I6" t="str">
            <v>*</v>
          </cell>
          <cell r="J6">
            <v>36</v>
          </cell>
          <cell r="K6">
            <v>0</v>
          </cell>
        </row>
        <row r="7">
          <cell r="B7">
            <v>27.212500000000002</v>
          </cell>
          <cell r="C7">
            <v>35.6</v>
          </cell>
          <cell r="D7">
            <v>19.8</v>
          </cell>
          <cell r="E7">
            <v>62.666666666666664</v>
          </cell>
          <cell r="F7">
            <v>98</v>
          </cell>
          <cell r="G7">
            <v>30</v>
          </cell>
          <cell r="H7">
            <v>22.32</v>
          </cell>
          <cell r="I7" t="str">
            <v>*</v>
          </cell>
          <cell r="J7">
            <v>52.2</v>
          </cell>
          <cell r="K7">
            <v>0</v>
          </cell>
        </row>
        <row r="8">
          <cell r="B8">
            <v>24.349999999999998</v>
          </cell>
          <cell r="C8">
            <v>33.799999999999997</v>
          </cell>
          <cell r="D8">
            <v>14.8</v>
          </cell>
          <cell r="E8">
            <v>66.416666666666671</v>
          </cell>
          <cell r="F8">
            <v>100</v>
          </cell>
          <cell r="G8">
            <v>35</v>
          </cell>
          <cell r="H8">
            <v>22.32</v>
          </cell>
          <cell r="I8" t="str">
            <v>*</v>
          </cell>
          <cell r="J8">
            <v>57.6</v>
          </cell>
          <cell r="K8">
            <v>6.8</v>
          </cell>
        </row>
        <row r="9">
          <cell r="B9">
            <v>18.166666666666664</v>
          </cell>
          <cell r="C9">
            <v>26.1</v>
          </cell>
          <cell r="D9">
            <v>13.5</v>
          </cell>
          <cell r="E9">
            <v>73.791666666666671</v>
          </cell>
          <cell r="F9">
            <v>93</v>
          </cell>
          <cell r="G9">
            <v>40</v>
          </cell>
          <cell r="H9">
            <v>7.5600000000000005</v>
          </cell>
          <cell r="I9" t="str">
            <v>*</v>
          </cell>
          <cell r="J9">
            <v>18.720000000000002</v>
          </cell>
          <cell r="K9">
            <v>0</v>
          </cell>
        </row>
        <row r="10">
          <cell r="B10">
            <v>21.229166666666668</v>
          </cell>
          <cell r="C10">
            <v>30.4</v>
          </cell>
          <cell r="D10">
            <v>14.6</v>
          </cell>
          <cell r="E10">
            <v>72.416666666666671</v>
          </cell>
          <cell r="F10">
            <v>92</v>
          </cell>
          <cell r="G10">
            <v>47</v>
          </cell>
          <cell r="H10">
            <v>16.2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23.504166666666663</v>
          </cell>
          <cell r="C11">
            <v>30.6</v>
          </cell>
          <cell r="D11">
            <v>18.899999999999999</v>
          </cell>
          <cell r="E11">
            <v>65.291666666666671</v>
          </cell>
          <cell r="F11">
            <v>80</v>
          </cell>
          <cell r="G11">
            <v>40</v>
          </cell>
          <cell r="H11">
            <v>16.2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21.12083333333333</v>
          </cell>
          <cell r="C12">
            <v>25.1</v>
          </cell>
          <cell r="D12">
            <v>18.5</v>
          </cell>
          <cell r="E12">
            <v>80.166666666666671</v>
          </cell>
          <cell r="F12">
            <v>96</v>
          </cell>
          <cell r="G12">
            <v>58</v>
          </cell>
          <cell r="H12">
            <v>20.16</v>
          </cell>
          <cell r="I12" t="str">
            <v>*</v>
          </cell>
          <cell r="J12">
            <v>34.92</v>
          </cell>
          <cell r="K12">
            <v>16.799999999999997</v>
          </cell>
        </row>
        <row r="13">
          <cell r="B13">
            <v>20.158333333333335</v>
          </cell>
          <cell r="C13">
            <v>23.3</v>
          </cell>
          <cell r="D13">
            <v>18.399999999999999</v>
          </cell>
          <cell r="E13">
            <v>92.208333333333329</v>
          </cell>
          <cell r="F13">
            <v>100</v>
          </cell>
          <cell r="G13">
            <v>76</v>
          </cell>
          <cell r="H13">
            <v>10.8</v>
          </cell>
          <cell r="I13" t="str">
            <v>*</v>
          </cell>
          <cell r="J13">
            <v>21.96</v>
          </cell>
          <cell r="K13">
            <v>5.8</v>
          </cell>
        </row>
        <row r="14">
          <cell r="B14">
            <v>21.791666666666668</v>
          </cell>
          <cell r="C14">
            <v>31.1</v>
          </cell>
          <cell r="D14">
            <v>17</v>
          </cell>
          <cell r="E14">
            <v>76.099999999999994</v>
          </cell>
          <cell r="F14">
            <v>100</v>
          </cell>
          <cell r="G14">
            <v>38</v>
          </cell>
          <cell r="H14">
            <v>12.96</v>
          </cell>
          <cell r="I14" t="str">
            <v>*</v>
          </cell>
          <cell r="J14">
            <v>24.840000000000003</v>
          </cell>
          <cell r="K14">
            <v>0</v>
          </cell>
        </row>
        <row r="15">
          <cell r="B15">
            <v>24.574999999999999</v>
          </cell>
          <cell r="C15">
            <v>34.299999999999997</v>
          </cell>
          <cell r="D15">
            <v>16.3</v>
          </cell>
          <cell r="E15">
            <v>61.75</v>
          </cell>
          <cell r="F15">
            <v>91</v>
          </cell>
          <cell r="G15">
            <v>23</v>
          </cell>
          <cell r="H15">
            <v>14.04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25.304166666666671</v>
          </cell>
          <cell r="C16">
            <v>35.200000000000003</v>
          </cell>
          <cell r="D16">
            <v>19.399999999999999</v>
          </cell>
          <cell r="E16">
            <v>54.666666666666664</v>
          </cell>
          <cell r="F16">
            <v>77</v>
          </cell>
          <cell r="G16">
            <v>26</v>
          </cell>
          <cell r="H16">
            <v>12.24</v>
          </cell>
          <cell r="I16" t="str">
            <v>*</v>
          </cell>
          <cell r="J16">
            <v>35.28</v>
          </cell>
          <cell r="K16">
            <v>0</v>
          </cell>
        </row>
        <row r="17">
          <cell r="B17">
            <v>18.229166666666664</v>
          </cell>
          <cell r="C17">
            <v>24</v>
          </cell>
          <cell r="D17">
            <v>12.9</v>
          </cell>
          <cell r="E17">
            <v>81.75</v>
          </cell>
          <cell r="F17">
            <v>92</v>
          </cell>
          <cell r="G17">
            <v>65</v>
          </cell>
          <cell r="H17">
            <v>12.24</v>
          </cell>
          <cell r="I17" t="str">
            <v>*</v>
          </cell>
          <cell r="J17">
            <v>31.680000000000003</v>
          </cell>
          <cell r="K17">
            <v>0</v>
          </cell>
        </row>
        <row r="18">
          <cell r="B18">
            <v>15.3375</v>
          </cell>
          <cell r="C18">
            <v>23.3</v>
          </cell>
          <cell r="D18">
            <v>10.4</v>
          </cell>
          <cell r="E18">
            <v>64.75</v>
          </cell>
          <cell r="F18">
            <v>91</v>
          </cell>
          <cell r="G18">
            <v>27</v>
          </cell>
          <cell r="H18">
            <v>7.9200000000000008</v>
          </cell>
          <cell r="I18" t="str">
            <v>*</v>
          </cell>
          <cell r="J18">
            <v>20.52</v>
          </cell>
          <cell r="K18">
            <v>0</v>
          </cell>
        </row>
        <row r="19">
          <cell r="B19">
            <v>16.308333333333334</v>
          </cell>
          <cell r="C19">
            <v>28</v>
          </cell>
          <cell r="D19">
            <v>4.7</v>
          </cell>
          <cell r="E19">
            <v>52.125</v>
          </cell>
          <cell r="F19">
            <v>90</v>
          </cell>
          <cell r="G19">
            <v>13</v>
          </cell>
          <cell r="H19">
            <v>2.16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21.404166666666665</v>
          </cell>
          <cell r="C20">
            <v>34.299999999999997</v>
          </cell>
          <cell r="D20">
            <v>10.4</v>
          </cell>
          <cell r="E20">
            <v>49.291666666666664</v>
          </cell>
          <cell r="F20">
            <v>81</v>
          </cell>
          <cell r="G20">
            <v>23</v>
          </cell>
          <cell r="H20">
            <v>11.520000000000001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26.979166666666668</v>
          </cell>
          <cell r="C21">
            <v>37.1</v>
          </cell>
          <cell r="D21">
            <v>16.8</v>
          </cell>
          <cell r="E21">
            <v>48.541666666666664</v>
          </cell>
          <cell r="F21">
            <v>86</v>
          </cell>
          <cell r="G21">
            <v>18</v>
          </cell>
          <cell r="H21">
            <v>14.04</v>
          </cell>
          <cell r="I21" t="str">
            <v>*</v>
          </cell>
          <cell r="J21">
            <v>42.480000000000004</v>
          </cell>
          <cell r="K21">
            <v>0</v>
          </cell>
        </row>
        <row r="22">
          <cell r="B22">
            <v>27.073913043478257</v>
          </cell>
          <cell r="C22">
            <v>36.799999999999997</v>
          </cell>
          <cell r="D22">
            <v>20.7</v>
          </cell>
          <cell r="E22">
            <v>47.913043478260867</v>
          </cell>
          <cell r="F22">
            <v>76</v>
          </cell>
          <cell r="G22">
            <v>22</v>
          </cell>
          <cell r="H22">
            <v>20.52</v>
          </cell>
          <cell r="I22" t="str">
            <v>*</v>
          </cell>
          <cell r="J22">
            <v>36.36</v>
          </cell>
          <cell r="K22">
            <v>0</v>
          </cell>
        </row>
        <row r="23">
          <cell r="B23">
            <v>25.491666666666664</v>
          </cell>
          <cell r="C23">
            <v>37</v>
          </cell>
          <cell r="D23">
            <v>19.3</v>
          </cell>
          <cell r="E23">
            <v>65.541666666666671</v>
          </cell>
          <cell r="F23">
            <v>87</v>
          </cell>
          <cell r="G23">
            <v>26</v>
          </cell>
          <cell r="H23">
            <v>16.559999999999999</v>
          </cell>
          <cell r="I23" t="str">
            <v>*</v>
          </cell>
          <cell r="J23">
            <v>34.200000000000003</v>
          </cell>
          <cell r="K23">
            <v>8.1999999999999993</v>
          </cell>
        </row>
        <row r="24">
          <cell r="B24">
            <v>24.412500000000005</v>
          </cell>
          <cell r="C24">
            <v>35.299999999999997</v>
          </cell>
          <cell r="D24">
            <v>19.5</v>
          </cell>
          <cell r="E24">
            <v>76</v>
          </cell>
          <cell r="F24">
            <v>95</v>
          </cell>
          <cell r="G24">
            <v>30</v>
          </cell>
          <cell r="H24">
            <v>14.4</v>
          </cell>
          <cell r="I24" t="str">
            <v>*</v>
          </cell>
          <cell r="J24">
            <v>36.72</v>
          </cell>
          <cell r="K24">
            <v>2.2000000000000002</v>
          </cell>
        </row>
        <row r="25">
          <cell r="B25">
            <v>25.654166666666669</v>
          </cell>
          <cell r="C25">
            <v>36</v>
          </cell>
          <cell r="D25">
            <v>19.5</v>
          </cell>
          <cell r="E25">
            <v>68.958333333333329</v>
          </cell>
          <cell r="F25">
            <v>100</v>
          </cell>
          <cell r="G25">
            <v>25</v>
          </cell>
          <cell r="H25">
            <v>11.520000000000001</v>
          </cell>
          <cell r="I25" t="str">
            <v>*</v>
          </cell>
          <cell r="J25">
            <v>28.08</v>
          </cell>
          <cell r="K25">
            <v>2</v>
          </cell>
        </row>
        <row r="26">
          <cell r="B26">
            <v>27.408333333333335</v>
          </cell>
          <cell r="C26">
            <v>38.799999999999997</v>
          </cell>
          <cell r="D26">
            <v>18.7</v>
          </cell>
          <cell r="E26">
            <v>62.458333333333336</v>
          </cell>
          <cell r="F26">
            <v>100</v>
          </cell>
          <cell r="G26">
            <v>15</v>
          </cell>
          <cell r="H26">
            <v>7.5600000000000005</v>
          </cell>
          <cell r="I26" t="str">
            <v>*</v>
          </cell>
          <cell r="J26">
            <v>27.36</v>
          </cell>
          <cell r="K26">
            <v>0.2</v>
          </cell>
        </row>
        <row r="27">
          <cell r="B27">
            <v>26.591666666666665</v>
          </cell>
          <cell r="C27">
            <v>38.299999999999997</v>
          </cell>
          <cell r="D27">
            <v>19.7</v>
          </cell>
          <cell r="E27">
            <v>62.208333333333336</v>
          </cell>
          <cell r="F27">
            <v>89</v>
          </cell>
          <cell r="G27">
            <v>20</v>
          </cell>
          <cell r="H27">
            <v>10.44</v>
          </cell>
          <cell r="I27" t="str">
            <v>*</v>
          </cell>
          <cell r="J27">
            <v>26.28</v>
          </cell>
          <cell r="K27">
            <v>2.2000000000000002</v>
          </cell>
        </row>
        <row r="28">
          <cell r="B28">
            <v>28.433333333333334</v>
          </cell>
          <cell r="C28">
            <v>39.700000000000003</v>
          </cell>
          <cell r="D28">
            <v>21.1</v>
          </cell>
          <cell r="E28">
            <v>58.458333333333336</v>
          </cell>
          <cell r="F28">
            <v>88</v>
          </cell>
          <cell r="G28">
            <v>20</v>
          </cell>
          <cell r="H28">
            <v>17.64</v>
          </cell>
          <cell r="I28" t="str">
            <v>*</v>
          </cell>
          <cell r="J28">
            <v>36.36</v>
          </cell>
          <cell r="K28">
            <v>0</v>
          </cell>
        </row>
        <row r="29">
          <cell r="B29">
            <v>29.308333333333337</v>
          </cell>
          <cell r="C29">
            <v>39.4</v>
          </cell>
          <cell r="D29">
            <v>20.3</v>
          </cell>
          <cell r="E29">
            <v>56.75</v>
          </cell>
          <cell r="F29">
            <v>89</v>
          </cell>
          <cell r="G29">
            <v>23</v>
          </cell>
          <cell r="H29">
            <v>10.08</v>
          </cell>
          <cell r="I29" t="str">
            <v>*</v>
          </cell>
          <cell r="J29">
            <v>33.119999999999997</v>
          </cell>
          <cell r="K29">
            <v>0</v>
          </cell>
        </row>
        <row r="30">
          <cell r="B30">
            <v>32.12083333333333</v>
          </cell>
          <cell r="C30">
            <v>39.700000000000003</v>
          </cell>
          <cell r="D30">
            <v>26</v>
          </cell>
          <cell r="E30">
            <v>39.5</v>
          </cell>
          <cell r="F30">
            <v>62</v>
          </cell>
          <cell r="G30">
            <v>19</v>
          </cell>
          <cell r="H30">
            <v>18</v>
          </cell>
          <cell r="I30" t="str">
            <v>*</v>
          </cell>
          <cell r="J30">
            <v>48.24</v>
          </cell>
          <cell r="K30">
            <v>0</v>
          </cell>
        </row>
        <row r="31">
          <cell r="B31">
            <v>21.570833333333329</v>
          </cell>
          <cell r="C31">
            <v>31.6</v>
          </cell>
          <cell r="D31">
            <v>17</v>
          </cell>
          <cell r="E31">
            <v>70.083333333333329</v>
          </cell>
          <cell r="F31">
            <v>88</v>
          </cell>
          <cell r="G31">
            <v>34</v>
          </cell>
          <cell r="H31">
            <v>12.96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21.120833333333334</v>
          </cell>
          <cell r="C32">
            <v>31.7</v>
          </cell>
          <cell r="D32">
            <v>13.6</v>
          </cell>
          <cell r="E32">
            <v>61.166666666666664</v>
          </cell>
          <cell r="F32">
            <v>88</v>
          </cell>
          <cell r="G32">
            <v>28</v>
          </cell>
          <cell r="H32">
            <v>7.9200000000000008</v>
          </cell>
          <cell r="I32" t="str">
            <v>*</v>
          </cell>
          <cell r="J32">
            <v>17.64</v>
          </cell>
          <cell r="K32">
            <v>0</v>
          </cell>
        </row>
        <row r="33">
          <cell r="B33">
            <v>23.583333333333332</v>
          </cell>
          <cell r="C33">
            <v>31.9</v>
          </cell>
          <cell r="D33">
            <v>18.2</v>
          </cell>
          <cell r="E33">
            <v>60.708333333333336</v>
          </cell>
          <cell r="F33">
            <v>81</v>
          </cell>
          <cell r="G33">
            <v>36</v>
          </cell>
          <cell r="H33">
            <v>0</v>
          </cell>
          <cell r="I33" t="str">
            <v>*</v>
          </cell>
          <cell r="J33">
            <v>21.6</v>
          </cell>
          <cell r="K33">
            <v>0</v>
          </cell>
        </row>
        <row r="34">
          <cell r="B34">
            <v>24.708333333333332</v>
          </cell>
          <cell r="C34">
            <v>31.8</v>
          </cell>
          <cell r="D34">
            <v>19.899999999999999</v>
          </cell>
          <cell r="E34">
            <v>66.5</v>
          </cell>
          <cell r="F34">
            <v>87</v>
          </cell>
          <cell r="G34">
            <v>40</v>
          </cell>
          <cell r="H34">
            <v>0</v>
          </cell>
          <cell r="I34" t="str">
            <v>*</v>
          </cell>
          <cell r="J34">
            <v>22.68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23.570833333333336</v>
          </cell>
          <cell r="C5">
            <v>32.5</v>
          </cell>
          <cell r="D5">
            <v>17.5</v>
          </cell>
          <cell r="E5">
            <v>74.875</v>
          </cell>
          <cell r="F5">
            <v>100</v>
          </cell>
          <cell r="G5">
            <v>41</v>
          </cell>
          <cell r="H5">
            <v>29.16</v>
          </cell>
          <cell r="I5" t="str">
            <v>*</v>
          </cell>
          <cell r="J5">
            <v>48.96</v>
          </cell>
          <cell r="K5">
            <v>0</v>
          </cell>
        </row>
        <row r="6">
          <cell r="B6">
            <v>27.399999999999995</v>
          </cell>
          <cell r="C6">
            <v>36.200000000000003</v>
          </cell>
          <cell r="D6">
            <v>21.3</v>
          </cell>
          <cell r="E6">
            <v>62.833333333333336</v>
          </cell>
          <cell r="F6">
            <v>84</v>
          </cell>
          <cell r="G6">
            <v>36</v>
          </cell>
          <cell r="H6">
            <v>31.680000000000003</v>
          </cell>
          <cell r="I6" t="str">
            <v>*</v>
          </cell>
          <cell r="J6">
            <v>52.92</v>
          </cell>
          <cell r="K6">
            <v>0</v>
          </cell>
        </row>
        <row r="7">
          <cell r="B7">
            <v>28.287500000000005</v>
          </cell>
          <cell r="C7">
            <v>37.5</v>
          </cell>
          <cell r="D7">
            <v>21.7</v>
          </cell>
          <cell r="E7">
            <v>65.833333333333329</v>
          </cell>
          <cell r="F7">
            <v>92</v>
          </cell>
          <cell r="G7">
            <v>34</v>
          </cell>
          <cell r="H7">
            <v>39.6</v>
          </cell>
          <cell r="I7" t="str">
            <v>*</v>
          </cell>
          <cell r="J7">
            <v>63.360000000000007</v>
          </cell>
          <cell r="K7">
            <v>0</v>
          </cell>
        </row>
        <row r="8">
          <cell r="B8">
            <v>25.88333333333334</v>
          </cell>
          <cell r="C8">
            <v>34.700000000000003</v>
          </cell>
          <cell r="D8">
            <v>20.100000000000001</v>
          </cell>
          <cell r="E8">
            <v>71.416666666666671</v>
          </cell>
          <cell r="F8">
            <v>90</v>
          </cell>
          <cell r="G8">
            <v>41</v>
          </cell>
          <cell r="H8">
            <v>38.880000000000003</v>
          </cell>
          <cell r="I8" t="str">
            <v>*</v>
          </cell>
          <cell r="J8">
            <v>64.44</v>
          </cell>
          <cell r="K8">
            <v>2.1999999999999997</v>
          </cell>
        </row>
        <row r="9">
          <cell r="B9">
            <v>20.066666666666666</v>
          </cell>
          <cell r="C9">
            <v>27.3</v>
          </cell>
          <cell r="D9">
            <v>15.8</v>
          </cell>
          <cell r="E9">
            <v>71.208333333333329</v>
          </cell>
          <cell r="F9">
            <v>89</v>
          </cell>
          <cell r="G9">
            <v>40</v>
          </cell>
          <cell r="H9">
            <v>18</v>
          </cell>
          <cell r="I9" t="str">
            <v>*</v>
          </cell>
          <cell r="J9">
            <v>38.159999999999997</v>
          </cell>
          <cell r="K9">
            <v>0</v>
          </cell>
        </row>
        <row r="10">
          <cell r="B10">
            <v>23.891666666666666</v>
          </cell>
          <cell r="C10">
            <v>32.700000000000003</v>
          </cell>
          <cell r="D10">
            <v>17.399999999999999</v>
          </cell>
          <cell r="E10">
            <v>69.041666666666671</v>
          </cell>
          <cell r="F10">
            <v>89</v>
          </cell>
          <cell r="G10">
            <v>47</v>
          </cell>
          <cell r="H10">
            <v>24.48</v>
          </cell>
          <cell r="I10" t="str">
            <v>*</v>
          </cell>
          <cell r="J10">
            <v>35.64</v>
          </cell>
          <cell r="K10">
            <v>0</v>
          </cell>
        </row>
        <row r="11">
          <cell r="B11">
            <v>25.750000000000004</v>
          </cell>
          <cell r="C11">
            <v>34.200000000000003</v>
          </cell>
          <cell r="D11">
            <v>19.8</v>
          </cell>
          <cell r="E11">
            <v>60.25</v>
          </cell>
          <cell r="F11">
            <v>75</v>
          </cell>
          <cell r="G11">
            <v>39</v>
          </cell>
          <cell r="H11">
            <v>33.840000000000003</v>
          </cell>
          <cell r="I11" t="str">
            <v>*</v>
          </cell>
          <cell r="J11">
            <v>50.04</v>
          </cell>
          <cell r="K11">
            <v>0</v>
          </cell>
        </row>
        <row r="12">
          <cell r="B12">
            <v>23.271428571428572</v>
          </cell>
          <cell r="C12">
            <v>26.9</v>
          </cell>
          <cell r="D12">
            <v>19.3</v>
          </cell>
          <cell r="E12">
            <v>72</v>
          </cell>
          <cell r="F12">
            <v>100</v>
          </cell>
          <cell r="G12">
            <v>48</v>
          </cell>
          <cell r="H12">
            <v>27</v>
          </cell>
          <cell r="I12" t="str">
            <v>*</v>
          </cell>
          <cell r="J12">
            <v>46.440000000000005</v>
          </cell>
          <cell r="K12">
            <v>11.600000000000001</v>
          </cell>
        </row>
        <row r="13">
          <cell r="B13">
            <v>20.283333333333331</v>
          </cell>
          <cell r="C13">
            <v>22.1</v>
          </cell>
          <cell r="D13">
            <v>18.100000000000001</v>
          </cell>
          <cell r="E13">
            <v>97.083333333333329</v>
          </cell>
          <cell r="F13">
            <v>100</v>
          </cell>
          <cell r="G13">
            <v>86</v>
          </cell>
          <cell r="H13">
            <v>23.400000000000002</v>
          </cell>
          <cell r="I13" t="str">
            <v>*</v>
          </cell>
          <cell r="J13">
            <v>59.760000000000005</v>
          </cell>
          <cell r="K13">
            <v>98.2</v>
          </cell>
        </row>
        <row r="14">
          <cell r="B14">
            <v>22.745833333333334</v>
          </cell>
          <cell r="C14">
            <v>31</v>
          </cell>
          <cell r="D14">
            <v>16.7</v>
          </cell>
          <cell r="E14">
            <v>78.125</v>
          </cell>
          <cell r="F14">
            <v>100</v>
          </cell>
          <cell r="G14">
            <v>46</v>
          </cell>
          <cell r="H14">
            <v>18</v>
          </cell>
          <cell r="I14" t="str">
            <v>*</v>
          </cell>
          <cell r="J14">
            <v>29.52</v>
          </cell>
          <cell r="K14">
            <v>0.2</v>
          </cell>
        </row>
        <row r="15">
          <cell r="B15">
            <v>26.362500000000001</v>
          </cell>
          <cell r="C15">
            <v>34.799999999999997</v>
          </cell>
          <cell r="D15">
            <v>19.600000000000001</v>
          </cell>
          <cell r="E15">
            <v>58.75</v>
          </cell>
          <cell r="F15">
            <v>83</v>
          </cell>
          <cell r="G15">
            <v>31</v>
          </cell>
          <cell r="H15">
            <v>27.36</v>
          </cell>
          <cell r="I15" t="str">
            <v>*</v>
          </cell>
          <cell r="J15">
            <v>38.880000000000003</v>
          </cell>
          <cell r="K15">
            <v>0</v>
          </cell>
        </row>
        <row r="16">
          <cell r="B16">
            <v>26.808333333333334</v>
          </cell>
          <cell r="C16">
            <v>34.4</v>
          </cell>
          <cell r="D16">
            <v>21.4</v>
          </cell>
          <cell r="E16">
            <v>55.291666666666664</v>
          </cell>
          <cell r="F16">
            <v>73</v>
          </cell>
          <cell r="G16">
            <v>32</v>
          </cell>
          <cell r="H16">
            <v>28.8</v>
          </cell>
          <cell r="I16" t="str">
            <v>*</v>
          </cell>
          <cell r="J16">
            <v>43.56</v>
          </cell>
          <cell r="K16">
            <v>0</v>
          </cell>
        </row>
        <row r="17">
          <cell r="B17">
            <v>22.070833333333336</v>
          </cell>
          <cell r="C17">
            <v>31.8</v>
          </cell>
          <cell r="D17">
            <v>15.7</v>
          </cell>
          <cell r="E17">
            <v>82.739130434782609</v>
          </cell>
          <cell r="F17">
            <v>99</v>
          </cell>
          <cell r="G17">
            <v>45</v>
          </cell>
          <cell r="H17">
            <v>26.28</v>
          </cell>
          <cell r="I17" t="str">
            <v>*</v>
          </cell>
          <cell r="J17">
            <v>46.800000000000004</v>
          </cell>
          <cell r="K17">
            <v>6.8000000000000007</v>
          </cell>
        </row>
        <row r="18">
          <cell r="B18">
            <v>16.091666666666669</v>
          </cell>
          <cell r="C18">
            <v>23.2</v>
          </cell>
          <cell r="D18">
            <v>11.5</v>
          </cell>
          <cell r="E18">
            <v>73.041666666666671</v>
          </cell>
          <cell r="F18">
            <v>95</v>
          </cell>
          <cell r="G18">
            <v>33</v>
          </cell>
          <cell r="H18">
            <v>15.840000000000002</v>
          </cell>
          <cell r="I18" t="str">
            <v>*</v>
          </cell>
          <cell r="J18">
            <v>36.36</v>
          </cell>
          <cell r="K18">
            <v>0</v>
          </cell>
        </row>
        <row r="19">
          <cell r="B19">
            <v>17.558333333333334</v>
          </cell>
          <cell r="C19">
            <v>27.8</v>
          </cell>
          <cell r="D19">
            <v>8.9</v>
          </cell>
          <cell r="E19">
            <v>60.5</v>
          </cell>
          <cell r="F19">
            <v>94</v>
          </cell>
          <cell r="G19">
            <v>26</v>
          </cell>
          <cell r="H19">
            <v>11.16</v>
          </cell>
          <cell r="I19" t="str">
            <v>*</v>
          </cell>
          <cell r="J19">
            <v>27</v>
          </cell>
          <cell r="K19">
            <v>0</v>
          </cell>
        </row>
        <row r="20">
          <cell r="B20">
            <v>23.108333333333331</v>
          </cell>
          <cell r="C20">
            <v>33.9</v>
          </cell>
          <cell r="D20">
            <v>13.4</v>
          </cell>
          <cell r="E20">
            <v>54.363636363636367</v>
          </cell>
          <cell r="F20">
            <v>83</v>
          </cell>
          <cell r="G20">
            <v>34</v>
          </cell>
          <cell r="H20">
            <v>23.759999999999998</v>
          </cell>
          <cell r="I20" t="str">
            <v>*</v>
          </cell>
          <cell r="J20">
            <v>42.12</v>
          </cell>
          <cell r="K20">
            <v>0</v>
          </cell>
        </row>
        <row r="21">
          <cell r="B21">
            <v>27.850000000000005</v>
          </cell>
          <cell r="C21">
            <v>38.299999999999997</v>
          </cell>
          <cell r="D21">
            <v>19.399999999999999</v>
          </cell>
          <cell r="E21">
            <v>54.583333333333336</v>
          </cell>
          <cell r="F21">
            <v>82</v>
          </cell>
          <cell r="G21">
            <v>26</v>
          </cell>
          <cell r="H21">
            <v>28.08</v>
          </cell>
          <cell r="I21" t="str">
            <v>*</v>
          </cell>
          <cell r="J21">
            <v>48.96</v>
          </cell>
          <cell r="K21">
            <v>0</v>
          </cell>
        </row>
        <row r="22">
          <cell r="B22">
            <v>27.075000000000003</v>
          </cell>
          <cell r="C22">
            <v>36.200000000000003</v>
          </cell>
          <cell r="D22">
            <v>19.7</v>
          </cell>
          <cell r="E22">
            <v>58.416666666666664</v>
          </cell>
          <cell r="F22">
            <v>88</v>
          </cell>
          <cell r="G22">
            <v>32</v>
          </cell>
          <cell r="H22">
            <v>26.28</v>
          </cell>
          <cell r="I22" t="str">
            <v>*</v>
          </cell>
          <cell r="J22">
            <v>42.12</v>
          </cell>
          <cell r="K22">
            <v>0</v>
          </cell>
        </row>
        <row r="23">
          <cell r="B23">
            <v>27.312500000000004</v>
          </cell>
          <cell r="C23">
            <v>36.299999999999997</v>
          </cell>
          <cell r="D23">
            <v>20.5</v>
          </cell>
          <cell r="E23">
            <v>67.791666666666671</v>
          </cell>
          <cell r="F23">
            <v>99</v>
          </cell>
          <cell r="G23">
            <v>32</v>
          </cell>
          <cell r="H23">
            <v>16.2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28.695833333333329</v>
          </cell>
          <cell r="C24">
            <v>36.4</v>
          </cell>
          <cell r="D24">
            <v>22.1</v>
          </cell>
          <cell r="E24">
            <v>62.173913043478258</v>
          </cell>
          <cell r="F24">
            <v>91</v>
          </cell>
          <cell r="G24">
            <v>33</v>
          </cell>
          <cell r="H24">
            <v>17.64</v>
          </cell>
          <cell r="I24" t="str">
            <v>*</v>
          </cell>
          <cell r="J24">
            <v>32.4</v>
          </cell>
          <cell r="K24">
            <v>0</v>
          </cell>
        </row>
        <row r="25">
          <cell r="B25">
            <v>29.830434782608691</v>
          </cell>
          <cell r="C25">
            <v>38.1</v>
          </cell>
          <cell r="D25">
            <v>23.9</v>
          </cell>
          <cell r="E25">
            <v>54.739130434782609</v>
          </cell>
          <cell r="F25">
            <v>79</v>
          </cell>
          <cell r="G25">
            <v>29</v>
          </cell>
          <cell r="H25">
            <v>27</v>
          </cell>
          <cell r="I25" t="str">
            <v>*</v>
          </cell>
          <cell r="J25">
            <v>41.4</v>
          </cell>
          <cell r="K25">
            <v>0</v>
          </cell>
        </row>
        <row r="26">
          <cell r="B26">
            <v>29.820833333333329</v>
          </cell>
          <cell r="C26">
            <v>39.1</v>
          </cell>
          <cell r="D26">
            <v>20.7</v>
          </cell>
          <cell r="E26">
            <v>56.083333333333336</v>
          </cell>
          <cell r="F26">
            <v>91</v>
          </cell>
          <cell r="G26">
            <v>25</v>
          </cell>
          <cell r="I26" t="str">
            <v>*</v>
          </cell>
          <cell r="J26">
            <v>32.4</v>
          </cell>
          <cell r="K26">
            <v>0</v>
          </cell>
        </row>
        <row r="27">
          <cell r="B27">
            <v>30.308333333333326</v>
          </cell>
          <cell r="C27">
            <v>40.1</v>
          </cell>
          <cell r="D27">
            <v>21.6</v>
          </cell>
          <cell r="E27">
            <v>54.25</v>
          </cell>
          <cell r="F27">
            <v>87</v>
          </cell>
          <cell r="G27">
            <v>26</v>
          </cell>
          <cell r="H27">
            <v>20.16</v>
          </cell>
          <cell r="I27" t="str">
            <v>*</v>
          </cell>
          <cell r="J27">
            <v>35.64</v>
          </cell>
          <cell r="K27">
            <v>0</v>
          </cell>
        </row>
        <row r="28">
          <cell r="B28">
            <v>30.17916666666666</v>
          </cell>
          <cell r="C28">
            <v>40.200000000000003</v>
          </cell>
          <cell r="D28">
            <v>22.2</v>
          </cell>
          <cell r="E28">
            <v>58.958333333333336</v>
          </cell>
          <cell r="F28">
            <v>93</v>
          </cell>
          <cell r="G28">
            <v>27</v>
          </cell>
          <cell r="H28">
            <v>30.96</v>
          </cell>
          <cell r="I28" t="str">
            <v>*</v>
          </cell>
          <cell r="J28">
            <v>48.24</v>
          </cell>
          <cell r="K28">
            <v>0</v>
          </cell>
        </row>
        <row r="29">
          <cell r="B29">
            <v>31.508333333333329</v>
          </cell>
          <cell r="C29">
            <v>40.5</v>
          </cell>
          <cell r="D29">
            <v>22.8</v>
          </cell>
          <cell r="E29">
            <v>53.333333333333336</v>
          </cell>
          <cell r="F29">
            <v>87</v>
          </cell>
          <cell r="G29">
            <v>22</v>
          </cell>
          <cell r="H29">
            <v>24.840000000000003</v>
          </cell>
          <cell r="I29" t="str">
            <v>*</v>
          </cell>
          <cell r="J29">
            <v>36.72</v>
          </cell>
          <cell r="K29">
            <v>0</v>
          </cell>
        </row>
        <row r="30">
          <cell r="B30">
            <v>31.830434782608691</v>
          </cell>
          <cell r="C30">
            <v>40.299999999999997</v>
          </cell>
          <cell r="D30">
            <v>23.6</v>
          </cell>
          <cell r="E30">
            <v>51</v>
          </cell>
          <cell r="F30">
            <v>81</v>
          </cell>
          <cell r="G30">
            <v>27</v>
          </cell>
          <cell r="H30">
            <v>37.440000000000005</v>
          </cell>
          <cell r="I30" t="str">
            <v>*</v>
          </cell>
          <cell r="J30">
            <v>54</v>
          </cell>
          <cell r="K30">
            <v>0</v>
          </cell>
        </row>
        <row r="31">
          <cell r="B31">
            <v>24.32083333333334</v>
          </cell>
          <cell r="C31">
            <v>31.4</v>
          </cell>
          <cell r="D31">
            <v>20.3</v>
          </cell>
          <cell r="E31">
            <v>68.5</v>
          </cell>
          <cell r="F31">
            <v>85</v>
          </cell>
          <cell r="G31">
            <v>48</v>
          </cell>
          <cell r="H31">
            <v>18.36</v>
          </cell>
          <cell r="I31" t="str">
            <v>*</v>
          </cell>
          <cell r="J31">
            <v>39.6</v>
          </cell>
          <cell r="K31">
            <v>0</v>
          </cell>
        </row>
        <row r="32">
          <cell r="B32">
            <v>22.656521739130429</v>
          </cell>
          <cell r="C32">
            <v>31.8</v>
          </cell>
          <cell r="D32">
            <v>16</v>
          </cell>
          <cell r="E32">
            <v>65.782608695652172</v>
          </cell>
          <cell r="F32">
            <v>88</v>
          </cell>
          <cell r="G32">
            <v>41</v>
          </cell>
          <cell r="H32">
            <v>11.879999999999999</v>
          </cell>
          <cell r="I32" t="str">
            <v>*</v>
          </cell>
          <cell r="J32">
            <v>41.76</v>
          </cell>
          <cell r="K32">
            <v>0</v>
          </cell>
        </row>
        <row r="33">
          <cell r="B33">
            <v>25.904166666666669</v>
          </cell>
          <cell r="C33">
            <v>34.1</v>
          </cell>
          <cell r="D33">
            <v>19.3</v>
          </cell>
          <cell r="E33">
            <v>58.916666666666664</v>
          </cell>
          <cell r="F33">
            <v>76</v>
          </cell>
          <cell r="G33">
            <v>39</v>
          </cell>
          <cell r="H33">
            <v>22.32</v>
          </cell>
          <cell r="I33" t="str">
            <v>*</v>
          </cell>
          <cell r="J33">
            <v>35.64</v>
          </cell>
          <cell r="K33">
            <v>0</v>
          </cell>
        </row>
        <row r="34">
          <cell r="B34">
            <v>27.233333333333331</v>
          </cell>
          <cell r="C34">
            <v>33.799999999999997</v>
          </cell>
          <cell r="D34">
            <v>22.3</v>
          </cell>
          <cell r="E34">
            <v>64.416666666666671</v>
          </cell>
          <cell r="F34">
            <v>84</v>
          </cell>
          <cell r="G34">
            <v>44</v>
          </cell>
          <cell r="H34">
            <v>11.520000000000001</v>
          </cell>
          <cell r="I34" t="str">
            <v>*</v>
          </cell>
          <cell r="J34">
            <v>24.12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23.991666666666674</v>
          </cell>
          <cell r="C5">
            <v>30.9</v>
          </cell>
          <cell r="D5">
            <v>18.5</v>
          </cell>
          <cell r="E5">
            <v>73.125</v>
          </cell>
          <cell r="F5">
            <v>85</v>
          </cell>
          <cell r="G5">
            <v>54</v>
          </cell>
          <cell r="H5">
            <v>34.200000000000003</v>
          </cell>
          <cell r="I5" t="str">
            <v>*</v>
          </cell>
          <cell r="J5">
            <v>48.96</v>
          </cell>
          <cell r="K5">
            <v>0</v>
          </cell>
        </row>
        <row r="6">
          <cell r="B6">
            <v>24.270833333333329</v>
          </cell>
          <cell r="C6">
            <v>29.3</v>
          </cell>
          <cell r="D6">
            <v>19.3</v>
          </cell>
          <cell r="E6">
            <v>70.875</v>
          </cell>
          <cell r="F6">
            <v>83</v>
          </cell>
          <cell r="G6">
            <v>59</v>
          </cell>
          <cell r="H6">
            <v>30.96</v>
          </cell>
          <cell r="I6" t="str">
            <v>*</v>
          </cell>
          <cell r="J6">
            <v>55.080000000000005</v>
          </cell>
          <cell r="K6">
            <v>1.7999999999999998</v>
          </cell>
        </row>
        <row r="7">
          <cell r="B7">
            <v>27.570833333333329</v>
          </cell>
          <cell r="C7">
            <v>36.799999999999997</v>
          </cell>
          <cell r="D7">
            <v>21.7</v>
          </cell>
          <cell r="E7">
            <v>67.375</v>
          </cell>
          <cell r="F7">
            <v>82</v>
          </cell>
          <cell r="G7">
            <v>44</v>
          </cell>
          <cell r="H7">
            <v>32.4</v>
          </cell>
          <cell r="I7" t="str">
            <v>*</v>
          </cell>
          <cell r="J7">
            <v>52.56</v>
          </cell>
          <cell r="K7">
            <v>0</v>
          </cell>
        </row>
        <row r="8">
          <cell r="B8">
            <v>25.84347826086956</v>
          </cell>
          <cell r="C8">
            <v>34.5</v>
          </cell>
          <cell r="D8">
            <v>16.5</v>
          </cell>
          <cell r="E8">
            <v>63.217391304347828</v>
          </cell>
          <cell r="F8">
            <v>75</v>
          </cell>
          <cell r="G8">
            <v>49</v>
          </cell>
          <cell r="H8">
            <v>31.680000000000003</v>
          </cell>
          <cell r="I8" t="str">
            <v>*</v>
          </cell>
          <cell r="J8">
            <v>68.400000000000006</v>
          </cell>
          <cell r="K8">
            <v>0</v>
          </cell>
        </row>
        <row r="9">
          <cell r="B9">
            <v>18.116666666666667</v>
          </cell>
          <cell r="C9">
            <v>24.7</v>
          </cell>
          <cell r="D9">
            <v>12.1</v>
          </cell>
          <cell r="E9">
            <v>75.541666666666671</v>
          </cell>
          <cell r="F9">
            <v>86</v>
          </cell>
          <cell r="G9">
            <v>59</v>
          </cell>
          <cell r="H9">
            <v>15.120000000000001</v>
          </cell>
          <cell r="I9" t="str">
            <v>*</v>
          </cell>
          <cell r="J9">
            <v>23.759999999999998</v>
          </cell>
          <cell r="K9">
            <v>0</v>
          </cell>
        </row>
        <row r="10">
          <cell r="B10">
            <v>21.212500000000002</v>
          </cell>
          <cell r="C10">
            <v>28.9</v>
          </cell>
          <cell r="D10">
            <v>14.3</v>
          </cell>
          <cell r="E10">
            <v>73.791666666666671</v>
          </cell>
          <cell r="F10">
            <v>85</v>
          </cell>
          <cell r="G10">
            <v>61</v>
          </cell>
          <cell r="H10">
            <v>28.44</v>
          </cell>
          <cell r="I10" t="str">
            <v>*</v>
          </cell>
          <cell r="J10">
            <v>44.64</v>
          </cell>
          <cell r="K10">
            <v>0</v>
          </cell>
        </row>
        <row r="11">
          <cell r="B11">
            <v>24.508333333333336</v>
          </cell>
          <cell r="C11">
            <v>31</v>
          </cell>
          <cell r="D11">
            <v>19.8</v>
          </cell>
          <cell r="E11">
            <v>64.208333333333329</v>
          </cell>
          <cell r="F11">
            <v>72</v>
          </cell>
          <cell r="G11">
            <v>52</v>
          </cell>
          <cell r="H11">
            <v>31.680000000000003</v>
          </cell>
          <cell r="I11" t="str">
            <v>*</v>
          </cell>
          <cell r="J11">
            <v>52.2</v>
          </cell>
          <cell r="K11">
            <v>0</v>
          </cell>
        </row>
        <row r="12">
          <cell r="B12">
            <v>21.933333333333337</v>
          </cell>
          <cell r="C12">
            <v>26.5</v>
          </cell>
          <cell r="D12">
            <v>18.5</v>
          </cell>
          <cell r="E12">
            <v>74.041666666666671</v>
          </cell>
          <cell r="F12">
            <v>87</v>
          </cell>
          <cell r="G12">
            <v>61</v>
          </cell>
          <cell r="H12">
            <v>28.08</v>
          </cell>
          <cell r="I12" t="str">
            <v>*</v>
          </cell>
          <cell r="J12">
            <v>52.56</v>
          </cell>
          <cell r="K12">
            <v>20.2</v>
          </cell>
        </row>
        <row r="13">
          <cell r="B13">
            <v>20.724999999999998</v>
          </cell>
          <cell r="C13">
            <v>24.5</v>
          </cell>
          <cell r="D13">
            <v>18.600000000000001</v>
          </cell>
          <cell r="E13">
            <v>86.583333333333329</v>
          </cell>
          <cell r="F13">
            <v>90</v>
          </cell>
          <cell r="G13">
            <v>79</v>
          </cell>
          <cell r="H13">
            <v>20.52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23.095833333333331</v>
          </cell>
          <cell r="C14">
            <v>30.8</v>
          </cell>
          <cell r="D14">
            <v>17.5</v>
          </cell>
          <cell r="E14">
            <v>77.708333333333329</v>
          </cell>
          <cell r="F14">
            <v>90</v>
          </cell>
          <cell r="G14">
            <v>54</v>
          </cell>
          <cell r="H14">
            <v>19.079999999999998</v>
          </cell>
          <cell r="I14" t="str">
            <v>*</v>
          </cell>
          <cell r="J14">
            <v>32.76</v>
          </cell>
          <cell r="K14">
            <v>0</v>
          </cell>
        </row>
        <row r="15">
          <cell r="B15">
            <v>25.924999999999997</v>
          </cell>
          <cell r="C15">
            <v>34.299999999999997</v>
          </cell>
          <cell r="D15">
            <v>18.3</v>
          </cell>
          <cell r="E15">
            <v>63.083333333333336</v>
          </cell>
          <cell r="F15">
            <v>79</v>
          </cell>
          <cell r="G15">
            <v>41</v>
          </cell>
          <cell r="H15">
            <v>29.16</v>
          </cell>
          <cell r="I15" t="str">
            <v>*</v>
          </cell>
          <cell r="J15">
            <v>47.16</v>
          </cell>
          <cell r="K15">
            <v>0</v>
          </cell>
        </row>
        <row r="16">
          <cell r="B16">
            <v>26.779166666666669</v>
          </cell>
          <cell r="C16">
            <v>34</v>
          </cell>
          <cell r="D16">
            <v>19.8</v>
          </cell>
          <cell r="E16">
            <v>55.541666666666664</v>
          </cell>
          <cell r="F16">
            <v>71</v>
          </cell>
          <cell r="G16">
            <v>40</v>
          </cell>
          <cell r="H16">
            <v>31.680000000000003</v>
          </cell>
          <cell r="I16" t="str">
            <v>*</v>
          </cell>
          <cell r="J16">
            <v>49.32</v>
          </cell>
          <cell r="K16">
            <v>0</v>
          </cell>
        </row>
        <row r="17">
          <cell r="B17">
            <v>20.095833333333335</v>
          </cell>
          <cell r="C17">
            <v>25.8</v>
          </cell>
          <cell r="D17">
            <v>12.9</v>
          </cell>
          <cell r="E17">
            <v>73.291666666666671</v>
          </cell>
          <cell r="F17">
            <v>81</v>
          </cell>
          <cell r="G17">
            <v>60</v>
          </cell>
          <cell r="H17">
            <v>20.88</v>
          </cell>
          <cell r="I17" t="str">
            <v>*</v>
          </cell>
          <cell r="J17">
            <v>41.76</v>
          </cell>
          <cell r="K17">
            <v>0</v>
          </cell>
        </row>
        <row r="18">
          <cell r="B18">
            <v>15.295833333333334</v>
          </cell>
          <cell r="C18">
            <v>22.3</v>
          </cell>
          <cell r="D18">
            <v>11.2</v>
          </cell>
          <cell r="E18">
            <v>70.458333333333329</v>
          </cell>
          <cell r="F18">
            <v>84</v>
          </cell>
          <cell r="G18">
            <v>43</v>
          </cell>
          <cell r="H18">
            <v>20.16</v>
          </cell>
          <cell r="I18" t="str">
            <v>*</v>
          </cell>
          <cell r="J18">
            <v>36</v>
          </cell>
          <cell r="K18">
            <v>0</v>
          </cell>
        </row>
        <row r="19">
          <cell r="B19">
            <v>15.825000000000003</v>
          </cell>
          <cell r="C19">
            <v>27.6</v>
          </cell>
          <cell r="D19">
            <v>4.3</v>
          </cell>
          <cell r="E19">
            <v>58.333333333333336</v>
          </cell>
          <cell r="F19">
            <v>85</v>
          </cell>
          <cell r="G19">
            <v>28</v>
          </cell>
          <cell r="H19">
            <v>10.8</v>
          </cell>
          <cell r="I19" t="str">
            <v>*</v>
          </cell>
          <cell r="J19">
            <v>21.6</v>
          </cell>
          <cell r="K19">
            <v>0</v>
          </cell>
        </row>
        <row r="20">
          <cell r="B20">
            <v>21.387499999999999</v>
          </cell>
          <cell r="C20">
            <v>33.4</v>
          </cell>
          <cell r="D20">
            <v>10.4</v>
          </cell>
          <cell r="E20">
            <v>55.625</v>
          </cell>
          <cell r="F20">
            <v>80</v>
          </cell>
          <cell r="G20">
            <v>36</v>
          </cell>
          <cell r="H20">
            <v>25.92</v>
          </cell>
          <cell r="I20" t="str">
            <v>*</v>
          </cell>
          <cell r="J20">
            <v>41.76</v>
          </cell>
          <cell r="K20">
            <v>0</v>
          </cell>
        </row>
        <row r="21">
          <cell r="B21">
            <v>27.012499999999999</v>
          </cell>
          <cell r="C21">
            <v>37.200000000000003</v>
          </cell>
          <cell r="D21">
            <v>17.899999999999999</v>
          </cell>
          <cell r="F21">
            <v>78</v>
          </cell>
          <cell r="G21">
            <v>31</v>
          </cell>
          <cell r="H21">
            <v>35.64</v>
          </cell>
          <cell r="I21" t="str">
            <v>*</v>
          </cell>
          <cell r="J21">
            <v>56.88</v>
          </cell>
          <cell r="K21">
            <v>0</v>
          </cell>
        </row>
        <row r="22">
          <cell r="B22">
            <v>27.100000000000005</v>
          </cell>
          <cell r="C22">
            <v>36.799999999999997</v>
          </cell>
          <cell r="D22">
            <v>19.7</v>
          </cell>
          <cell r="E22">
            <v>55.833333333333336</v>
          </cell>
          <cell r="F22">
            <v>70</v>
          </cell>
          <cell r="G22">
            <v>36</v>
          </cell>
          <cell r="H22">
            <v>26.64</v>
          </cell>
          <cell r="I22" t="str">
            <v>*</v>
          </cell>
          <cell r="J22">
            <v>63.72</v>
          </cell>
          <cell r="K22">
            <v>0.4</v>
          </cell>
        </row>
        <row r="23">
          <cell r="B23">
            <v>25.077272727272724</v>
          </cell>
          <cell r="C23">
            <v>34.700000000000003</v>
          </cell>
          <cell r="D23">
            <v>20.399999999999999</v>
          </cell>
          <cell r="E23">
            <v>68.333333333333329</v>
          </cell>
          <cell r="F23">
            <v>84</v>
          </cell>
          <cell r="G23">
            <v>43</v>
          </cell>
          <cell r="H23">
            <v>19.079999999999998</v>
          </cell>
          <cell r="J23">
            <v>45.72</v>
          </cell>
          <cell r="K23">
            <v>0</v>
          </cell>
        </row>
        <row r="24">
          <cell r="B24">
            <v>26.587500000000002</v>
          </cell>
          <cell r="C24">
            <v>35.4</v>
          </cell>
          <cell r="D24">
            <v>19.399999999999999</v>
          </cell>
          <cell r="E24">
            <v>68.708333333333329</v>
          </cell>
          <cell r="F24">
            <v>93</v>
          </cell>
          <cell r="G24">
            <v>40</v>
          </cell>
          <cell r="H24">
            <v>18</v>
          </cell>
          <cell r="I24" t="str">
            <v>*</v>
          </cell>
          <cell r="J24">
            <v>30.96</v>
          </cell>
          <cell r="K24">
            <v>0</v>
          </cell>
        </row>
        <row r="25">
          <cell r="B25">
            <v>27.962499999999995</v>
          </cell>
          <cell r="C25">
            <v>36.1</v>
          </cell>
          <cell r="D25">
            <v>20.7</v>
          </cell>
          <cell r="E25">
            <v>65.833333333333329</v>
          </cell>
          <cell r="F25">
            <v>95</v>
          </cell>
          <cell r="G25">
            <v>35</v>
          </cell>
          <cell r="H25">
            <v>25.92</v>
          </cell>
          <cell r="I25" t="str">
            <v>*</v>
          </cell>
          <cell r="J25">
            <v>41.4</v>
          </cell>
          <cell r="K25">
            <v>15.2</v>
          </cell>
        </row>
        <row r="26">
          <cell r="B26">
            <v>29.079166666666666</v>
          </cell>
          <cell r="C26">
            <v>38</v>
          </cell>
          <cell r="D26">
            <v>20.3</v>
          </cell>
          <cell r="E26">
            <v>60.666666666666664</v>
          </cell>
          <cell r="F26">
            <v>94</v>
          </cell>
          <cell r="G26">
            <v>28</v>
          </cell>
          <cell r="H26">
            <v>21.240000000000002</v>
          </cell>
          <cell r="I26" t="str">
            <v>*</v>
          </cell>
          <cell r="J26">
            <v>33.119999999999997</v>
          </cell>
          <cell r="K26">
            <v>0</v>
          </cell>
        </row>
        <row r="27">
          <cell r="B27">
            <v>29.275000000000002</v>
          </cell>
          <cell r="C27">
            <v>38.700000000000003</v>
          </cell>
          <cell r="D27">
            <v>22.4</v>
          </cell>
          <cell r="E27">
            <v>59.666666666666664</v>
          </cell>
          <cell r="F27">
            <v>86</v>
          </cell>
          <cell r="G27">
            <v>29</v>
          </cell>
          <cell r="H27">
            <v>32.04</v>
          </cell>
          <cell r="I27" t="str">
            <v>*</v>
          </cell>
          <cell r="J27">
            <v>68.039999999999992</v>
          </cell>
          <cell r="K27">
            <v>0</v>
          </cell>
        </row>
        <row r="28">
          <cell r="B28">
            <v>29.895833333333339</v>
          </cell>
          <cell r="C28">
            <v>39</v>
          </cell>
          <cell r="D28">
            <v>23.1</v>
          </cell>
          <cell r="E28">
            <v>60.583333333333336</v>
          </cell>
          <cell r="F28">
            <v>84</v>
          </cell>
          <cell r="G28">
            <v>32</v>
          </cell>
          <cell r="H28">
            <v>14.76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30.233333333333334</v>
          </cell>
          <cell r="C29">
            <v>39</v>
          </cell>
          <cell r="D29">
            <v>23</v>
          </cell>
          <cell r="E29">
            <v>60.166666666666664</v>
          </cell>
          <cell r="F29">
            <v>83</v>
          </cell>
          <cell r="G29">
            <v>32</v>
          </cell>
          <cell r="H29">
            <v>17.64</v>
          </cell>
          <cell r="I29" t="str">
            <v>*</v>
          </cell>
          <cell r="J29">
            <v>34.92</v>
          </cell>
          <cell r="K29">
            <v>0</v>
          </cell>
        </row>
        <row r="30">
          <cell r="B30">
            <v>31.050000000000008</v>
          </cell>
          <cell r="C30">
            <v>39.5</v>
          </cell>
          <cell r="D30">
            <v>23.9</v>
          </cell>
          <cell r="E30">
            <v>55.583333333333336</v>
          </cell>
          <cell r="F30">
            <v>81</v>
          </cell>
          <cell r="G30">
            <v>28</v>
          </cell>
          <cell r="H30">
            <v>25.56</v>
          </cell>
          <cell r="I30" t="str">
            <v>*</v>
          </cell>
          <cell r="J30">
            <v>43.56</v>
          </cell>
          <cell r="K30">
            <v>0</v>
          </cell>
        </row>
        <row r="31">
          <cell r="B31">
            <v>22.287500000000005</v>
          </cell>
          <cell r="C31">
            <v>31.4</v>
          </cell>
          <cell r="D31">
            <v>18.3</v>
          </cell>
          <cell r="E31">
            <v>72.5</v>
          </cell>
          <cell r="F31">
            <v>88</v>
          </cell>
          <cell r="G31">
            <v>46</v>
          </cell>
          <cell r="H31">
            <v>20.52</v>
          </cell>
          <cell r="I31" t="str">
            <v>*</v>
          </cell>
          <cell r="J31">
            <v>43.2</v>
          </cell>
          <cell r="K31">
            <v>0</v>
          </cell>
        </row>
        <row r="32">
          <cell r="B32">
            <v>21.643478260869564</v>
          </cell>
          <cell r="C32">
            <v>30.7</v>
          </cell>
          <cell r="D32">
            <v>14.3</v>
          </cell>
          <cell r="E32">
            <v>63.695652173913047</v>
          </cell>
          <cell r="F32">
            <v>87</v>
          </cell>
          <cell r="G32">
            <v>36</v>
          </cell>
          <cell r="H32">
            <v>15.840000000000002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23.5625</v>
          </cell>
          <cell r="C33">
            <v>29.7</v>
          </cell>
          <cell r="D33">
            <v>18.899999999999999</v>
          </cell>
          <cell r="E33">
            <v>64.083333333333329</v>
          </cell>
          <cell r="F33">
            <v>78</v>
          </cell>
          <cell r="G33">
            <v>50</v>
          </cell>
          <cell r="H33">
            <v>19.440000000000001</v>
          </cell>
          <cell r="I33" t="str">
            <v>*</v>
          </cell>
          <cell r="J33">
            <v>31.680000000000003</v>
          </cell>
          <cell r="K33">
            <v>0</v>
          </cell>
        </row>
        <row r="34">
          <cell r="B34">
            <v>23.912499999999994</v>
          </cell>
          <cell r="C34">
            <v>28.5</v>
          </cell>
          <cell r="D34">
            <v>20.6</v>
          </cell>
          <cell r="E34">
            <v>78.458333333333329</v>
          </cell>
          <cell r="F34">
            <v>94</v>
          </cell>
          <cell r="G34">
            <v>61</v>
          </cell>
          <cell r="H34">
            <v>11.879999999999999</v>
          </cell>
          <cell r="I34" t="str">
            <v>*</v>
          </cell>
          <cell r="J34">
            <v>20.88</v>
          </cell>
          <cell r="K34">
            <v>2.8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23.379166666666663</v>
          </cell>
          <cell r="C5">
            <v>32.4</v>
          </cell>
          <cell r="D5">
            <v>17.8</v>
          </cell>
          <cell r="E5">
            <v>79.5</v>
          </cell>
          <cell r="F5">
            <v>100</v>
          </cell>
          <cell r="G5">
            <v>43</v>
          </cell>
          <cell r="H5">
            <v>13.32</v>
          </cell>
          <cell r="I5" t="str">
            <v>*</v>
          </cell>
          <cell r="J5">
            <v>32.4</v>
          </cell>
          <cell r="K5">
            <v>0</v>
          </cell>
        </row>
        <row r="6">
          <cell r="B6">
            <v>28.099999999999998</v>
          </cell>
          <cell r="C6">
            <v>35.799999999999997</v>
          </cell>
          <cell r="D6">
            <v>21.2</v>
          </cell>
          <cell r="E6">
            <v>61.708333333333336</v>
          </cell>
          <cell r="F6">
            <v>88</v>
          </cell>
          <cell r="G6">
            <v>35</v>
          </cell>
          <cell r="H6">
            <v>32.04</v>
          </cell>
          <cell r="I6" t="str">
            <v>*</v>
          </cell>
          <cell r="J6">
            <v>54.36</v>
          </cell>
          <cell r="K6">
            <v>0</v>
          </cell>
        </row>
        <row r="7">
          <cell r="B7">
            <v>28.600000000000005</v>
          </cell>
          <cell r="C7">
            <v>36.1</v>
          </cell>
          <cell r="D7">
            <v>22.6</v>
          </cell>
          <cell r="E7">
            <v>64.541666666666671</v>
          </cell>
          <cell r="F7">
            <v>92</v>
          </cell>
          <cell r="G7">
            <v>36</v>
          </cell>
          <cell r="H7">
            <v>36.36</v>
          </cell>
          <cell r="I7" t="str">
            <v>*</v>
          </cell>
          <cell r="J7">
            <v>61.92</v>
          </cell>
          <cell r="K7">
            <v>0</v>
          </cell>
        </row>
        <row r="8">
          <cell r="B8">
            <v>26.275000000000002</v>
          </cell>
          <cell r="C8">
            <v>35.5</v>
          </cell>
          <cell r="D8">
            <v>19.8</v>
          </cell>
          <cell r="E8">
            <v>69.25</v>
          </cell>
          <cell r="F8">
            <v>90</v>
          </cell>
          <cell r="G8">
            <v>39</v>
          </cell>
          <cell r="H8">
            <v>40.680000000000007</v>
          </cell>
          <cell r="I8" t="str">
            <v>*</v>
          </cell>
          <cell r="J8">
            <v>74.52</v>
          </cell>
          <cell r="K8">
            <v>1.4</v>
          </cell>
        </row>
        <row r="9">
          <cell r="B9">
            <v>20.224999999999998</v>
          </cell>
          <cell r="C9">
            <v>26.8</v>
          </cell>
          <cell r="D9">
            <v>16.2</v>
          </cell>
          <cell r="E9">
            <v>69.583333333333329</v>
          </cell>
          <cell r="F9">
            <v>87</v>
          </cell>
          <cell r="G9">
            <v>40</v>
          </cell>
          <cell r="H9">
            <v>11.16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24.19583333333334</v>
          </cell>
          <cell r="C10">
            <v>32.9</v>
          </cell>
          <cell r="D10">
            <v>17.7</v>
          </cell>
          <cell r="E10">
            <v>67.458333333333329</v>
          </cell>
          <cell r="F10">
            <v>86</v>
          </cell>
          <cell r="G10">
            <v>50</v>
          </cell>
          <cell r="H10">
            <v>15.120000000000001</v>
          </cell>
          <cell r="I10" t="str">
            <v>*</v>
          </cell>
          <cell r="J10">
            <v>32.04</v>
          </cell>
          <cell r="K10">
            <v>0</v>
          </cell>
        </row>
        <row r="11">
          <cell r="B11">
            <v>25.883333333333329</v>
          </cell>
          <cell r="C11">
            <v>33.6</v>
          </cell>
          <cell r="D11">
            <v>19.899999999999999</v>
          </cell>
          <cell r="E11">
            <v>61.708333333333336</v>
          </cell>
          <cell r="F11">
            <v>77</v>
          </cell>
          <cell r="G11">
            <v>41</v>
          </cell>
          <cell r="H11">
            <v>20.16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23.242857142857147</v>
          </cell>
          <cell r="C12">
            <v>29</v>
          </cell>
          <cell r="D12">
            <v>19.2</v>
          </cell>
          <cell r="E12">
            <v>73.571428571428569</v>
          </cell>
          <cell r="F12">
            <v>100</v>
          </cell>
          <cell r="G12">
            <v>45</v>
          </cell>
          <cell r="H12">
            <v>16.920000000000002</v>
          </cell>
          <cell r="I12" t="str">
            <v>*</v>
          </cell>
          <cell r="J12">
            <v>50.76</v>
          </cell>
          <cell r="K12">
            <v>16.8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27.395833333333332</v>
          </cell>
          <cell r="C23">
            <v>35.799999999999997</v>
          </cell>
          <cell r="D23">
            <v>21</v>
          </cell>
          <cell r="E23">
            <v>66.791666666666671</v>
          </cell>
          <cell r="F23">
            <v>95</v>
          </cell>
          <cell r="G23">
            <v>37</v>
          </cell>
          <cell r="H23">
            <v>11.879999999999999</v>
          </cell>
          <cell r="I23" t="str">
            <v>*</v>
          </cell>
          <cell r="J23">
            <v>59.760000000000005</v>
          </cell>
          <cell r="K23">
            <v>3.6</v>
          </cell>
        </row>
        <row r="24">
          <cell r="B24">
            <v>28.470833333333335</v>
          </cell>
          <cell r="C24">
            <v>36.4</v>
          </cell>
          <cell r="D24">
            <v>22.2</v>
          </cell>
          <cell r="E24">
            <v>61.291666666666664</v>
          </cell>
          <cell r="F24">
            <v>91</v>
          </cell>
          <cell r="G24">
            <v>34</v>
          </cell>
          <cell r="H24">
            <v>15.48</v>
          </cell>
          <cell r="I24" t="str">
            <v>*</v>
          </cell>
          <cell r="J24">
            <v>32.04</v>
          </cell>
          <cell r="K24">
            <v>0</v>
          </cell>
        </row>
        <row r="25">
          <cell r="B25">
            <v>29.212499999999991</v>
          </cell>
          <cell r="C25">
            <v>37.299999999999997</v>
          </cell>
          <cell r="D25">
            <v>21.9</v>
          </cell>
          <cell r="E25">
            <v>57.708333333333336</v>
          </cell>
          <cell r="F25">
            <v>91</v>
          </cell>
          <cell r="G25">
            <v>31</v>
          </cell>
          <cell r="H25">
            <v>13.68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29.637500000000006</v>
          </cell>
          <cell r="C26">
            <v>39.700000000000003</v>
          </cell>
          <cell r="D26">
            <v>21.6</v>
          </cell>
          <cell r="E26">
            <v>55.25</v>
          </cell>
          <cell r="F26">
            <v>87</v>
          </cell>
          <cell r="G26">
            <v>25</v>
          </cell>
          <cell r="H26">
            <v>22.68</v>
          </cell>
          <cell r="I26" t="str">
            <v>*</v>
          </cell>
          <cell r="J26">
            <v>44.28</v>
          </cell>
          <cell r="K26">
            <v>1.2</v>
          </cell>
        </row>
        <row r="27">
          <cell r="B27">
            <v>29.458333333333332</v>
          </cell>
          <cell r="C27">
            <v>39</v>
          </cell>
          <cell r="D27">
            <v>21.1</v>
          </cell>
          <cell r="E27">
            <v>56.125</v>
          </cell>
          <cell r="F27">
            <v>87</v>
          </cell>
          <cell r="G27">
            <v>28</v>
          </cell>
          <cell r="H27">
            <v>23.400000000000002</v>
          </cell>
          <cell r="I27" t="str">
            <v>*</v>
          </cell>
          <cell r="J27">
            <v>51.480000000000004</v>
          </cell>
          <cell r="K27">
            <v>0.2</v>
          </cell>
        </row>
        <row r="28">
          <cell r="B28">
            <v>30.829166666666666</v>
          </cell>
          <cell r="C28">
            <v>39.1</v>
          </cell>
          <cell r="D28">
            <v>22.8</v>
          </cell>
          <cell r="E28">
            <v>52.541666666666664</v>
          </cell>
          <cell r="F28">
            <v>87</v>
          </cell>
          <cell r="G28">
            <v>28</v>
          </cell>
          <cell r="H28">
            <v>16.559999999999999</v>
          </cell>
          <cell r="I28" t="str">
            <v>*</v>
          </cell>
          <cell r="J28">
            <v>43.56</v>
          </cell>
          <cell r="K28">
            <v>0</v>
          </cell>
        </row>
        <row r="29">
          <cell r="B29">
            <v>31.754166666666666</v>
          </cell>
          <cell r="C29">
            <v>40.4</v>
          </cell>
          <cell r="D29">
            <v>23.6</v>
          </cell>
          <cell r="E29">
            <v>51.083333333333336</v>
          </cell>
          <cell r="F29">
            <v>83</v>
          </cell>
          <cell r="G29">
            <v>25</v>
          </cell>
          <cell r="H29">
            <v>20.52</v>
          </cell>
          <cell r="I29" t="str">
            <v>*</v>
          </cell>
          <cell r="J29">
            <v>42.480000000000004</v>
          </cell>
          <cell r="K29">
            <v>0</v>
          </cell>
        </row>
        <row r="30">
          <cell r="B30">
            <v>31.808695652173913</v>
          </cell>
          <cell r="C30">
            <v>39.700000000000003</v>
          </cell>
          <cell r="D30">
            <v>24.3</v>
          </cell>
          <cell r="E30">
            <v>50.304347826086953</v>
          </cell>
          <cell r="F30">
            <v>78</v>
          </cell>
          <cell r="G30">
            <v>28</v>
          </cell>
          <cell r="H30">
            <v>30.6</v>
          </cell>
          <cell r="I30" t="str">
            <v>*</v>
          </cell>
          <cell r="J30">
            <v>53.28</v>
          </cell>
          <cell r="K30">
            <v>0</v>
          </cell>
        </row>
        <row r="31">
          <cell r="B31">
            <v>24.220833333333331</v>
          </cell>
          <cell r="C31">
            <v>30.7</v>
          </cell>
          <cell r="D31">
            <v>19.600000000000001</v>
          </cell>
          <cell r="E31">
            <v>67.208333333333329</v>
          </cell>
          <cell r="F31">
            <v>86</v>
          </cell>
          <cell r="G31">
            <v>48</v>
          </cell>
          <cell r="H31">
            <v>23.759999999999998</v>
          </cell>
          <cell r="I31" t="str">
            <v>*</v>
          </cell>
          <cell r="J31">
            <v>45.36</v>
          </cell>
          <cell r="K31">
            <v>0</v>
          </cell>
        </row>
        <row r="32">
          <cell r="B32">
            <v>22.995833333333337</v>
          </cell>
          <cell r="C32">
            <v>31.8</v>
          </cell>
          <cell r="D32">
            <v>16.5</v>
          </cell>
          <cell r="E32">
            <v>62.458333333333336</v>
          </cell>
          <cell r="F32">
            <v>82</v>
          </cell>
          <cell r="G32">
            <v>41</v>
          </cell>
          <cell r="H32">
            <v>10.08</v>
          </cell>
          <cell r="I32" t="str">
            <v>*</v>
          </cell>
          <cell r="J32">
            <v>25.56</v>
          </cell>
          <cell r="K32">
            <v>0</v>
          </cell>
        </row>
        <row r="33">
          <cell r="B33">
            <v>26.213043478260875</v>
          </cell>
          <cell r="C33">
            <v>34.700000000000003</v>
          </cell>
          <cell r="D33">
            <v>19.3</v>
          </cell>
          <cell r="E33">
            <v>59.652173913043477</v>
          </cell>
          <cell r="F33">
            <v>79</v>
          </cell>
          <cell r="G33">
            <v>38</v>
          </cell>
          <cell r="H33">
            <v>11.879999999999999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27.826086956521738</v>
          </cell>
          <cell r="C34">
            <v>33.200000000000003</v>
          </cell>
          <cell r="D34">
            <v>23.4</v>
          </cell>
          <cell r="E34">
            <v>61.782608695652172</v>
          </cell>
          <cell r="F34">
            <v>76</v>
          </cell>
          <cell r="G34">
            <v>45</v>
          </cell>
          <cell r="H34">
            <v>11.16</v>
          </cell>
          <cell r="I34" t="str">
            <v>*</v>
          </cell>
          <cell r="J34">
            <v>24.840000000000003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22.662499999999998</v>
          </cell>
          <cell r="C5">
            <v>29.5</v>
          </cell>
          <cell r="D5">
            <v>17.3</v>
          </cell>
          <cell r="E5">
            <v>67.625</v>
          </cell>
          <cell r="F5">
            <v>100</v>
          </cell>
          <cell r="G5">
            <v>44</v>
          </cell>
          <cell r="H5">
            <v>23.400000000000002</v>
          </cell>
          <cell r="I5" t="str">
            <v>*</v>
          </cell>
          <cell r="J5">
            <v>45.72</v>
          </cell>
          <cell r="K5">
            <v>0</v>
          </cell>
        </row>
        <row r="6">
          <cell r="B6">
            <v>23.775000000000006</v>
          </cell>
          <cell r="C6">
            <v>28.9</v>
          </cell>
          <cell r="D6">
            <v>19</v>
          </cell>
          <cell r="E6">
            <v>74.458333333333329</v>
          </cell>
          <cell r="F6">
            <v>100</v>
          </cell>
          <cell r="G6">
            <v>57</v>
          </cell>
          <cell r="H6">
            <v>34.56</v>
          </cell>
          <cell r="I6" t="str">
            <v>*</v>
          </cell>
          <cell r="J6">
            <v>59.760000000000005</v>
          </cell>
          <cell r="K6">
            <v>2.6</v>
          </cell>
        </row>
        <row r="7">
          <cell r="B7">
            <v>26.879166666666674</v>
          </cell>
          <cell r="C7">
            <v>36.4</v>
          </cell>
          <cell r="D7">
            <v>20.100000000000001</v>
          </cell>
          <cell r="E7">
            <v>66.434782608695656</v>
          </cell>
          <cell r="F7">
            <v>96</v>
          </cell>
          <cell r="G7">
            <v>33</v>
          </cell>
          <cell r="H7">
            <v>23.759999999999998</v>
          </cell>
          <cell r="I7" t="str">
            <v>*</v>
          </cell>
          <cell r="J7">
            <v>51.12</v>
          </cell>
          <cell r="K7">
            <v>0</v>
          </cell>
        </row>
        <row r="8">
          <cell r="B8">
            <v>25.537500000000005</v>
          </cell>
          <cell r="C8">
            <v>35.1</v>
          </cell>
          <cell r="D8">
            <v>16.399999999999999</v>
          </cell>
          <cell r="E8">
            <v>65.952380952380949</v>
          </cell>
          <cell r="F8">
            <v>92</v>
          </cell>
          <cell r="G8">
            <v>38</v>
          </cell>
          <cell r="H8">
            <v>32.4</v>
          </cell>
          <cell r="I8" t="str">
            <v>*</v>
          </cell>
          <cell r="J8">
            <v>65.52</v>
          </cell>
          <cell r="K8">
            <v>13</v>
          </cell>
        </row>
        <row r="9">
          <cell r="B9">
            <v>18.212499999999999</v>
          </cell>
          <cell r="C9">
            <v>23.9</v>
          </cell>
          <cell r="D9">
            <v>14.1</v>
          </cell>
          <cell r="E9">
            <v>80.61904761904762</v>
          </cell>
          <cell r="F9">
            <v>100</v>
          </cell>
          <cell r="G9">
            <v>55</v>
          </cell>
          <cell r="H9">
            <v>13.68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21.366666666666664</v>
          </cell>
          <cell r="C10">
            <v>28.3</v>
          </cell>
          <cell r="D10">
            <v>16.100000000000001</v>
          </cell>
          <cell r="E10">
            <v>78.782608695652172</v>
          </cell>
          <cell r="F10">
            <v>100</v>
          </cell>
          <cell r="G10">
            <v>57</v>
          </cell>
          <cell r="H10">
            <v>21.240000000000002</v>
          </cell>
          <cell r="I10" t="str">
            <v>*</v>
          </cell>
          <cell r="J10">
            <v>39.24</v>
          </cell>
          <cell r="K10">
            <v>0</v>
          </cell>
        </row>
        <row r="11">
          <cell r="B11">
            <v>23.69583333333334</v>
          </cell>
          <cell r="C11">
            <v>29.6</v>
          </cell>
          <cell r="D11">
            <v>19</v>
          </cell>
          <cell r="E11">
            <v>67.083333333333329</v>
          </cell>
          <cell r="F11">
            <v>81</v>
          </cell>
          <cell r="G11">
            <v>51</v>
          </cell>
          <cell r="H11">
            <v>23.759999999999998</v>
          </cell>
          <cell r="I11" t="str">
            <v>*</v>
          </cell>
          <cell r="J11">
            <v>48.6</v>
          </cell>
          <cell r="K11">
            <v>0.2</v>
          </cell>
        </row>
        <row r="12">
          <cell r="B12">
            <v>21.404166666666672</v>
          </cell>
          <cell r="C12">
            <v>25.6</v>
          </cell>
          <cell r="D12">
            <v>18.100000000000001</v>
          </cell>
          <cell r="E12">
            <v>69.615384615384613</v>
          </cell>
          <cell r="F12">
            <v>97</v>
          </cell>
          <cell r="G12">
            <v>59</v>
          </cell>
          <cell r="H12">
            <v>26.28</v>
          </cell>
          <cell r="I12" t="str">
            <v>*</v>
          </cell>
          <cell r="J12">
            <v>45.36</v>
          </cell>
          <cell r="K12">
            <v>26.400000000000002</v>
          </cell>
        </row>
        <row r="13">
          <cell r="B13">
            <v>19.883333333333333</v>
          </cell>
          <cell r="C13">
            <v>23</v>
          </cell>
          <cell r="D13">
            <v>17.7</v>
          </cell>
          <cell r="E13">
            <v>89.36363636363636</v>
          </cell>
          <cell r="F13">
            <v>100</v>
          </cell>
          <cell r="G13">
            <v>79</v>
          </cell>
          <cell r="H13">
            <v>14.04</v>
          </cell>
          <cell r="I13" t="str">
            <v>*</v>
          </cell>
          <cell r="J13">
            <v>28.08</v>
          </cell>
          <cell r="K13">
            <v>3.2</v>
          </cell>
        </row>
        <row r="14">
          <cell r="B14">
            <v>22.162499999999998</v>
          </cell>
          <cell r="C14">
            <v>29.7</v>
          </cell>
          <cell r="D14">
            <v>16.5</v>
          </cell>
          <cell r="E14">
            <v>67.333333333333329</v>
          </cell>
          <cell r="F14">
            <v>99</v>
          </cell>
          <cell r="G14">
            <v>50</v>
          </cell>
          <cell r="H14">
            <v>13.32</v>
          </cell>
          <cell r="I14" t="str">
            <v>*</v>
          </cell>
          <cell r="J14">
            <v>25.56</v>
          </cell>
          <cell r="K14">
            <v>0</v>
          </cell>
        </row>
        <row r="15">
          <cell r="B15">
            <v>25.508333333333336</v>
          </cell>
          <cell r="C15">
            <v>32.9</v>
          </cell>
          <cell r="D15">
            <v>19.3</v>
          </cell>
          <cell r="E15">
            <v>62.958333333333336</v>
          </cell>
          <cell r="F15">
            <v>88</v>
          </cell>
          <cell r="G15">
            <v>34</v>
          </cell>
          <cell r="H15">
            <v>19.440000000000001</v>
          </cell>
          <cell r="I15" t="str">
            <v>*</v>
          </cell>
          <cell r="J15">
            <v>38.880000000000003</v>
          </cell>
          <cell r="K15">
            <v>0</v>
          </cell>
        </row>
        <row r="16">
          <cell r="B16">
            <v>26.050000000000008</v>
          </cell>
          <cell r="C16">
            <v>33.1</v>
          </cell>
          <cell r="D16">
            <v>21.1</v>
          </cell>
          <cell r="E16">
            <v>58.125</v>
          </cell>
          <cell r="F16">
            <v>73</v>
          </cell>
          <cell r="G16">
            <v>37</v>
          </cell>
          <cell r="H16">
            <v>19.079999999999998</v>
          </cell>
          <cell r="I16" t="str">
            <v>*</v>
          </cell>
          <cell r="J16">
            <v>33.480000000000004</v>
          </cell>
          <cell r="K16">
            <v>1</v>
          </cell>
        </row>
        <row r="17">
          <cell r="B17">
            <v>21.395833333333339</v>
          </cell>
          <cell r="C17">
            <v>27.1</v>
          </cell>
          <cell r="D17">
            <v>13.4</v>
          </cell>
          <cell r="E17">
            <v>74.086956521739125</v>
          </cell>
          <cell r="F17">
            <v>100</v>
          </cell>
          <cell r="G17">
            <v>54</v>
          </cell>
          <cell r="H17">
            <v>21.96</v>
          </cell>
          <cell r="I17" t="str">
            <v>*</v>
          </cell>
          <cell r="J17">
            <v>43.2</v>
          </cell>
          <cell r="K17">
            <v>9.6000000000000014</v>
          </cell>
        </row>
        <row r="18">
          <cell r="B18">
            <v>14.970833333333331</v>
          </cell>
          <cell r="C18">
            <v>21.5</v>
          </cell>
          <cell r="D18">
            <v>11</v>
          </cell>
          <cell r="E18">
            <v>73.608695652173907</v>
          </cell>
          <cell r="F18">
            <v>100</v>
          </cell>
          <cell r="G18">
            <v>32</v>
          </cell>
          <cell r="H18">
            <v>14.76</v>
          </cell>
          <cell r="I18" t="str">
            <v>*</v>
          </cell>
          <cell r="J18">
            <v>50.04</v>
          </cell>
          <cell r="K18">
            <v>0</v>
          </cell>
        </row>
        <row r="19">
          <cell r="B19">
            <v>16.929166666666667</v>
          </cell>
          <cell r="C19">
            <v>26</v>
          </cell>
          <cell r="D19">
            <v>7.4</v>
          </cell>
          <cell r="E19">
            <v>58.166666666666664</v>
          </cell>
          <cell r="F19">
            <v>100</v>
          </cell>
          <cell r="G19">
            <v>23</v>
          </cell>
          <cell r="H19">
            <v>10.44</v>
          </cell>
          <cell r="I19" t="str">
            <v>*</v>
          </cell>
          <cell r="J19">
            <v>22.32</v>
          </cell>
          <cell r="K19">
            <v>0</v>
          </cell>
        </row>
        <row r="20">
          <cell r="B20">
            <v>21.987500000000001</v>
          </cell>
          <cell r="C20">
            <v>32.4</v>
          </cell>
          <cell r="D20">
            <v>13.7</v>
          </cell>
          <cell r="E20">
            <v>56.625</v>
          </cell>
          <cell r="F20">
            <v>84</v>
          </cell>
          <cell r="G20">
            <v>32</v>
          </cell>
          <cell r="H20">
            <v>14.76</v>
          </cell>
          <cell r="I20" t="str">
            <v>*</v>
          </cell>
          <cell r="J20">
            <v>36.72</v>
          </cell>
          <cell r="K20">
            <v>0</v>
          </cell>
        </row>
        <row r="21">
          <cell r="B21">
            <v>26.695833333333329</v>
          </cell>
          <cell r="C21">
            <v>35.700000000000003</v>
          </cell>
          <cell r="D21">
            <v>19.399999999999999</v>
          </cell>
          <cell r="E21">
            <v>56</v>
          </cell>
          <cell r="F21">
            <v>83</v>
          </cell>
          <cell r="G21">
            <v>28</v>
          </cell>
          <cell r="H21">
            <v>20.88</v>
          </cell>
          <cell r="I21" t="str">
            <v>*</v>
          </cell>
          <cell r="J21">
            <v>39.24</v>
          </cell>
          <cell r="K21">
            <v>0</v>
          </cell>
        </row>
        <row r="22">
          <cell r="B22">
            <v>26.704166666666669</v>
          </cell>
          <cell r="C22">
            <v>35.5</v>
          </cell>
          <cell r="D22">
            <v>20.100000000000001</v>
          </cell>
          <cell r="E22">
            <v>57.666666666666664</v>
          </cell>
          <cell r="F22">
            <v>87</v>
          </cell>
          <cell r="G22">
            <v>30</v>
          </cell>
          <cell r="H22">
            <v>30.96</v>
          </cell>
          <cell r="I22" t="str">
            <v>*</v>
          </cell>
          <cell r="J22">
            <v>60.839999999999996</v>
          </cell>
          <cell r="K22">
            <v>2.8</v>
          </cell>
        </row>
        <row r="23">
          <cell r="B23">
            <v>26.349999999999998</v>
          </cell>
          <cell r="C23">
            <v>34.5</v>
          </cell>
          <cell r="D23">
            <v>22.3</v>
          </cell>
          <cell r="E23">
            <v>68.875</v>
          </cell>
          <cell r="F23">
            <v>90</v>
          </cell>
          <cell r="G23">
            <v>39</v>
          </cell>
          <cell r="H23">
            <v>18.36</v>
          </cell>
          <cell r="I23" t="str">
            <v>*</v>
          </cell>
          <cell r="J23">
            <v>46.800000000000004</v>
          </cell>
          <cell r="K23">
            <v>1</v>
          </cell>
        </row>
        <row r="24">
          <cell r="B24">
            <v>26.795833333333334</v>
          </cell>
          <cell r="C24">
            <v>34.799999999999997</v>
          </cell>
          <cell r="D24">
            <v>20.5</v>
          </cell>
          <cell r="E24">
            <v>68.458333333333329</v>
          </cell>
          <cell r="F24">
            <v>96</v>
          </cell>
          <cell r="G24">
            <v>39</v>
          </cell>
          <cell r="H24">
            <v>11.879999999999999</v>
          </cell>
          <cell r="I24" t="str">
            <v>*</v>
          </cell>
          <cell r="J24">
            <v>27.720000000000002</v>
          </cell>
          <cell r="K24">
            <v>0</v>
          </cell>
        </row>
        <row r="25">
          <cell r="B25">
            <v>27.733333333333334</v>
          </cell>
          <cell r="C25">
            <v>35.5</v>
          </cell>
          <cell r="D25">
            <v>21.8</v>
          </cell>
          <cell r="E25">
            <v>65.125</v>
          </cell>
          <cell r="F25">
            <v>97</v>
          </cell>
          <cell r="G25">
            <v>33</v>
          </cell>
          <cell r="H25">
            <v>17.64</v>
          </cell>
          <cell r="I25" t="str">
            <v>*</v>
          </cell>
          <cell r="J25">
            <v>41.4</v>
          </cell>
          <cell r="K25">
            <v>0.2</v>
          </cell>
        </row>
        <row r="26">
          <cell r="B26">
            <v>29.879166666666666</v>
          </cell>
          <cell r="C26">
            <v>37.9</v>
          </cell>
          <cell r="D26">
            <v>22.8</v>
          </cell>
          <cell r="E26">
            <v>53.625</v>
          </cell>
          <cell r="F26">
            <v>78</v>
          </cell>
          <cell r="G26">
            <v>24</v>
          </cell>
          <cell r="H26">
            <v>13.32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30.3</v>
          </cell>
          <cell r="C27">
            <v>39.1</v>
          </cell>
          <cell r="D27">
            <v>23.4</v>
          </cell>
          <cell r="E27">
            <v>53.916666666666664</v>
          </cell>
          <cell r="F27">
            <v>79</v>
          </cell>
          <cell r="G27">
            <v>25</v>
          </cell>
          <cell r="H27">
            <v>13.32</v>
          </cell>
          <cell r="I27" t="str">
            <v>*</v>
          </cell>
          <cell r="J27">
            <v>26.64</v>
          </cell>
          <cell r="K27">
            <v>0</v>
          </cell>
        </row>
        <row r="28">
          <cell r="B28">
            <v>30.487500000000008</v>
          </cell>
          <cell r="C28">
            <v>39</v>
          </cell>
          <cell r="D28">
            <v>24.7</v>
          </cell>
          <cell r="E28">
            <v>55.541666666666664</v>
          </cell>
          <cell r="F28">
            <v>85</v>
          </cell>
          <cell r="G28">
            <v>25</v>
          </cell>
          <cell r="H28">
            <v>15.840000000000002</v>
          </cell>
          <cell r="I28" t="str">
            <v>*</v>
          </cell>
          <cell r="J28">
            <v>43.56</v>
          </cell>
          <cell r="K28">
            <v>0.6</v>
          </cell>
        </row>
        <row r="29">
          <cell r="B29">
            <v>30.941666666666659</v>
          </cell>
          <cell r="C29">
            <v>39.5</v>
          </cell>
          <cell r="D29">
            <v>23.8</v>
          </cell>
          <cell r="E29">
            <v>52.791666666666664</v>
          </cell>
          <cell r="F29">
            <v>84</v>
          </cell>
          <cell r="G29">
            <v>26</v>
          </cell>
          <cell r="H29">
            <v>17.64</v>
          </cell>
          <cell r="I29" t="str">
            <v>*</v>
          </cell>
          <cell r="J29">
            <v>54</v>
          </cell>
          <cell r="K29">
            <v>0.2</v>
          </cell>
        </row>
        <row r="30">
          <cell r="B30">
            <v>31.658333333333335</v>
          </cell>
          <cell r="C30">
            <v>39.9</v>
          </cell>
          <cell r="D30">
            <v>25.2</v>
          </cell>
          <cell r="E30">
            <v>51.75</v>
          </cell>
          <cell r="F30">
            <v>79</v>
          </cell>
          <cell r="G30">
            <v>23</v>
          </cell>
          <cell r="H30">
            <v>23.040000000000003</v>
          </cell>
          <cell r="I30" t="str">
            <v>*</v>
          </cell>
          <cell r="J30">
            <v>48.96</v>
          </cell>
          <cell r="K30">
            <v>0</v>
          </cell>
        </row>
        <row r="31">
          <cell r="B31">
            <v>23.308333333333326</v>
          </cell>
          <cell r="C31">
            <v>31.8</v>
          </cell>
          <cell r="D31">
            <v>19.3</v>
          </cell>
          <cell r="E31">
            <v>69.791666666666671</v>
          </cell>
          <cell r="F31">
            <v>89</v>
          </cell>
          <cell r="G31">
            <v>44</v>
          </cell>
          <cell r="H31">
            <v>15.840000000000002</v>
          </cell>
          <cell r="I31" t="str">
            <v>*</v>
          </cell>
          <cell r="J31">
            <v>46.440000000000005</v>
          </cell>
          <cell r="K31">
            <v>0</v>
          </cell>
        </row>
        <row r="32">
          <cell r="B32">
            <v>21.875</v>
          </cell>
          <cell r="C32">
            <v>31.1</v>
          </cell>
          <cell r="D32">
            <v>15.3</v>
          </cell>
          <cell r="E32">
            <v>67.333333333333329</v>
          </cell>
          <cell r="F32">
            <v>88</v>
          </cell>
          <cell r="G32">
            <v>36</v>
          </cell>
          <cell r="H32">
            <v>11.879999999999999</v>
          </cell>
          <cell r="I32" t="str">
            <v>*</v>
          </cell>
          <cell r="J32">
            <v>31.680000000000003</v>
          </cell>
          <cell r="K32">
            <v>0</v>
          </cell>
        </row>
        <row r="33">
          <cell r="B33">
            <v>23.316666666666663</v>
          </cell>
          <cell r="C33">
            <v>30</v>
          </cell>
          <cell r="D33">
            <v>18.5</v>
          </cell>
          <cell r="E33">
            <v>64.75</v>
          </cell>
          <cell r="F33">
            <v>77</v>
          </cell>
          <cell r="G33">
            <v>46</v>
          </cell>
          <cell r="H33">
            <v>13.68</v>
          </cell>
          <cell r="I33" t="str">
            <v>*</v>
          </cell>
          <cell r="J33">
            <v>31.319999999999997</v>
          </cell>
          <cell r="K33">
            <v>0.4</v>
          </cell>
        </row>
        <row r="34">
          <cell r="B34">
            <v>24.412500000000005</v>
          </cell>
          <cell r="C34">
            <v>29.6</v>
          </cell>
          <cell r="D34">
            <v>21.4</v>
          </cell>
          <cell r="E34">
            <v>73.333333333333329</v>
          </cell>
          <cell r="F34">
            <v>87</v>
          </cell>
          <cell r="G34">
            <v>55</v>
          </cell>
          <cell r="H34">
            <v>14.76</v>
          </cell>
          <cell r="I34" t="str">
            <v>*</v>
          </cell>
          <cell r="J34">
            <v>27.720000000000002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23.1875</v>
          </cell>
          <cell r="C5">
            <v>31.1</v>
          </cell>
          <cell r="D5">
            <v>18.2</v>
          </cell>
          <cell r="E5">
            <v>73.125</v>
          </cell>
          <cell r="F5">
            <v>94</v>
          </cell>
          <cell r="G5">
            <v>40</v>
          </cell>
          <cell r="H5">
            <v>18</v>
          </cell>
          <cell r="I5" t="str">
            <v>*</v>
          </cell>
          <cell r="J5">
            <v>35.64</v>
          </cell>
          <cell r="K5">
            <v>0</v>
          </cell>
        </row>
        <row r="6">
          <cell r="B6">
            <v>25.233333333333338</v>
          </cell>
          <cell r="C6">
            <v>32.700000000000003</v>
          </cell>
          <cell r="D6">
            <v>22.2</v>
          </cell>
          <cell r="E6">
            <v>69.416666666666671</v>
          </cell>
          <cell r="F6">
            <v>90</v>
          </cell>
          <cell r="G6">
            <v>44</v>
          </cell>
          <cell r="H6">
            <v>20.16</v>
          </cell>
          <cell r="I6" t="str">
            <v>*</v>
          </cell>
          <cell r="J6">
            <v>42.480000000000004</v>
          </cell>
          <cell r="K6">
            <v>6.8</v>
          </cell>
        </row>
        <row r="7">
          <cell r="B7">
            <v>27.191666666666666</v>
          </cell>
          <cell r="C7">
            <v>35.700000000000003</v>
          </cell>
          <cell r="D7">
            <v>21.3</v>
          </cell>
          <cell r="E7">
            <v>66.291666666666671</v>
          </cell>
          <cell r="F7">
            <v>89</v>
          </cell>
          <cell r="G7">
            <v>33</v>
          </cell>
          <cell r="H7">
            <v>23.759999999999998</v>
          </cell>
          <cell r="I7" t="str">
            <v>*</v>
          </cell>
          <cell r="J7">
            <v>50.04</v>
          </cell>
          <cell r="K7">
            <v>0</v>
          </cell>
        </row>
        <row r="8">
          <cell r="B8">
            <v>26.841666666666669</v>
          </cell>
          <cell r="C8">
            <v>34.200000000000003</v>
          </cell>
          <cell r="D8">
            <v>21.4</v>
          </cell>
          <cell r="E8">
            <v>64.625</v>
          </cell>
          <cell r="F8">
            <v>90</v>
          </cell>
          <cell r="G8">
            <v>39</v>
          </cell>
          <cell r="H8">
            <v>37.080000000000005</v>
          </cell>
          <cell r="I8" t="str">
            <v>*</v>
          </cell>
          <cell r="J8">
            <v>84.960000000000008</v>
          </cell>
          <cell r="K8">
            <v>15</v>
          </cell>
        </row>
        <row r="9">
          <cell r="B9">
            <v>19.612500000000001</v>
          </cell>
          <cell r="C9">
            <v>26.1</v>
          </cell>
          <cell r="D9">
            <v>15.5</v>
          </cell>
          <cell r="E9">
            <v>72.916666666666671</v>
          </cell>
          <cell r="F9">
            <v>86</v>
          </cell>
          <cell r="G9">
            <v>44</v>
          </cell>
          <cell r="H9">
            <v>20.16</v>
          </cell>
          <cell r="I9" t="str">
            <v>*</v>
          </cell>
          <cell r="J9">
            <v>46.800000000000004</v>
          </cell>
          <cell r="K9">
            <v>0</v>
          </cell>
        </row>
        <row r="10">
          <cell r="B10">
            <v>23.204166666666669</v>
          </cell>
          <cell r="C10">
            <v>30.5</v>
          </cell>
          <cell r="D10">
            <v>18.3</v>
          </cell>
          <cell r="E10">
            <v>68.833333333333329</v>
          </cell>
          <cell r="F10">
            <v>87</v>
          </cell>
          <cell r="G10">
            <v>48</v>
          </cell>
          <cell r="H10">
            <v>18.720000000000002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24.900000000000002</v>
          </cell>
          <cell r="C11">
            <v>32.799999999999997</v>
          </cell>
          <cell r="D11">
            <v>18.7</v>
          </cell>
          <cell r="E11">
            <v>59.958333333333336</v>
          </cell>
          <cell r="F11">
            <v>78</v>
          </cell>
          <cell r="G11">
            <v>36</v>
          </cell>
          <cell r="H11">
            <v>21.96</v>
          </cell>
          <cell r="I11" t="str">
            <v>*</v>
          </cell>
          <cell r="J11">
            <v>43.92</v>
          </cell>
          <cell r="K11">
            <v>0</v>
          </cell>
        </row>
        <row r="12">
          <cell r="B12">
            <v>23.137499999999999</v>
          </cell>
          <cell r="C12">
            <v>28.9</v>
          </cell>
          <cell r="D12">
            <v>18.399999999999999</v>
          </cell>
          <cell r="E12">
            <v>68.166666666666671</v>
          </cell>
          <cell r="F12">
            <v>96</v>
          </cell>
          <cell r="G12">
            <v>37</v>
          </cell>
          <cell r="H12">
            <v>26.28</v>
          </cell>
          <cell r="I12" t="str">
            <v>*</v>
          </cell>
          <cell r="J12">
            <v>51.84</v>
          </cell>
          <cell r="K12">
            <v>21.799999999999997</v>
          </cell>
        </row>
        <row r="13">
          <cell r="B13">
            <v>19.620833333333334</v>
          </cell>
          <cell r="C13">
            <v>22.5</v>
          </cell>
          <cell r="D13">
            <v>18.5</v>
          </cell>
          <cell r="E13">
            <v>92.791666666666671</v>
          </cell>
          <cell r="F13">
            <v>97</v>
          </cell>
          <cell r="G13">
            <v>79</v>
          </cell>
          <cell r="H13">
            <v>16.559999999999999</v>
          </cell>
          <cell r="I13" t="str">
            <v>*</v>
          </cell>
          <cell r="J13">
            <v>39.96</v>
          </cell>
          <cell r="K13">
            <v>75.199999999999989</v>
          </cell>
        </row>
        <row r="14">
          <cell r="B14">
            <v>22.608333333333334</v>
          </cell>
          <cell r="C14">
            <v>30.4</v>
          </cell>
          <cell r="D14">
            <v>17</v>
          </cell>
          <cell r="E14">
            <v>74.666666666666671</v>
          </cell>
          <cell r="F14">
            <v>95</v>
          </cell>
          <cell r="G14">
            <v>44</v>
          </cell>
          <cell r="H14">
            <v>12.96</v>
          </cell>
          <cell r="I14" t="str">
            <v>*</v>
          </cell>
          <cell r="J14">
            <v>28.08</v>
          </cell>
          <cell r="K14">
            <v>0</v>
          </cell>
        </row>
        <row r="15">
          <cell r="B15">
            <v>26.508333333333329</v>
          </cell>
          <cell r="C15">
            <v>34.4</v>
          </cell>
          <cell r="D15">
            <v>20.3</v>
          </cell>
          <cell r="E15">
            <v>53.916666666666664</v>
          </cell>
          <cell r="F15">
            <v>74</v>
          </cell>
          <cell r="G15">
            <v>27</v>
          </cell>
          <cell r="H15">
            <v>16.559999999999999</v>
          </cell>
          <cell r="I15" t="str">
            <v>*</v>
          </cell>
          <cell r="J15">
            <v>32.04</v>
          </cell>
          <cell r="K15">
            <v>0</v>
          </cell>
        </row>
        <row r="16">
          <cell r="B16">
            <v>27.441666666666666</v>
          </cell>
          <cell r="C16">
            <v>34.299999999999997</v>
          </cell>
          <cell r="D16">
            <v>22</v>
          </cell>
          <cell r="E16">
            <v>48.166666666666664</v>
          </cell>
          <cell r="F16">
            <v>62</v>
          </cell>
          <cell r="G16">
            <v>26</v>
          </cell>
          <cell r="H16">
            <v>17.28</v>
          </cell>
          <cell r="I16" t="str">
            <v>*</v>
          </cell>
          <cell r="J16">
            <v>33.119999999999997</v>
          </cell>
          <cell r="K16">
            <v>0</v>
          </cell>
        </row>
        <row r="17">
          <cell r="B17">
            <v>23.1875</v>
          </cell>
          <cell r="C17">
            <v>31.9</v>
          </cell>
          <cell r="D17">
            <v>15.7</v>
          </cell>
          <cell r="E17">
            <v>70.583333333333329</v>
          </cell>
          <cell r="F17">
            <v>94</v>
          </cell>
          <cell r="G17">
            <v>40</v>
          </cell>
          <cell r="H17">
            <v>25.2</v>
          </cell>
          <cell r="I17" t="str">
            <v>*</v>
          </cell>
          <cell r="J17">
            <v>56.519999999999996</v>
          </cell>
          <cell r="K17">
            <v>16.600000000000001</v>
          </cell>
        </row>
        <row r="18">
          <cell r="B18">
            <v>15.495833333333335</v>
          </cell>
          <cell r="C18">
            <v>21.9</v>
          </cell>
          <cell r="D18">
            <v>11.3</v>
          </cell>
          <cell r="E18">
            <v>72.875</v>
          </cell>
          <cell r="F18">
            <v>92</v>
          </cell>
          <cell r="G18">
            <v>38</v>
          </cell>
          <cell r="H18">
            <v>19.079999999999998</v>
          </cell>
          <cell r="I18" t="str">
            <v>*</v>
          </cell>
          <cell r="J18">
            <v>38.880000000000003</v>
          </cell>
          <cell r="K18">
            <v>0.2</v>
          </cell>
        </row>
        <row r="19">
          <cell r="B19">
            <v>18.737500000000001</v>
          </cell>
          <cell r="C19">
            <v>27.1</v>
          </cell>
          <cell r="D19">
            <v>12</v>
          </cell>
          <cell r="E19">
            <v>52.333333333333336</v>
          </cell>
          <cell r="F19">
            <v>74</v>
          </cell>
          <cell r="G19">
            <v>27</v>
          </cell>
          <cell r="H19">
            <v>11.16</v>
          </cell>
          <cell r="I19" t="str">
            <v>*</v>
          </cell>
          <cell r="J19">
            <v>22.32</v>
          </cell>
          <cell r="K19">
            <v>0</v>
          </cell>
        </row>
        <row r="20">
          <cell r="B20">
            <v>23.529166666666665</v>
          </cell>
          <cell r="C20">
            <v>32.5</v>
          </cell>
          <cell r="D20">
            <v>16.899999999999999</v>
          </cell>
          <cell r="E20">
            <v>46.291666666666664</v>
          </cell>
          <cell r="F20">
            <v>61</v>
          </cell>
          <cell r="G20">
            <v>31</v>
          </cell>
          <cell r="H20">
            <v>14.4</v>
          </cell>
          <cell r="I20" t="str">
            <v>*</v>
          </cell>
          <cell r="J20">
            <v>29.880000000000003</v>
          </cell>
          <cell r="K20">
            <v>0</v>
          </cell>
        </row>
        <row r="21">
          <cell r="B21">
            <v>28.070833333333329</v>
          </cell>
          <cell r="C21">
            <v>37.1</v>
          </cell>
          <cell r="D21">
            <v>21</v>
          </cell>
          <cell r="E21">
            <v>47.958333333333336</v>
          </cell>
          <cell r="F21">
            <v>69</v>
          </cell>
          <cell r="G21">
            <v>24</v>
          </cell>
          <cell r="H21">
            <v>19.440000000000001</v>
          </cell>
          <cell r="I21" t="str">
            <v>*</v>
          </cell>
          <cell r="J21">
            <v>36.72</v>
          </cell>
          <cell r="K21">
            <v>0</v>
          </cell>
        </row>
        <row r="22">
          <cell r="B22">
            <v>26.866666666666671</v>
          </cell>
          <cell r="C22">
            <v>32.9</v>
          </cell>
          <cell r="D22">
            <v>22.8</v>
          </cell>
          <cell r="E22">
            <v>56.125</v>
          </cell>
          <cell r="F22">
            <v>69</v>
          </cell>
          <cell r="G22">
            <v>40</v>
          </cell>
          <cell r="H22">
            <v>15.48</v>
          </cell>
          <cell r="I22" t="str">
            <v>*</v>
          </cell>
          <cell r="J22">
            <v>35.28</v>
          </cell>
          <cell r="K22">
            <v>0</v>
          </cell>
        </row>
        <row r="23">
          <cell r="B23">
            <v>28.266666666666662</v>
          </cell>
          <cell r="C23">
            <v>35.299999999999997</v>
          </cell>
          <cell r="D23">
            <v>23.1</v>
          </cell>
          <cell r="E23">
            <v>58.25</v>
          </cell>
          <cell r="F23">
            <v>78</v>
          </cell>
          <cell r="G23">
            <v>30</v>
          </cell>
          <cell r="H23">
            <v>12.96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29.308333333333326</v>
          </cell>
          <cell r="C24">
            <v>35.4</v>
          </cell>
          <cell r="D24">
            <v>23.7</v>
          </cell>
          <cell r="E24">
            <v>54.625</v>
          </cell>
          <cell r="F24">
            <v>78</v>
          </cell>
          <cell r="G24">
            <v>32</v>
          </cell>
          <cell r="H24">
            <v>12.6</v>
          </cell>
          <cell r="I24" t="str">
            <v>*</v>
          </cell>
          <cell r="J24">
            <v>35.28</v>
          </cell>
          <cell r="K24">
            <v>0</v>
          </cell>
        </row>
        <row r="25">
          <cell r="B25">
            <v>29.933333333333341</v>
          </cell>
          <cell r="C25">
            <v>36.5</v>
          </cell>
          <cell r="D25">
            <v>23.8</v>
          </cell>
          <cell r="E25">
            <v>47.875</v>
          </cell>
          <cell r="F25">
            <v>68</v>
          </cell>
          <cell r="G25">
            <v>26</v>
          </cell>
          <cell r="H25">
            <v>18.720000000000002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31.608333333333331</v>
          </cell>
          <cell r="C26">
            <v>38.200000000000003</v>
          </cell>
          <cell r="D26">
            <v>25</v>
          </cell>
          <cell r="E26">
            <v>41</v>
          </cell>
          <cell r="F26">
            <v>64</v>
          </cell>
          <cell r="G26">
            <v>23</v>
          </cell>
          <cell r="H26">
            <v>10.08</v>
          </cell>
          <cell r="I26" t="str">
            <v>*</v>
          </cell>
          <cell r="J26">
            <v>23.759999999999998</v>
          </cell>
          <cell r="K26">
            <v>0</v>
          </cell>
        </row>
        <row r="27">
          <cell r="B27">
            <v>31.775000000000002</v>
          </cell>
          <cell r="C27">
            <v>38.700000000000003</v>
          </cell>
          <cell r="D27">
            <v>24.2</v>
          </cell>
          <cell r="E27">
            <v>42.583333333333336</v>
          </cell>
          <cell r="F27">
            <v>69</v>
          </cell>
          <cell r="G27">
            <v>24</v>
          </cell>
          <cell r="H27">
            <v>11.879999999999999</v>
          </cell>
          <cell r="I27" t="str">
            <v>*</v>
          </cell>
          <cell r="J27">
            <v>25.92</v>
          </cell>
          <cell r="K27">
            <v>0</v>
          </cell>
        </row>
        <row r="28">
          <cell r="B28">
            <v>31.841666666666665</v>
          </cell>
          <cell r="C28">
            <v>39.200000000000003</v>
          </cell>
          <cell r="D28">
            <v>25.3</v>
          </cell>
          <cell r="E28">
            <v>46.541666666666664</v>
          </cell>
          <cell r="F28">
            <v>71</v>
          </cell>
          <cell r="G28">
            <v>26</v>
          </cell>
          <cell r="H28">
            <v>16.2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32.270833333333336</v>
          </cell>
          <cell r="C29">
            <v>39.700000000000003</v>
          </cell>
          <cell r="D29">
            <v>25.6</v>
          </cell>
          <cell r="E29">
            <v>46.041666666666664</v>
          </cell>
          <cell r="F29">
            <v>70</v>
          </cell>
          <cell r="G29">
            <v>19</v>
          </cell>
          <cell r="H29">
            <v>18.36</v>
          </cell>
          <cell r="I29" t="str">
            <v>*</v>
          </cell>
          <cell r="J29">
            <v>37.080000000000005</v>
          </cell>
          <cell r="K29">
            <v>0</v>
          </cell>
        </row>
        <row r="30">
          <cell r="B30">
            <v>32.6875</v>
          </cell>
          <cell r="C30">
            <v>39.4</v>
          </cell>
          <cell r="D30">
            <v>25.5</v>
          </cell>
          <cell r="E30">
            <v>43.166666666666664</v>
          </cell>
          <cell r="F30">
            <v>67</v>
          </cell>
          <cell r="G30">
            <v>25</v>
          </cell>
          <cell r="H30">
            <v>28.08</v>
          </cell>
          <cell r="I30" t="str">
            <v>*</v>
          </cell>
          <cell r="J30">
            <v>56.88</v>
          </cell>
          <cell r="K30">
            <v>0</v>
          </cell>
        </row>
        <row r="31">
          <cell r="B31">
            <v>25.012499999999999</v>
          </cell>
          <cell r="C31">
            <v>32.5</v>
          </cell>
          <cell r="D31">
            <v>20.9</v>
          </cell>
          <cell r="E31">
            <v>64.958333333333329</v>
          </cell>
          <cell r="F31">
            <v>81</v>
          </cell>
          <cell r="G31">
            <v>43</v>
          </cell>
          <cell r="H31">
            <v>20.16</v>
          </cell>
          <cell r="I31" t="str">
            <v>*</v>
          </cell>
          <cell r="J31">
            <v>45.36</v>
          </cell>
          <cell r="K31">
            <v>0</v>
          </cell>
        </row>
        <row r="32">
          <cell r="B32">
            <v>23.120833333333337</v>
          </cell>
          <cell r="C32">
            <v>31.5</v>
          </cell>
          <cell r="D32">
            <v>16.600000000000001</v>
          </cell>
          <cell r="E32">
            <v>62.875</v>
          </cell>
          <cell r="F32">
            <v>82</v>
          </cell>
          <cell r="G32">
            <v>41</v>
          </cell>
          <cell r="H32">
            <v>16.2</v>
          </cell>
          <cell r="I32" t="str">
            <v>*</v>
          </cell>
          <cell r="J32">
            <v>32.04</v>
          </cell>
          <cell r="K32">
            <v>0</v>
          </cell>
        </row>
        <row r="33">
          <cell r="B33">
            <v>25.033333333333328</v>
          </cell>
          <cell r="C33">
            <v>32.6</v>
          </cell>
          <cell r="D33">
            <v>18.399999999999999</v>
          </cell>
          <cell r="E33">
            <v>58.875</v>
          </cell>
          <cell r="F33">
            <v>76</v>
          </cell>
          <cell r="G33">
            <v>40</v>
          </cell>
          <cell r="H33">
            <v>14.4</v>
          </cell>
          <cell r="I33" t="str">
            <v>*</v>
          </cell>
          <cell r="J33">
            <v>29.16</v>
          </cell>
          <cell r="K33">
            <v>0</v>
          </cell>
        </row>
        <row r="34">
          <cell r="B34">
            <v>26.920833333333338</v>
          </cell>
          <cell r="C34">
            <v>32.9</v>
          </cell>
          <cell r="D34">
            <v>23.1</v>
          </cell>
          <cell r="E34">
            <v>61.708333333333336</v>
          </cell>
          <cell r="F34">
            <v>73</v>
          </cell>
          <cell r="G34">
            <v>43</v>
          </cell>
          <cell r="H34">
            <v>14.4</v>
          </cell>
          <cell r="I34" t="str">
            <v>*</v>
          </cell>
          <cell r="J34">
            <v>27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23.895833333333339</v>
          </cell>
          <cell r="C5">
            <v>31.6</v>
          </cell>
          <cell r="D5">
            <v>17.899999999999999</v>
          </cell>
          <cell r="E5">
            <v>70.375</v>
          </cell>
          <cell r="F5">
            <v>93</v>
          </cell>
          <cell r="G5">
            <v>42</v>
          </cell>
          <cell r="H5">
            <v>18.720000000000002</v>
          </cell>
          <cell r="I5" t="str">
            <v>*</v>
          </cell>
          <cell r="J5">
            <v>42.84</v>
          </cell>
          <cell r="K5">
            <v>0</v>
          </cell>
        </row>
        <row r="6">
          <cell r="B6">
            <v>25.870833333333326</v>
          </cell>
          <cell r="C6">
            <v>32.1</v>
          </cell>
          <cell r="D6">
            <v>21.5</v>
          </cell>
          <cell r="E6">
            <v>67.666666666666671</v>
          </cell>
          <cell r="F6">
            <v>78</v>
          </cell>
          <cell r="G6">
            <v>51</v>
          </cell>
          <cell r="H6">
            <v>20.16</v>
          </cell>
          <cell r="I6" t="str">
            <v>*</v>
          </cell>
          <cell r="J6">
            <v>38.519999999999996</v>
          </cell>
          <cell r="K6">
            <v>0</v>
          </cell>
        </row>
        <row r="7">
          <cell r="B7">
            <v>28.145833333333339</v>
          </cell>
          <cell r="C7">
            <v>36.6</v>
          </cell>
          <cell r="D7">
            <v>21.5</v>
          </cell>
          <cell r="E7">
            <v>64.375</v>
          </cell>
          <cell r="F7">
            <v>91</v>
          </cell>
          <cell r="G7">
            <v>32</v>
          </cell>
          <cell r="H7">
            <v>20.88</v>
          </cell>
          <cell r="I7" t="str">
            <v>*</v>
          </cell>
          <cell r="J7">
            <v>50.4</v>
          </cell>
          <cell r="K7">
            <v>0</v>
          </cell>
        </row>
        <row r="8">
          <cell r="B8">
            <v>26.170833333333324</v>
          </cell>
          <cell r="C8">
            <v>34.6</v>
          </cell>
          <cell r="D8">
            <v>16.899999999999999</v>
          </cell>
          <cell r="E8">
            <v>66.625</v>
          </cell>
          <cell r="F8">
            <v>89</v>
          </cell>
          <cell r="G8">
            <v>43</v>
          </cell>
          <cell r="H8">
            <v>22.68</v>
          </cell>
          <cell r="I8" t="str">
            <v>*</v>
          </cell>
          <cell r="J8">
            <v>56.88</v>
          </cell>
          <cell r="K8">
            <v>1.8</v>
          </cell>
        </row>
        <row r="9">
          <cell r="B9">
            <v>19.295833333333331</v>
          </cell>
          <cell r="C9">
            <v>26</v>
          </cell>
          <cell r="D9">
            <v>15.1</v>
          </cell>
          <cell r="E9">
            <v>75.125</v>
          </cell>
          <cell r="F9">
            <v>93</v>
          </cell>
          <cell r="G9">
            <v>46</v>
          </cell>
          <cell r="H9">
            <v>10.08</v>
          </cell>
          <cell r="I9" t="str">
            <v>*</v>
          </cell>
          <cell r="J9">
            <v>34.92</v>
          </cell>
          <cell r="K9">
            <v>0</v>
          </cell>
        </row>
        <row r="10">
          <cell r="B10">
            <v>22.245833333333334</v>
          </cell>
          <cell r="C10">
            <v>30.1</v>
          </cell>
          <cell r="D10">
            <v>16</v>
          </cell>
          <cell r="E10">
            <v>73.708333333333329</v>
          </cell>
          <cell r="F10">
            <v>94</v>
          </cell>
          <cell r="G10">
            <v>53</v>
          </cell>
          <cell r="H10">
            <v>15.48</v>
          </cell>
          <cell r="I10" t="str">
            <v>*</v>
          </cell>
          <cell r="J10">
            <v>35.28</v>
          </cell>
          <cell r="K10">
            <v>0</v>
          </cell>
        </row>
        <row r="11">
          <cell r="B11">
            <v>25.400000000000002</v>
          </cell>
          <cell r="C11">
            <v>32.9</v>
          </cell>
          <cell r="D11">
            <v>19</v>
          </cell>
          <cell r="E11">
            <v>60.25</v>
          </cell>
          <cell r="F11">
            <v>78</v>
          </cell>
          <cell r="G11">
            <v>40</v>
          </cell>
          <cell r="H11">
            <v>30.6</v>
          </cell>
          <cell r="I11" t="str">
            <v>*</v>
          </cell>
          <cell r="J11">
            <v>56.88</v>
          </cell>
          <cell r="K11">
            <v>0</v>
          </cell>
        </row>
        <row r="12">
          <cell r="B12">
            <v>22.691666666666663</v>
          </cell>
          <cell r="C12">
            <v>28.3</v>
          </cell>
          <cell r="D12">
            <v>18.7</v>
          </cell>
          <cell r="E12">
            <v>75.208333333333329</v>
          </cell>
          <cell r="F12">
            <v>99</v>
          </cell>
          <cell r="G12">
            <v>53</v>
          </cell>
          <cell r="H12">
            <v>21.240000000000002</v>
          </cell>
          <cell r="I12" t="str">
            <v>*</v>
          </cell>
          <cell r="J12">
            <v>46.440000000000005</v>
          </cell>
          <cell r="K12">
            <v>11.799999999999999</v>
          </cell>
        </row>
        <row r="13">
          <cell r="B13">
            <v>20.262499999999999</v>
          </cell>
          <cell r="C13">
            <v>22.2</v>
          </cell>
          <cell r="D13">
            <v>18.899999999999999</v>
          </cell>
          <cell r="E13">
            <v>93.666666666666671</v>
          </cell>
          <cell r="F13">
            <v>100</v>
          </cell>
          <cell r="G13">
            <v>82</v>
          </cell>
          <cell r="H13">
            <v>15.48</v>
          </cell>
          <cell r="I13" t="str">
            <v>*</v>
          </cell>
          <cell r="J13">
            <v>30.6</v>
          </cell>
          <cell r="K13">
            <v>30.599999999999998</v>
          </cell>
        </row>
        <row r="14">
          <cell r="B14">
            <v>22.766666666666666</v>
          </cell>
          <cell r="C14">
            <v>31.2</v>
          </cell>
          <cell r="D14">
            <v>16.3</v>
          </cell>
          <cell r="E14">
            <v>77.75</v>
          </cell>
          <cell r="F14">
            <v>100</v>
          </cell>
          <cell r="G14">
            <v>43</v>
          </cell>
          <cell r="H14">
            <v>11.520000000000001</v>
          </cell>
          <cell r="I14" t="str">
            <v>*</v>
          </cell>
          <cell r="J14">
            <v>26.28</v>
          </cell>
          <cell r="K14">
            <v>0.2</v>
          </cell>
        </row>
        <row r="15">
          <cell r="B15">
            <v>26.220833333333335</v>
          </cell>
          <cell r="C15">
            <v>34.5</v>
          </cell>
          <cell r="D15">
            <v>17.600000000000001</v>
          </cell>
          <cell r="E15">
            <v>58.875</v>
          </cell>
          <cell r="F15">
            <v>91</v>
          </cell>
          <cell r="G15">
            <v>28</v>
          </cell>
          <cell r="H15">
            <v>14.4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27.066666666666663</v>
          </cell>
          <cell r="C16">
            <v>34.5</v>
          </cell>
          <cell r="D16">
            <v>21.9</v>
          </cell>
          <cell r="E16">
            <v>53.958333333333336</v>
          </cell>
          <cell r="F16">
            <v>73</v>
          </cell>
          <cell r="G16">
            <v>27</v>
          </cell>
          <cell r="H16">
            <v>16.559999999999999</v>
          </cell>
          <cell r="I16" t="str">
            <v>*</v>
          </cell>
          <cell r="J16">
            <v>36.72</v>
          </cell>
          <cell r="K16">
            <v>1</v>
          </cell>
        </row>
        <row r="17">
          <cell r="B17">
            <v>21.174999999999997</v>
          </cell>
          <cell r="C17">
            <v>27</v>
          </cell>
          <cell r="D17">
            <v>13.5</v>
          </cell>
          <cell r="E17">
            <v>79.625</v>
          </cell>
          <cell r="F17">
            <v>95</v>
          </cell>
          <cell r="G17">
            <v>61</v>
          </cell>
          <cell r="H17">
            <v>22.32</v>
          </cell>
          <cell r="I17" t="str">
            <v>*</v>
          </cell>
          <cell r="J17">
            <v>43.92</v>
          </cell>
          <cell r="K17">
            <v>5.8</v>
          </cell>
        </row>
        <row r="18">
          <cell r="B18">
            <v>15.612499999999999</v>
          </cell>
          <cell r="C18">
            <v>22.5</v>
          </cell>
          <cell r="D18">
            <v>11</v>
          </cell>
          <cell r="E18">
            <v>71.375</v>
          </cell>
          <cell r="F18">
            <v>95</v>
          </cell>
          <cell r="G18">
            <v>33</v>
          </cell>
          <cell r="H18">
            <v>15.840000000000002</v>
          </cell>
          <cell r="I18" t="str">
            <v>*</v>
          </cell>
          <cell r="J18">
            <v>37.800000000000004</v>
          </cell>
          <cell r="K18">
            <v>0.6</v>
          </cell>
        </row>
        <row r="19">
          <cell r="B19">
            <v>17.520833333333332</v>
          </cell>
          <cell r="C19">
            <v>27.9</v>
          </cell>
          <cell r="D19">
            <v>8</v>
          </cell>
          <cell r="E19">
            <v>55.125</v>
          </cell>
          <cell r="F19">
            <v>90</v>
          </cell>
          <cell r="G19">
            <v>23</v>
          </cell>
          <cell r="H19">
            <v>9</v>
          </cell>
          <cell r="I19" t="str">
            <v>*</v>
          </cell>
          <cell r="J19">
            <v>20.88</v>
          </cell>
          <cell r="K19">
            <v>0</v>
          </cell>
        </row>
        <row r="20">
          <cell r="B20">
            <v>23.412499999999998</v>
          </cell>
          <cell r="C20">
            <v>33.299999999999997</v>
          </cell>
          <cell r="D20">
            <v>13.6</v>
          </cell>
          <cell r="E20">
            <v>49.291666666666664</v>
          </cell>
          <cell r="F20">
            <v>81</v>
          </cell>
          <cell r="G20">
            <v>32</v>
          </cell>
          <cell r="H20">
            <v>16.559999999999999</v>
          </cell>
          <cell r="I20" t="str">
            <v>*</v>
          </cell>
          <cell r="J20">
            <v>34.200000000000003</v>
          </cell>
          <cell r="K20">
            <v>0</v>
          </cell>
        </row>
        <row r="21">
          <cell r="B21">
            <v>28.758333333333329</v>
          </cell>
          <cell r="C21">
            <v>36.799999999999997</v>
          </cell>
          <cell r="D21">
            <v>21.5</v>
          </cell>
          <cell r="E21">
            <v>48.041666666666664</v>
          </cell>
          <cell r="F21">
            <v>71</v>
          </cell>
          <cell r="G21">
            <v>25</v>
          </cell>
          <cell r="H21">
            <v>21.96</v>
          </cell>
          <cell r="I21" t="str">
            <v>*</v>
          </cell>
          <cell r="J21">
            <v>44.28</v>
          </cell>
          <cell r="K21">
            <v>0</v>
          </cell>
        </row>
        <row r="22">
          <cell r="B22">
            <v>27.354166666666668</v>
          </cell>
          <cell r="C22">
            <v>35.4</v>
          </cell>
          <cell r="D22">
            <v>22.3</v>
          </cell>
          <cell r="E22">
            <v>55.041666666666664</v>
          </cell>
          <cell r="F22">
            <v>84</v>
          </cell>
          <cell r="G22">
            <v>31</v>
          </cell>
          <cell r="H22">
            <v>16.559999999999999</v>
          </cell>
          <cell r="I22" t="str">
            <v>*</v>
          </cell>
          <cell r="J22">
            <v>39.96</v>
          </cell>
          <cell r="K22">
            <v>7</v>
          </cell>
        </row>
        <row r="23">
          <cell r="B23">
            <v>25.974999999999998</v>
          </cell>
          <cell r="C23">
            <v>35.799999999999997</v>
          </cell>
          <cell r="D23">
            <v>20.8</v>
          </cell>
          <cell r="E23">
            <v>72.458333333333329</v>
          </cell>
          <cell r="F23">
            <v>93</v>
          </cell>
          <cell r="G23">
            <v>35</v>
          </cell>
          <cell r="H23">
            <v>11.16</v>
          </cell>
          <cell r="I23" t="str">
            <v>*</v>
          </cell>
          <cell r="J23">
            <v>36.36</v>
          </cell>
          <cell r="K23">
            <v>2.4</v>
          </cell>
        </row>
        <row r="24">
          <cell r="B24">
            <v>27.458333333333332</v>
          </cell>
          <cell r="C24">
            <v>35.9</v>
          </cell>
          <cell r="D24">
            <v>21.6</v>
          </cell>
          <cell r="E24">
            <v>68</v>
          </cell>
          <cell r="F24">
            <v>92</v>
          </cell>
          <cell r="G24">
            <v>35</v>
          </cell>
          <cell r="H24">
            <v>9.3600000000000012</v>
          </cell>
          <cell r="I24" t="str">
            <v>*</v>
          </cell>
          <cell r="J24">
            <v>20.88</v>
          </cell>
          <cell r="K24">
            <v>0</v>
          </cell>
        </row>
        <row r="25">
          <cell r="B25">
            <v>28.229166666666661</v>
          </cell>
          <cell r="C25">
            <v>36.9</v>
          </cell>
          <cell r="D25">
            <v>22.3</v>
          </cell>
          <cell r="E25">
            <v>63.083333333333336</v>
          </cell>
          <cell r="F25">
            <v>89</v>
          </cell>
          <cell r="G25">
            <v>29</v>
          </cell>
          <cell r="H25">
            <v>16.2</v>
          </cell>
          <cell r="I25" t="str">
            <v>*</v>
          </cell>
          <cell r="J25">
            <v>41.4</v>
          </cell>
          <cell r="K25">
            <v>4.5999999999999996</v>
          </cell>
        </row>
        <row r="26">
          <cell r="B26">
            <v>29.120833333333334</v>
          </cell>
          <cell r="C26">
            <v>39.1</v>
          </cell>
          <cell r="D26">
            <v>21.7</v>
          </cell>
          <cell r="E26">
            <v>61.791666666666664</v>
          </cell>
          <cell r="F26">
            <v>93</v>
          </cell>
          <cell r="G26">
            <v>22</v>
          </cell>
          <cell r="H26">
            <v>8.64</v>
          </cell>
          <cell r="I26" t="str">
            <v>*</v>
          </cell>
          <cell r="J26">
            <v>27.36</v>
          </cell>
          <cell r="K26">
            <v>0</v>
          </cell>
        </row>
        <row r="27">
          <cell r="B27">
            <v>29.658333333333328</v>
          </cell>
          <cell r="C27">
            <v>39.799999999999997</v>
          </cell>
          <cell r="D27">
            <v>22</v>
          </cell>
          <cell r="E27">
            <v>55.625</v>
          </cell>
          <cell r="F27">
            <v>84</v>
          </cell>
          <cell r="G27">
            <v>23</v>
          </cell>
          <cell r="H27">
            <v>10.8</v>
          </cell>
          <cell r="I27" t="str">
            <v>*</v>
          </cell>
          <cell r="J27">
            <v>44.64</v>
          </cell>
          <cell r="K27">
            <v>21.4</v>
          </cell>
        </row>
        <row r="28">
          <cell r="B28">
            <v>30.016666666666669</v>
          </cell>
          <cell r="C28">
            <v>39.299999999999997</v>
          </cell>
          <cell r="D28">
            <v>23.7</v>
          </cell>
          <cell r="E28">
            <v>57.416666666666664</v>
          </cell>
          <cell r="F28">
            <v>82</v>
          </cell>
          <cell r="G28">
            <v>21</v>
          </cell>
          <cell r="H28">
            <v>10.8</v>
          </cell>
          <cell r="I28" t="str">
            <v>*</v>
          </cell>
          <cell r="J28">
            <v>37.080000000000005</v>
          </cell>
          <cell r="K28">
            <v>0.8</v>
          </cell>
        </row>
        <row r="29">
          <cell r="B29">
            <v>31.05416666666666</v>
          </cell>
          <cell r="C29">
            <v>39.700000000000003</v>
          </cell>
          <cell r="D29">
            <v>24.6</v>
          </cell>
          <cell r="E29">
            <v>56.708333333333336</v>
          </cell>
          <cell r="F29">
            <v>84</v>
          </cell>
          <cell r="G29">
            <v>23</v>
          </cell>
          <cell r="H29">
            <v>12.96</v>
          </cell>
          <cell r="I29" t="str">
            <v>*</v>
          </cell>
          <cell r="J29">
            <v>31.680000000000003</v>
          </cell>
          <cell r="K29">
            <v>0.60000000000000009</v>
          </cell>
        </row>
        <row r="30">
          <cell r="B30">
            <v>32.595833333333339</v>
          </cell>
          <cell r="C30">
            <v>39.6</v>
          </cell>
          <cell r="D30">
            <v>26.4</v>
          </cell>
          <cell r="E30">
            <v>44.958333333333336</v>
          </cell>
          <cell r="F30">
            <v>66</v>
          </cell>
          <cell r="G30">
            <v>24</v>
          </cell>
          <cell r="H30">
            <v>18.720000000000002</v>
          </cell>
          <cell r="I30" t="str">
            <v>*</v>
          </cell>
          <cell r="J30">
            <v>51.480000000000004</v>
          </cell>
          <cell r="K30">
            <v>0</v>
          </cell>
        </row>
        <row r="31">
          <cell r="B31">
            <v>23.366666666666664</v>
          </cell>
          <cell r="C31">
            <v>33.1</v>
          </cell>
          <cell r="D31">
            <v>18.5</v>
          </cell>
          <cell r="E31">
            <v>70.083333333333329</v>
          </cell>
          <cell r="F31">
            <v>89</v>
          </cell>
          <cell r="G31">
            <v>39</v>
          </cell>
          <cell r="H31">
            <v>20.52</v>
          </cell>
          <cell r="I31" t="str">
            <v>*</v>
          </cell>
          <cell r="J31">
            <v>40.32</v>
          </cell>
          <cell r="K31">
            <v>0</v>
          </cell>
        </row>
        <row r="32">
          <cell r="B32">
            <v>22.150000000000002</v>
          </cell>
          <cell r="C32">
            <v>31.5</v>
          </cell>
          <cell r="D32">
            <v>15.3</v>
          </cell>
          <cell r="E32">
            <v>64.875</v>
          </cell>
          <cell r="F32">
            <v>87</v>
          </cell>
          <cell r="G32">
            <v>37</v>
          </cell>
          <cell r="H32">
            <v>8.64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24.799999999999997</v>
          </cell>
          <cell r="C33">
            <v>31.8</v>
          </cell>
          <cell r="D33">
            <v>18.7</v>
          </cell>
          <cell r="E33">
            <v>63.541666666666664</v>
          </cell>
          <cell r="F33">
            <v>81</v>
          </cell>
          <cell r="G33">
            <v>44</v>
          </cell>
          <cell r="H33">
            <v>12.96</v>
          </cell>
          <cell r="I33" t="str">
            <v>*</v>
          </cell>
          <cell r="J33">
            <v>30.6</v>
          </cell>
          <cell r="K33">
            <v>0</v>
          </cell>
        </row>
        <row r="34">
          <cell r="B34">
            <v>25.416666666666661</v>
          </cell>
          <cell r="C34">
            <v>32</v>
          </cell>
          <cell r="D34">
            <v>21.4</v>
          </cell>
          <cell r="E34">
            <v>70.208333333333329</v>
          </cell>
          <cell r="F34">
            <v>85</v>
          </cell>
          <cell r="G34">
            <v>48</v>
          </cell>
          <cell r="H34">
            <v>11.16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22.0625</v>
          </cell>
          <cell r="C5">
            <v>31.3</v>
          </cell>
          <cell r="D5">
            <v>15.9</v>
          </cell>
          <cell r="E5">
            <v>77.791666666666671</v>
          </cell>
          <cell r="F5">
            <v>97</v>
          </cell>
          <cell r="G5">
            <v>46</v>
          </cell>
          <cell r="H5">
            <v>31.319999999999997</v>
          </cell>
          <cell r="I5" t="str">
            <v>*</v>
          </cell>
          <cell r="J5">
            <v>45.36</v>
          </cell>
          <cell r="K5">
            <v>0</v>
          </cell>
        </row>
        <row r="6">
          <cell r="B6">
            <v>27.041666666666668</v>
          </cell>
          <cell r="C6">
            <v>35.4</v>
          </cell>
          <cell r="D6">
            <v>19.7</v>
          </cell>
          <cell r="E6">
            <v>62.791666666666664</v>
          </cell>
          <cell r="F6">
            <v>90</v>
          </cell>
          <cell r="G6">
            <v>36</v>
          </cell>
          <cell r="H6">
            <v>37.440000000000005</v>
          </cell>
          <cell r="I6" t="str">
            <v>*</v>
          </cell>
          <cell r="J6">
            <v>61.92</v>
          </cell>
          <cell r="K6">
            <v>0</v>
          </cell>
        </row>
        <row r="7">
          <cell r="B7">
            <v>27.3</v>
          </cell>
          <cell r="C7">
            <v>35</v>
          </cell>
          <cell r="D7">
            <v>21.5</v>
          </cell>
          <cell r="E7">
            <v>65.875</v>
          </cell>
          <cell r="F7">
            <v>93</v>
          </cell>
          <cell r="G7">
            <v>39</v>
          </cell>
          <cell r="H7">
            <v>49.680000000000007</v>
          </cell>
          <cell r="I7" t="str">
            <v>*</v>
          </cell>
          <cell r="J7">
            <v>74.160000000000011</v>
          </cell>
          <cell r="K7">
            <v>0</v>
          </cell>
        </row>
        <row r="8">
          <cell r="B8">
            <v>24.479166666666671</v>
          </cell>
          <cell r="C8">
            <v>34.299999999999997</v>
          </cell>
          <cell r="D8">
            <v>15.1</v>
          </cell>
          <cell r="E8">
            <v>71.708333333333329</v>
          </cell>
          <cell r="F8">
            <v>93</v>
          </cell>
          <cell r="G8">
            <v>41</v>
          </cell>
          <cell r="H8">
            <v>45.36</v>
          </cell>
          <cell r="I8" t="str">
            <v>*</v>
          </cell>
          <cell r="J8">
            <v>109.08</v>
          </cell>
          <cell r="K8">
            <v>2.4</v>
          </cell>
        </row>
        <row r="9">
          <cell r="B9">
            <v>18.404166666666665</v>
          </cell>
          <cell r="C9">
            <v>25</v>
          </cell>
          <cell r="D9">
            <v>14.3</v>
          </cell>
          <cell r="E9">
            <v>75.458333333333329</v>
          </cell>
          <cell r="F9">
            <v>92</v>
          </cell>
          <cell r="G9">
            <v>45</v>
          </cell>
          <cell r="H9">
            <v>24.48</v>
          </cell>
          <cell r="I9" t="str">
            <v>*</v>
          </cell>
          <cell r="J9">
            <v>44.28</v>
          </cell>
          <cell r="K9">
            <v>0</v>
          </cell>
        </row>
        <row r="10">
          <cell r="B10">
            <v>22.387499999999999</v>
          </cell>
          <cell r="C10">
            <v>31.4</v>
          </cell>
          <cell r="D10">
            <v>15.9</v>
          </cell>
          <cell r="E10">
            <v>71.791666666666671</v>
          </cell>
          <cell r="F10">
            <v>91</v>
          </cell>
          <cell r="G10">
            <v>50</v>
          </cell>
          <cell r="H10">
            <v>23.400000000000002</v>
          </cell>
          <cell r="I10" t="str">
            <v>*</v>
          </cell>
          <cell r="J10">
            <v>40.680000000000007</v>
          </cell>
          <cell r="K10">
            <v>0</v>
          </cell>
        </row>
        <row r="11">
          <cell r="B11">
            <v>24.458333333333332</v>
          </cell>
          <cell r="C11">
            <v>33.200000000000003</v>
          </cell>
          <cell r="D11">
            <v>18.899999999999999</v>
          </cell>
          <cell r="E11">
            <v>65.291666666666671</v>
          </cell>
          <cell r="F11">
            <v>80</v>
          </cell>
          <cell r="G11">
            <v>41</v>
          </cell>
          <cell r="H11">
            <v>34.200000000000003</v>
          </cell>
          <cell r="I11" t="str">
            <v>*</v>
          </cell>
          <cell r="J11">
            <v>53.64</v>
          </cell>
          <cell r="K11">
            <v>0</v>
          </cell>
        </row>
        <row r="12">
          <cell r="B12">
            <v>21.541666666666671</v>
          </cell>
          <cell r="C12">
            <v>27.8</v>
          </cell>
          <cell r="D12">
            <v>18.7</v>
          </cell>
          <cell r="E12">
            <v>80.625</v>
          </cell>
          <cell r="F12">
            <v>98</v>
          </cell>
          <cell r="G12">
            <v>57</v>
          </cell>
          <cell r="H12">
            <v>31.680000000000003</v>
          </cell>
          <cell r="I12" t="str">
            <v>*</v>
          </cell>
          <cell r="J12">
            <v>53.28</v>
          </cell>
          <cell r="K12">
            <v>20.399999999999999</v>
          </cell>
        </row>
        <row r="13">
          <cell r="B13">
            <v>19.795833333333331</v>
          </cell>
          <cell r="C13">
            <v>22.4</v>
          </cell>
          <cell r="D13">
            <v>18.3</v>
          </cell>
          <cell r="E13">
            <v>93.958333333333329</v>
          </cell>
          <cell r="F13">
            <v>99</v>
          </cell>
          <cell r="G13">
            <v>84</v>
          </cell>
          <cell r="H13">
            <v>30.6</v>
          </cell>
          <cell r="I13" t="str">
            <v>*</v>
          </cell>
          <cell r="J13">
            <v>46.440000000000005</v>
          </cell>
          <cell r="K13">
            <v>6.8000000000000007</v>
          </cell>
        </row>
        <row r="14">
          <cell r="B14">
            <v>21.658333333333331</v>
          </cell>
          <cell r="C14">
            <v>30.8</v>
          </cell>
          <cell r="D14">
            <v>15.6</v>
          </cell>
          <cell r="E14">
            <v>80.375</v>
          </cell>
          <cell r="F14">
            <v>99</v>
          </cell>
          <cell r="G14">
            <v>44</v>
          </cell>
          <cell r="H14">
            <v>19.079999999999998</v>
          </cell>
          <cell r="I14" t="str">
            <v>*</v>
          </cell>
          <cell r="J14">
            <v>32.76</v>
          </cell>
          <cell r="K14">
            <v>0.2</v>
          </cell>
        </row>
        <row r="15">
          <cell r="B15">
            <v>25.291666666666668</v>
          </cell>
          <cell r="C15">
            <v>35.1</v>
          </cell>
          <cell r="D15">
            <v>16.8</v>
          </cell>
          <cell r="E15">
            <v>61.166666666666664</v>
          </cell>
          <cell r="F15">
            <v>89</v>
          </cell>
          <cell r="G15">
            <v>28</v>
          </cell>
          <cell r="H15">
            <v>29.16</v>
          </cell>
          <cell r="I15" t="str">
            <v>*</v>
          </cell>
          <cell r="J15">
            <v>43.2</v>
          </cell>
          <cell r="K15">
            <v>0</v>
          </cell>
        </row>
        <row r="16">
          <cell r="B16">
            <v>24.558333333333334</v>
          </cell>
          <cell r="C16">
            <v>34.6</v>
          </cell>
          <cell r="D16">
            <v>19.5</v>
          </cell>
          <cell r="E16">
            <v>62.125</v>
          </cell>
          <cell r="F16">
            <v>79</v>
          </cell>
          <cell r="G16">
            <v>31</v>
          </cell>
          <cell r="H16">
            <v>28.08</v>
          </cell>
          <cell r="I16" t="str">
            <v>*</v>
          </cell>
          <cell r="J16">
            <v>42.12</v>
          </cell>
          <cell r="K16">
            <v>0</v>
          </cell>
        </row>
        <row r="17">
          <cell r="B17">
            <v>19.50416666666667</v>
          </cell>
          <cell r="C17">
            <v>26.1</v>
          </cell>
          <cell r="D17">
            <v>12.7</v>
          </cell>
          <cell r="E17">
            <v>82.125</v>
          </cell>
          <cell r="F17">
            <v>95</v>
          </cell>
          <cell r="G17">
            <v>60</v>
          </cell>
          <cell r="H17">
            <v>36</v>
          </cell>
          <cell r="I17" t="str">
            <v>*</v>
          </cell>
          <cell r="J17">
            <v>49.32</v>
          </cell>
          <cell r="K17">
            <v>1.4</v>
          </cell>
        </row>
        <row r="18">
          <cell r="B18">
            <v>14.924999999999999</v>
          </cell>
          <cell r="C18">
            <v>23</v>
          </cell>
          <cell r="D18">
            <v>9.9</v>
          </cell>
          <cell r="E18">
            <v>70.375</v>
          </cell>
          <cell r="F18">
            <v>95</v>
          </cell>
          <cell r="G18">
            <v>28</v>
          </cell>
          <cell r="H18">
            <v>42.84</v>
          </cell>
          <cell r="I18" t="str">
            <v>*</v>
          </cell>
          <cell r="J18">
            <v>63.72</v>
          </cell>
          <cell r="K18">
            <v>0</v>
          </cell>
        </row>
        <row r="19">
          <cell r="B19">
            <v>17.200000000000003</v>
          </cell>
          <cell r="C19">
            <v>27.6</v>
          </cell>
          <cell r="D19">
            <v>7.8</v>
          </cell>
          <cell r="E19">
            <v>51.416666666666664</v>
          </cell>
          <cell r="F19">
            <v>80</v>
          </cell>
          <cell r="G19">
            <v>21</v>
          </cell>
          <cell r="H19">
            <v>16.2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22.195833333333336</v>
          </cell>
          <cell r="C20">
            <v>34.1</v>
          </cell>
          <cell r="D20">
            <v>11.7</v>
          </cell>
          <cell r="E20">
            <v>51.291666666666664</v>
          </cell>
          <cell r="F20">
            <v>79</v>
          </cell>
          <cell r="G20">
            <v>32</v>
          </cell>
          <cell r="H20">
            <v>26.64</v>
          </cell>
          <cell r="I20" t="str">
            <v>*</v>
          </cell>
          <cell r="J20">
            <v>42.480000000000004</v>
          </cell>
          <cell r="K20">
            <v>0</v>
          </cell>
        </row>
        <row r="21">
          <cell r="B21">
            <v>26.575000000000003</v>
          </cell>
          <cell r="C21">
            <v>38.1</v>
          </cell>
          <cell r="D21">
            <v>16.2</v>
          </cell>
          <cell r="E21">
            <v>55.041666666666664</v>
          </cell>
          <cell r="F21">
            <v>92</v>
          </cell>
          <cell r="G21">
            <v>25</v>
          </cell>
          <cell r="H21">
            <v>35.64</v>
          </cell>
          <cell r="I21" t="str">
            <v>*</v>
          </cell>
          <cell r="J21">
            <v>52.92</v>
          </cell>
          <cell r="K21">
            <v>0</v>
          </cell>
        </row>
        <row r="22">
          <cell r="B22">
            <v>27.404166666666665</v>
          </cell>
          <cell r="C22">
            <v>35.799999999999997</v>
          </cell>
          <cell r="D22">
            <v>18.600000000000001</v>
          </cell>
          <cell r="E22">
            <v>52.291666666666664</v>
          </cell>
          <cell r="F22">
            <v>81</v>
          </cell>
          <cell r="G22">
            <v>32</v>
          </cell>
          <cell r="H22">
            <v>32.4</v>
          </cell>
          <cell r="I22" t="str">
            <v>*</v>
          </cell>
          <cell r="J22">
            <v>54</v>
          </cell>
          <cell r="K22">
            <v>0</v>
          </cell>
        </row>
        <row r="23">
          <cell r="B23">
            <v>26.100000000000005</v>
          </cell>
          <cell r="C23">
            <v>35.799999999999997</v>
          </cell>
          <cell r="D23">
            <v>18.899999999999999</v>
          </cell>
          <cell r="E23">
            <v>66.291666666666671</v>
          </cell>
          <cell r="F23">
            <v>94</v>
          </cell>
          <cell r="G23">
            <v>34</v>
          </cell>
          <cell r="H23">
            <v>21.6</v>
          </cell>
          <cell r="I23" t="str">
            <v>*</v>
          </cell>
          <cell r="J23">
            <v>46.800000000000004</v>
          </cell>
          <cell r="K23">
            <v>0</v>
          </cell>
        </row>
        <row r="24">
          <cell r="B24">
            <v>26.762500000000003</v>
          </cell>
          <cell r="C24">
            <v>36.5</v>
          </cell>
          <cell r="D24">
            <v>21.5</v>
          </cell>
          <cell r="E24">
            <v>64.916666666666671</v>
          </cell>
          <cell r="F24">
            <v>90</v>
          </cell>
          <cell r="G24">
            <v>31</v>
          </cell>
          <cell r="H24">
            <v>23.040000000000003</v>
          </cell>
          <cell r="I24" t="str">
            <v>*</v>
          </cell>
          <cell r="J24">
            <v>48.6</v>
          </cell>
          <cell r="K24">
            <v>4.6000000000000005</v>
          </cell>
        </row>
        <row r="25">
          <cell r="B25">
            <v>27.270833333333329</v>
          </cell>
          <cell r="C25">
            <v>37.4</v>
          </cell>
          <cell r="D25">
            <v>21.2</v>
          </cell>
          <cell r="E25">
            <v>65.375</v>
          </cell>
          <cell r="F25">
            <v>91</v>
          </cell>
          <cell r="G25">
            <v>30</v>
          </cell>
          <cell r="H25">
            <v>28.08</v>
          </cell>
          <cell r="I25" t="str">
            <v>*</v>
          </cell>
          <cell r="J25">
            <v>46.440000000000005</v>
          </cell>
          <cell r="K25">
            <v>0.2</v>
          </cell>
        </row>
        <row r="26">
          <cell r="B26">
            <v>28.624999999999996</v>
          </cell>
          <cell r="C26">
            <v>38.9</v>
          </cell>
          <cell r="D26">
            <v>19.8</v>
          </cell>
          <cell r="E26">
            <v>56.125</v>
          </cell>
          <cell r="F26">
            <v>91</v>
          </cell>
          <cell r="G26">
            <v>21</v>
          </cell>
          <cell r="H26">
            <v>20.16</v>
          </cell>
          <cell r="I26" t="str">
            <v>*</v>
          </cell>
          <cell r="J26">
            <v>39.96</v>
          </cell>
          <cell r="K26">
            <v>0</v>
          </cell>
        </row>
        <row r="27">
          <cell r="B27">
            <v>27.599999999999998</v>
          </cell>
          <cell r="C27">
            <v>39.299999999999997</v>
          </cell>
          <cell r="D27">
            <v>21.7</v>
          </cell>
          <cell r="E27">
            <v>58.75</v>
          </cell>
          <cell r="F27">
            <v>80</v>
          </cell>
          <cell r="G27">
            <v>25</v>
          </cell>
          <cell r="H27">
            <v>27.720000000000002</v>
          </cell>
          <cell r="I27" t="str">
            <v>*</v>
          </cell>
          <cell r="J27">
            <v>64.08</v>
          </cell>
          <cell r="K27">
            <v>7</v>
          </cell>
        </row>
        <row r="28">
          <cell r="B28">
            <v>29.204166666666666</v>
          </cell>
          <cell r="C28">
            <v>39.299999999999997</v>
          </cell>
          <cell r="D28">
            <v>21.6</v>
          </cell>
          <cell r="E28">
            <v>59.791666666666664</v>
          </cell>
          <cell r="F28">
            <v>91</v>
          </cell>
          <cell r="G28">
            <v>23</v>
          </cell>
          <cell r="H28">
            <v>24.12</v>
          </cell>
          <cell r="I28" t="str">
            <v>*</v>
          </cell>
          <cell r="J28">
            <v>36.72</v>
          </cell>
          <cell r="K28">
            <v>0</v>
          </cell>
        </row>
        <row r="29">
          <cell r="B29">
            <v>30.591304347826089</v>
          </cell>
          <cell r="C29">
            <v>39.5</v>
          </cell>
          <cell r="D29">
            <v>22.1</v>
          </cell>
          <cell r="E29">
            <v>53.260869565217391</v>
          </cell>
          <cell r="F29">
            <v>86</v>
          </cell>
          <cell r="G29">
            <v>25</v>
          </cell>
          <cell r="H29">
            <v>21.96</v>
          </cell>
          <cell r="I29" t="str">
            <v>*</v>
          </cell>
          <cell r="J29">
            <v>45</v>
          </cell>
          <cell r="K29">
            <v>0</v>
          </cell>
        </row>
        <row r="30">
          <cell r="B30">
            <v>30.795833333333338</v>
          </cell>
          <cell r="C30">
            <v>39.200000000000003</v>
          </cell>
          <cell r="D30">
            <v>23.6</v>
          </cell>
          <cell r="E30">
            <v>49.25</v>
          </cell>
          <cell r="F30">
            <v>75</v>
          </cell>
          <cell r="G30">
            <v>27</v>
          </cell>
          <cell r="H30">
            <v>37.440000000000005</v>
          </cell>
          <cell r="I30" t="str">
            <v>*</v>
          </cell>
          <cell r="J30">
            <v>72</v>
          </cell>
          <cell r="K30">
            <v>0</v>
          </cell>
        </row>
        <row r="31">
          <cell r="B31">
            <v>21.508333333333329</v>
          </cell>
          <cell r="C31">
            <v>30.3</v>
          </cell>
          <cell r="D31">
            <v>16.8</v>
          </cell>
          <cell r="E31">
            <v>75</v>
          </cell>
          <cell r="F31">
            <v>94</v>
          </cell>
          <cell r="G31">
            <v>48</v>
          </cell>
          <cell r="H31">
            <v>36.72</v>
          </cell>
          <cell r="I31" t="str">
            <v>*</v>
          </cell>
          <cell r="J31">
            <v>59.760000000000005</v>
          </cell>
          <cell r="K31">
            <v>0</v>
          </cell>
        </row>
        <row r="32">
          <cell r="B32">
            <v>21.562500000000004</v>
          </cell>
          <cell r="C32">
            <v>31</v>
          </cell>
          <cell r="D32">
            <v>14.6</v>
          </cell>
          <cell r="E32">
            <v>65.125</v>
          </cell>
          <cell r="F32">
            <v>86</v>
          </cell>
          <cell r="G32">
            <v>40</v>
          </cell>
          <cell r="H32">
            <v>20.88</v>
          </cell>
          <cell r="I32" t="str">
            <v>*</v>
          </cell>
          <cell r="J32">
            <v>41.4</v>
          </cell>
          <cell r="K32">
            <v>0</v>
          </cell>
        </row>
        <row r="33">
          <cell r="B33">
            <v>24.554166666666671</v>
          </cell>
          <cell r="C33">
            <v>32.4</v>
          </cell>
          <cell r="D33">
            <v>18.399999999999999</v>
          </cell>
          <cell r="E33">
            <v>62.916666666666664</v>
          </cell>
          <cell r="F33">
            <v>84</v>
          </cell>
          <cell r="G33">
            <v>41</v>
          </cell>
          <cell r="H33">
            <v>15.48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25.195833333333329</v>
          </cell>
          <cell r="C34">
            <v>31.1</v>
          </cell>
          <cell r="D34">
            <v>21.3</v>
          </cell>
          <cell r="E34">
            <v>67.791666666666671</v>
          </cell>
          <cell r="F34">
            <v>84</v>
          </cell>
          <cell r="G34">
            <v>50</v>
          </cell>
          <cell r="H34">
            <v>21.6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23.524999999999995</v>
          </cell>
          <cell r="C5">
            <v>33.700000000000003</v>
          </cell>
          <cell r="D5">
            <v>18</v>
          </cell>
          <cell r="E5">
            <v>73.791666666666671</v>
          </cell>
          <cell r="F5">
            <v>93</v>
          </cell>
          <cell r="G5">
            <v>39</v>
          </cell>
          <cell r="H5" t="str">
            <v>*</v>
          </cell>
          <cell r="I5" t="str">
            <v>*</v>
          </cell>
          <cell r="J5" t="str">
            <v>*</v>
          </cell>
          <cell r="K5">
            <v>0.2</v>
          </cell>
        </row>
        <row r="6">
          <cell r="B6">
            <v>26.891666666666666</v>
          </cell>
          <cell r="C6">
            <v>35.4</v>
          </cell>
          <cell r="D6">
            <v>19.8</v>
          </cell>
          <cell r="E6">
            <v>66</v>
          </cell>
          <cell r="F6">
            <v>93</v>
          </cell>
          <cell r="G6">
            <v>34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27.062500000000004</v>
          </cell>
          <cell r="C7">
            <v>35.200000000000003</v>
          </cell>
          <cell r="D7">
            <v>20.2</v>
          </cell>
          <cell r="E7">
            <v>65.333333333333329</v>
          </cell>
          <cell r="F7">
            <v>91</v>
          </cell>
          <cell r="G7">
            <v>35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25.645833333333339</v>
          </cell>
          <cell r="C8">
            <v>34.799999999999997</v>
          </cell>
          <cell r="D8">
            <v>20.399999999999999</v>
          </cell>
          <cell r="E8">
            <v>70.25</v>
          </cell>
          <cell r="F8">
            <v>91</v>
          </cell>
          <cell r="G8">
            <v>39</v>
          </cell>
          <cell r="H8" t="str">
            <v>*</v>
          </cell>
          <cell r="I8" t="str">
            <v>*</v>
          </cell>
          <cell r="J8" t="str">
            <v>*</v>
          </cell>
          <cell r="K8">
            <v>7.4</v>
          </cell>
        </row>
        <row r="9">
          <cell r="B9">
            <v>20.141666666666669</v>
          </cell>
          <cell r="C9">
            <v>26.8</v>
          </cell>
          <cell r="D9">
            <v>15.9</v>
          </cell>
          <cell r="E9">
            <v>69.583333333333329</v>
          </cell>
          <cell r="F9">
            <v>85</v>
          </cell>
          <cell r="G9">
            <v>44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23.05</v>
          </cell>
          <cell r="C10">
            <v>33.799999999999997</v>
          </cell>
          <cell r="D10">
            <v>16</v>
          </cell>
          <cell r="E10">
            <v>70.166666666666671</v>
          </cell>
          <cell r="F10">
            <v>95</v>
          </cell>
          <cell r="G10">
            <v>44</v>
          </cell>
          <cell r="H10" t="str">
            <v>*</v>
          </cell>
          <cell r="I10" t="str">
            <v>*</v>
          </cell>
          <cell r="J10" t="str">
            <v>*</v>
          </cell>
          <cell r="K10">
            <v>30.6</v>
          </cell>
        </row>
        <row r="11">
          <cell r="B11">
            <v>24.783333333333331</v>
          </cell>
          <cell r="C11">
            <v>33.5</v>
          </cell>
          <cell r="D11">
            <v>19.899999999999999</v>
          </cell>
          <cell r="E11">
            <v>72.125</v>
          </cell>
          <cell r="F11">
            <v>96</v>
          </cell>
          <cell r="G11">
            <v>39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21.775000000000002</v>
          </cell>
          <cell r="C12">
            <v>29.7</v>
          </cell>
          <cell r="D12">
            <v>19.100000000000001</v>
          </cell>
          <cell r="E12">
            <v>80.541666666666671</v>
          </cell>
          <cell r="F12">
            <v>95</v>
          </cell>
          <cell r="G12">
            <v>47</v>
          </cell>
          <cell r="H12" t="str">
            <v>*</v>
          </cell>
          <cell r="I12" t="str">
            <v>*</v>
          </cell>
          <cell r="J12" t="str">
            <v>*</v>
          </cell>
          <cell r="K12">
            <v>12.799999999999999</v>
          </cell>
        </row>
        <row r="13">
          <cell r="B13">
            <v>19.454166666666666</v>
          </cell>
          <cell r="C13">
            <v>20.5</v>
          </cell>
          <cell r="D13">
            <v>18.8</v>
          </cell>
          <cell r="E13">
            <v>95</v>
          </cell>
          <cell r="F13">
            <v>96</v>
          </cell>
          <cell r="G13">
            <v>90</v>
          </cell>
          <cell r="H13" t="str">
            <v>*</v>
          </cell>
          <cell r="I13" t="str">
            <v>*</v>
          </cell>
          <cell r="J13" t="str">
            <v>*</v>
          </cell>
          <cell r="K13">
            <v>17.399999999999999</v>
          </cell>
        </row>
        <row r="14">
          <cell r="B14">
            <v>21.375</v>
          </cell>
          <cell r="C14">
            <v>31.7</v>
          </cell>
          <cell r="D14">
            <v>14</v>
          </cell>
          <cell r="E14">
            <v>80.875</v>
          </cell>
          <cell r="F14">
            <v>97</v>
          </cell>
          <cell r="G14">
            <v>44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0.2</v>
          </cell>
        </row>
        <row r="15">
          <cell r="B15">
            <v>24.55</v>
          </cell>
          <cell r="C15">
            <v>35.299999999999997</v>
          </cell>
          <cell r="D15">
            <v>15.4</v>
          </cell>
          <cell r="E15">
            <v>67.583333333333329</v>
          </cell>
          <cell r="F15">
            <v>95</v>
          </cell>
          <cell r="G15">
            <v>29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23.700000000000003</v>
          </cell>
          <cell r="C16">
            <v>34.1</v>
          </cell>
          <cell r="D16">
            <v>18.100000000000001</v>
          </cell>
          <cell r="E16">
            <v>72.083333333333329</v>
          </cell>
          <cell r="F16">
            <v>91</v>
          </cell>
          <cell r="G16">
            <v>36</v>
          </cell>
          <cell r="H16" t="str">
            <v>*</v>
          </cell>
          <cell r="I16" t="str">
            <v>*</v>
          </cell>
          <cell r="J16" t="str">
            <v>*</v>
          </cell>
          <cell r="K16">
            <v>1</v>
          </cell>
        </row>
        <row r="17">
          <cell r="B17">
            <v>21.016666666666666</v>
          </cell>
          <cell r="C17">
            <v>29.7</v>
          </cell>
          <cell r="D17">
            <v>16.2</v>
          </cell>
          <cell r="E17">
            <v>82.208333333333329</v>
          </cell>
          <cell r="F17">
            <v>93</v>
          </cell>
          <cell r="G17">
            <v>56</v>
          </cell>
          <cell r="H17" t="str">
            <v>*</v>
          </cell>
          <cell r="I17" t="str">
            <v>*</v>
          </cell>
          <cell r="J17" t="str">
            <v>*</v>
          </cell>
          <cell r="K17">
            <v>4.5999999999999996</v>
          </cell>
        </row>
        <row r="18">
          <cell r="B18">
            <v>16.187500000000004</v>
          </cell>
          <cell r="C18">
            <v>23.1</v>
          </cell>
          <cell r="D18">
            <v>12.4</v>
          </cell>
          <cell r="E18">
            <v>72.541666666666671</v>
          </cell>
          <cell r="F18">
            <v>91</v>
          </cell>
          <cell r="G18">
            <v>34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16.849999999999998</v>
          </cell>
          <cell r="C19">
            <v>28.3</v>
          </cell>
          <cell r="D19">
            <v>6.6</v>
          </cell>
          <cell r="E19">
            <v>63.416666666666664</v>
          </cell>
          <cell r="F19">
            <v>94</v>
          </cell>
          <cell r="G19">
            <v>20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21.341666666666665</v>
          </cell>
          <cell r="C20">
            <v>34.700000000000003</v>
          </cell>
          <cell r="D20">
            <v>11.6</v>
          </cell>
          <cell r="E20">
            <v>63</v>
          </cell>
          <cell r="F20">
            <v>90</v>
          </cell>
          <cell r="G20">
            <v>30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25.650000000000002</v>
          </cell>
          <cell r="C21">
            <v>36.799999999999997</v>
          </cell>
          <cell r="D21">
            <v>16.3</v>
          </cell>
          <cell r="E21">
            <v>62.416666666666664</v>
          </cell>
          <cell r="F21">
            <v>93</v>
          </cell>
          <cell r="G21">
            <v>27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26.166666666666671</v>
          </cell>
          <cell r="C22">
            <v>35.200000000000003</v>
          </cell>
          <cell r="D22">
            <v>18</v>
          </cell>
          <cell r="E22">
            <v>60.208333333333336</v>
          </cell>
          <cell r="F22">
            <v>87</v>
          </cell>
          <cell r="G22">
            <v>34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26.520833333333332</v>
          </cell>
          <cell r="C23">
            <v>35.4</v>
          </cell>
          <cell r="D23">
            <v>18.5</v>
          </cell>
          <cell r="E23">
            <v>65.5</v>
          </cell>
          <cell r="F23">
            <v>92</v>
          </cell>
          <cell r="G23">
            <v>34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26.916666666666668</v>
          </cell>
          <cell r="C24">
            <v>36.700000000000003</v>
          </cell>
          <cell r="D24">
            <v>19.3</v>
          </cell>
          <cell r="E24">
            <v>63.916666666666664</v>
          </cell>
          <cell r="F24">
            <v>91</v>
          </cell>
          <cell r="G24">
            <v>30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27.920833333333334</v>
          </cell>
          <cell r="C25">
            <v>37.6</v>
          </cell>
          <cell r="D25">
            <v>19.7</v>
          </cell>
          <cell r="E25">
            <v>59.75</v>
          </cell>
          <cell r="F25">
            <v>90</v>
          </cell>
          <cell r="G25">
            <v>27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28.258333333333336</v>
          </cell>
          <cell r="C26">
            <v>39.1</v>
          </cell>
          <cell r="D26">
            <v>18.899999999999999</v>
          </cell>
          <cell r="E26">
            <v>55.625</v>
          </cell>
          <cell r="F26">
            <v>89</v>
          </cell>
          <cell r="G26">
            <v>21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27.595833333333335</v>
          </cell>
          <cell r="C27">
            <v>38.200000000000003</v>
          </cell>
          <cell r="D27">
            <v>19.399999999999999</v>
          </cell>
          <cell r="E27">
            <v>59.333333333333336</v>
          </cell>
          <cell r="F27">
            <v>89</v>
          </cell>
          <cell r="G27">
            <v>28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29.1875</v>
          </cell>
          <cell r="C28">
            <v>39</v>
          </cell>
          <cell r="D28">
            <v>20.5</v>
          </cell>
          <cell r="E28">
            <v>60.166666666666664</v>
          </cell>
          <cell r="F28">
            <v>90</v>
          </cell>
          <cell r="G28">
            <v>27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30.104166666666668</v>
          </cell>
          <cell r="C29">
            <v>39.1</v>
          </cell>
          <cell r="D29">
            <v>21.7</v>
          </cell>
          <cell r="E29">
            <v>56.916666666666664</v>
          </cell>
          <cell r="F29">
            <v>88</v>
          </cell>
          <cell r="G29">
            <v>25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30.533333333333335</v>
          </cell>
          <cell r="C30">
            <v>38.6</v>
          </cell>
          <cell r="D30">
            <v>23.6</v>
          </cell>
          <cell r="E30">
            <v>52.125</v>
          </cell>
          <cell r="F30">
            <v>76</v>
          </cell>
          <cell r="G30">
            <v>27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24.474999999999998</v>
          </cell>
          <cell r="C31">
            <v>29.6</v>
          </cell>
          <cell r="D31">
            <v>20.7</v>
          </cell>
          <cell r="E31">
            <v>64.166666666666671</v>
          </cell>
          <cell r="F31">
            <v>79</v>
          </cell>
          <cell r="G31">
            <v>47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22.470833333333331</v>
          </cell>
          <cell r="C32">
            <v>33</v>
          </cell>
          <cell r="D32">
            <v>15.6</v>
          </cell>
          <cell r="E32">
            <v>64.666666666666671</v>
          </cell>
          <cell r="F32">
            <v>84</v>
          </cell>
          <cell r="G32">
            <v>38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25.895833333333329</v>
          </cell>
          <cell r="C33">
            <v>35.700000000000003</v>
          </cell>
          <cell r="D33">
            <v>18.600000000000001</v>
          </cell>
          <cell r="E33">
            <v>61.458333333333336</v>
          </cell>
          <cell r="F33">
            <v>88</v>
          </cell>
          <cell r="G33">
            <v>33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26.962500000000002</v>
          </cell>
          <cell r="C34">
            <v>34.5</v>
          </cell>
          <cell r="D34">
            <v>22.2</v>
          </cell>
          <cell r="E34">
            <v>65.458333333333329</v>
          </cell>
          <cell r="F34">
            <v>86</v>
          </cell>
          <cell r="G34">
            <v>40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0.2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27.404166666666669</v>
          </cell>
          <cell r="C5">
            <v>35.9</v>
          </cell>
          <cell r="D5">
            <v>20.7</v>
          </cell>
          <cell r="E5">
            <v>63.291666666666664</v>
          </cell>
          <cell r="F5">
            <v>88</v>
          </cell>
          <cell r="G5">
            <v>39</v>
          </cell>
          <cell r="H5">
            <v>14.04</v>
          </cell>
          <cell r="I5" t="str">
            <v>*</v>
          </cell>
          <cell r="J5">
            <v>37.080000000000005</v>
          </cell>
          <cell r="K5">
            <v>0</v>
          </cell>
        </row>
        <row r="6">
          <cell r="B6">
            <v>29.704166666666662</v>
          </cell>
          <cell r="C6">
            <v>36.6</v>
          </cell>
          <cell r="D6">
            <v>22.9</v>
          </cell>
          <cell r="E6">
            <v>58.333333333333336</v>
          </cell>
          <cell r="F6">
            <v>87</v>
          </cell>
          <cell r="G6">
            <v>31</v>
          </cell>
          <cell r="H6">
            <v>20.16</v>
          </cell>
          <cell r="I6" t="str">
            <v>*</v>
          </cell>
          <cell r="J6">
            <v>47.16</v>
          </cell>
          <cell r="K6">
            <v>0</v>
          </cell>
        </row>
        <row r="7">
          <cell r="B7">
            <v>29.704166666666669</v>
          </cell>
          <cell r="C7">
            <v>35.9</v>
          </cell>
          <cell r="D7">
            <v>22.6</v>
          </cell>
          <cell r="E7">
            <v>56.458333333333336</v>
          </cell>
          <cell r="F7">
            <v>85</v>
          </cell>
          <cell r="G7">
            <v>35</v>
          </cell>
          <cell r="H7">
            <v>18.36</v>
          </cell>
          <cell r="I7" t="str">
            <v>*</v>
          </cell>
          <cell r="J7">
            <v>45</v>
          </cell>
          <cell r="K7">
            <v>0</v>
          </cell>
        </row>
        <row r="8">
          <cell r="B8">
            <v>29.520833333333332</v>
          </cell>
          <cell r="C8">
            <v>37.299999999999997</v>
          </cell>
          <cell r="D8">
            <v>24.7</v>
          </cell>
          <cell r="E8">
            <v>57.458333333333336</v>
          </cell>
          <cell r="F8">
            <v>81</v>
          </cell>
          <cell r="G8">
            <v>34</v>
          </cell>
          <cell r="H8">
            <v>16.559999999999999</v>
          </cell>
          <cell r="I8" t="str">
            <v>*</v>
          </cell>
          <cell r="J8">
            <v>65.52</v>
          </cell>
          <cell r="K8">
            <v>9.6</v>
          </cell>
        </row>
        <row r="9">
          <cell r="B9">
            <v>23.458333333333329</v>
          </cell>
          <cell r="C9">
            <v>29.5</v>
          </cell>
          <cell r="D9">
            <v>19</v>
          </cell>
          <cell r="E9">
            <v>57.916666666666664</v>
          </cell>
          <cell r="F9">
            <v>72</v>
          </cell>
          <cell r="G9">
            <v>38</v>
          </cell>
          <cell r="H9">
            <v>13.32</v>
          </cell>
          <cell r="I9" t="str">
            <v>*</v>
          </cell>
          <cell r="J9">
            <v>27.36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25.662500000000005</v>
          </cell>
          <cell r="C14">
            <v>36</v>
          </cell>
          <cell r="D14">
            <v>18.5</v>
          </cell>
          <cell r="E14">
            <v>67.75</v>
          </cell>
          <cell r="F14">
            <v>93</v>
          </cell>
          <cell r="G14">
            <v>29</v>
          </cell>
          <cell r="H14">
            <v>5.7600000000000007</v>
          </cell>
          <cell r="I14" t="str">
            <v>*</v>
          </cell>
          <cell r="J14">
            <v>23.759999999999998</v>
          </cell>
          <cell r="K14">
            <v>0</v>
          </cell>
        </row>
        <row r="15">
          <cell r="B15">
            <v>29.331818181818186</v>
          </cell>
          <cell r="C15">
            <v>38.1</v>
          </cell>
          <cell r="D15">
            <v>20.3</v>
          </cell>
          <cell r="E15">
            <v>54.363636363636367</v>
          </cell>
          <cell r="F15">
            <v>87</v>
          </cell>
          <cell r="G15">
            <v>25</v>
          </cell>
          <cell r="H15">
            <v>13.32</v>
          </cell>
          <cell r="I15" t="str">
            <v>*</v>
          </cell>
          <cell r="J15">
            <v>33.480000000000004</v>
          </cell>
          <cell r="K15">
            <v>0</v>
          </cell>
        </row>
        <row r="16">
          <cell r="B16">
            <v>27.95</v>
          </cell>
          <cell r="C16">
            <v>37.700000000000003</v>
          </cell>
          <cell r="D16">
            <v>21.6</v>
          </cell>
          <cell r="E16">
            <v>62.333333333333336</v>
          </cell>
          <cell r="F16">
            <v>95</v>
          </cell>
          <cell r="G16">
            <v>30</v>
          </cell>
          <cell r="H16">
            <v>19.079999999999998</v>
          </cell>
          <cell r="I16" t="str">
            <v>*</v>
          </cell>
          <cell r="J16">
            <v>77.400000000000006</v>
          </cell>
          <cell r="K16">
            <v>21.6</v>
          </cell>
        </row>
        <row r="17">
          <cell r="B17">
            <v>21.208333333333332</v>
          </cell>
          <cell r="C17">
            <v>24.6</v>
          </cell>
          <cell r="D17">
            <v>17.3</v>
          </cell>
          <cell r="E17">
            <v>88.208333333333329</v>
          </cell>
          <cell r="F17">
            <v>95</v>
          </cell>
          <cell r="G17">
            <v>73</v>
          </cell>
          <cell r="H17">
            <v>13.32</v>
          </cell>
          <cell r="I17" t="str">
            <v>*</v>
          </cell>
          <cell r="J17">
            <v>29.880000000000003</v>
          </cell>
          <cell r="K17">
            <v>12.600000000000001</v>
          </cell>
        </row>
        <row r="18">
          <cell r="B18">
            <v>18.75416666666667</v>
          </cell>
          <cell r="C18">
            <v>24.9</v>
          </cell>
          <cell r="D18">
            <v>14.7</v>
          </cell>
          <cell r="E18">
            <v>68.833333333333329</v>
          </cell>
          <cell r="F18">
            <v>89</v>
          </cell>
          <cell r="G18">
            <v>40</v>
          </cell>
          <cell r="H18">
            <v>13.32</v>
          </cell>
          <cell r="I18" t="str">
            <v>*</v>
          </cell>
          <cell r="J18">
            <v>28.44</v>
          </cell>
          <cell r="K18">
            <v>0.2</v>
          </cell>
        </row>
        <row r="19">
          <cell r="B19">
            <v>20.774999999999995</v>
          </cell>
          <cell r="C19">
            <v>30.4</v>
          </cell>
          <cell r="D19">
            <v>13.9</v>
          </cell>
          <cell r="E19">
            <v>61.208333333333336</v>
          </cell>
          <cell r="F19">
            <v>87</v>
          </cell>
          <cell r="G19">
            <v>27</v>
          </cell>
          <cell r="H19">
            <v>6.12</v>
          </cell>
          <cell r="I19" t="str">
            <v>*</v>
          </cell>
          <cell r="J19">
            <v>18.36</v>
          </cell>
          <cell r="K19">
            <v>0</v>
          </cell>
        </row>
        <row r="20">
          <cell r="B20">
            <v>25.291304347826085</v>
          </cell>
          <cell r="C20">
            <v>35.200000000000003</v>
          </cell>
          <cell r="D20">
            <v>17</v>
          </cell>
          <cell r="E20">
            <v>58.086956521739133</v>
          </cell>
          <cell r="F20">
            <v>88</v>
          </cell>
          <cell r="G20">
            <v>31</v>
          </cell>
          <cell r="H20">
            <v>11.16</v>
          </cell>
          <cell r="I20" t="str">
            <v>*</v>
          </cell>
          <cell r="J20">
            <v>29.880000000000003</v>
          </cell>
          <cell r="K20">
            <v>0</v>
          </cell>
        </row>
        <row r="21">
          <cell r="B21">
            <v>28.495833333333334</v>
          </cell>
          <cell r="C21">
            <v>37.1</v>
          </cell>
          <cell r="D21">
            <v>19.7</v>
          </cell>
          <cell r="E21">
            <v>56.375</v>
          </cell>
          <cell r="F21">
            <v>90</v>
          </cell>
          <cell r="G21">
            <v>26</v>
          </cell>
          <cell r="H21">
            <v>14.4</v>
          </cell>
          <cell r="I21" t="str">
            <v>*</v>
          </cell>
          <cell r="J21">
            <v>31.680000000000003</v>
          </cell>
          <cell r="K21">
            <v>0</v>
          </cell>
        </row>
        <row r="22">
          <cell r="B22">
            <v>27.729166666666668</v>
          </cell>
          <cell r="C22">
            <v>33.9</v>
          </cell>
          <cell r="D22">
            <v>21.2</v>
          </cell>
          <cell r="E22">
            <v>59.791666666666664</v>
          </cell>
          <cell r="F22">
            <v>85</v>
          </cell>
          <cell r="G22">
            <v>36</v>
          </cell>
          <cell r="H22">
            <v>12.6</v>
          </cell>
          <cell r="I22" t="str">
            <v>*</v>
          </cell>
          <cell r="J22">
            <v>25.56</v>
          </cell>
          <cell r="K22">
            <v>0</v>
          </cell>
        </row>
        <row r="23">
          <cell r="B23">
            <v>27.875000000000004</v>
          </cell>
          <cell r="C23">
            <v>35.799999999999997</v>
          </cell>
          <cell r="D23">
            <v>20.100000000000001</v>
          </cell>
          <cell r="E23">
            <v>63.958333333333336</v>
          </cell>
          <cell r="F23">
            <v>92</v>
          </cell>
          <cell r="G23">
            <v>35</v>
          </cell>
          <cell r="H23">
            <v>10.8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28.241666666666671</v>
          </cell>
          <cell r="C24">
            <v>37.700000000000003</v>
          </cell>
          <cell r="D24">
            <v>23.4</v>
          </cell>
          <cell r="E24">
            <v>65.958333333333329</v>
          </cell>
          <cell r="F24">
            <v>83</v>
          </cell>
          <cell r="G24">
            <v>29</v>
          </cell>
          <cell r="H24">
            <v>6.48</v>
          </cell>
          <cell r="I24" t="str">
            <v>*</v>
          </cell>
          <cell r="J24">
            <v>45</v>
          </cell>
          <cell r="K24">
            <v>10.199999999999999</v>
          </cell>
        </row>
        <row r="25">
          <cell r="B25">
            <v>28.804166666666664</v>
          </cell>
          <cell r="C25">
            <v>37.1</v>
          </cell>
          <cell r="D25">
            <v>22.2</v>
          </cell>
          <cell r="E25">
            <v>63.083333333333336</v>
          </cell>
          <cell r="F25">
            <v>89</v>
          </cell>
          <cell r="G25">
            <v>29</v>
          </cell>
          <cell r="H25">
            <v>9.3600000000000012</v>
          </cell>
          <cell r="I25" t="str">
            <v>*</v>
          </cell>
          <cell r="J25">
            <v>23.759999999999998</v>
          </cell>
          <cell r="K25">
            <v>0.2</v>
          </cell>
        </row>
        <row r="26">
          <cell r="B26">
            <v>30.012499999999999</v>
          </cell>
          <cell r="C26">
            <v>38.799999999999997</v>
          </cell>
          <cell r="D26">
            <v>22</v>
          </cell>
          <cell r="E26">
            <v>60.125</v>
          </cell>
          <cell r="F26">
            <v>91</v>
          </cell>
          <cell r="G26">
            <v>26</v>
          </cell>
          <cell r="H26">
            <v>8.64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30.704347826086952</v>
          </cell>
          <cell r="C27">
            <v>39.200000000000003</v>
          </cell>
          <cell r="D27">
            <v>22.5</v>
          </cell>
          <cell r="E27">
            <v>58.434782608695649</v>
          </cell>
          <cell r="F27">
            <v>90</v>
          </cell>
          <cell r="G27">
            <v>25</v>
          </cell>
          <cell r="H27">
            <v>11.16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31.081818181818186</v>
          </cell>
          <cell r="C28">
            <v>39.5</v>
          </cell>
          <cell r="D28">
            <v>23.1</v>
          </cell>
          <cell r="E28">
            <v>58.363636363636367</v>
          </cell>
          <cell r="F28">
            <v>90</v>
          </cell>
          <cell r="G28">
            <v>27</v>
          </cell>
          <cell r="H28">
            <v>12.96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31.468181818181815</v>
          </cell>
          <cell r="C29">
            <v>39.700000000000003</v>
          </cell>
          <cell r="D29">
            <v>23.3</v>
          </cell>
          <cell r="E29">
            <v>57.272727272727273</v>
          </cell>
          <cell r="F29">
            <v>89</v>
          </cell>
          <cell r="G29">
            <v>27</v>
          </cell>
          <cell r="H29">
            <v>15.48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32.026086956521738</v>
          </cell>
          <cell r="C30">
            <v>40.200000000000003</v>
          </cell>
          <cell r="D30">
            <v>22.9</v>
          </cell>
          <cell r="E30">
            <v>52.173913043478258</v>
          </cell>
          <cell r="F30">
            <v>88</v>
          </cell>
          <cell r="G30">
            <v>22</v>
          </cell>
          <cell r="H30">
            <v>20.52</v>
          </cell>
          <cell r="I30" t="str">
            <v>*</v>
          </cell>
          <cell r="J30">
            <v>50.04</v>
          </cell>
          <cell r="K30">
            <v>0</v>
          </cell>
        </row>
        <row r="31">
          <cell r="B31">
            <v>25.931818181818183</v>
          </cell>
          <cell r="C31">
            <v>32.1</v>
          </cell>
          <cell r="D31">
            <v>21.4</v>
          </cell>
          <cell r="E31">
            <v>61.5</v>
          </cell>
          <cell r="F31">
            <v>77</v>
          </cell>
          <cell r="G31">
            <v>46</v>
          </cell>
          <cell r="H31">
            <v>15.120000000000001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23.4</v>
          </cell>
          <cell r="C32">
            <v>32.200000000000003</v>
          </cell>
          <cell r="D32">
            <v>16.7</v>
          </cell>
          <cell r="E32">
            <v>60.863636363636367</v>
          </cell>
          <cell r="F32">
            <v>83</v>
          </cell>
          <cell r="G32">
            <v>37</v>
          </cell>
          <cell r="H32">
            <v>7.9200000000000008</v>
          </cell>
          <cell r="I32" t="str">
            <v>*</v>
          </cell>
          <cell r="J32">
            <v>22.68</v>
          </cell>
          <cell r="K32">
            <v>0</v>
          </cell>
        </row>
        <row r="33">
          <cell r="B33">
            <v>28.377272727272725</v>
          </cell>
          <cell r="C33">
            <v>36.9</v>
          </cell>
          <cell r="D33">
            <v>20.9</v>
          </cell>
          <cell r="E33">
            <v>57.090909090909093</v>
          </cell>
          <cell r="F33">
            <v>86</v>
          </cell>
          <cell r="G33">
            <v>32</v>
          </cell>
          <cell r="H33">
            <v>7.2</v>
          </cell>
          <cell r="I33" t="str">
            <v>*</v>
          </cell>
          <cell r="J33">
            <v>19.079999999999998</v>
          </cell>
          <cell r="K33">
            <v>0</v>
          </cell>
        </row>
        <row r="34">
          <cell r="B34">
            <v>29.243478260869566</v>
          </cell>
          <cell r="C34">
            <v>36.299999999999997</v>
          </cell>
          <cell r="D34">
            <v>22.7</v>
          </cell>
          <cell r="E34">
            <v>51.608695652173914</v>
          </cell>
          <cell r="F34">
            <v>80</v>
          </cell>
          <cell r="G34">
            <v>35</v>
          </cell>
          <cell r="H34">
            <v>10.8</v>
          </cell>
          <cell r="I34" t="str">
            <v>*</v>
          </cell>
          <cell r="J34">
            <v>23.759999999999998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23.370833333333334</v>
          </cell>
          <cell r="C5">
            <v>32.1</v>
          </cell>
          <cell r="D5">
            <v>17.8</v>
          </cell>
          <cell r="E5">
            <v>76.75</v>
          </cell>
          <cell r="F5">
            <v>99</v>
          </cell>
          <cell r="G5">
            <v>41</v>
          </cell>
          <cell r="H5">
            <v>21.96</v>
          </cell>
          <cell r="I5" t="str">
            <v>*</v>
          </cell>
          <cell r="J5">
            <v>37.800000000000004</v>
          </cell>
          <cell r="K5">
            <v>0</v>
          </cell>
        </row>
        <row r="6">
          <cell r="B6">
            <v>25.626086956521739</v>
          </cell>
          <cell r="C6">
            <v>34.799999999999997</v>
          </cell>
          <cell r="D6">
            <v>21.2</v>
          </cell>
          <cell r="E6">
            <v>72.913043478260875</v>
          </cell>
          <cell r="F6">
            <v>92</v>
          </cell>
          <cell r="G6">
            <v>42</v>
          </cell>
          <cell r="H6">
            <v>21.240000000000002</v>
          </cell>
          <cell r="I6" t="str">
            <v>*</v>
          </cell>
          <cell r="J6">
            <v>50.4</v>
          </cell>
          <cell r="K6">
            <v>2.2000000000000002</v>
          </cell>
        </row>
        <row r="7">
          <cell r="B7">
            <v>27.766666666666662</v>
          </cell>
          <cell r="C7">
            <v>36.6</v>
          </cell>
          <cell r="D7">
            <v>21.4</v>
          </cell>
          <cell r="E7">
            <v>67.5</v>
          </cell>
          <cell r="F7">
            <v>93</v>
          </cell>
          <cell r="G7">
            <v>34</v>
          </cell>
          <cell r="H7">
            <v>24.840000000000003</v>
          </cell>
          <cell r="I7" t="str">
            <v>*</v>
          </cell>
          <cell r="J7">
            <v>51.12</v>
          </cell>
          <cell r="K7">
            <v>0</v>
          </cell>
        </row>
        <row r="8">
          <cell r="B8">
            <v>27.708333333333332</v>
          </cell>
          <cell r="C8">
            <v>35.6</v>
          </cell>
          <cell r="D8">
            <v>22.4</v>
          </cell>
          <cell r="E8">
            <v>65.166666666666671</v>
          </cell>
          <cell r="F8">
            <v>92</v>
          </cell>
          <cell r="G8">
            <v>39</v>
          </cell>
          <cell r="H8">
            <v>32.76</v>
          </cell>
          <cell r="I8" t="str">
            <v>*</v>
          </cell>
          <cell r="J8">
            <v>66.239999999999995</v>
          </cell>
          <cell r="K8">
            <v>1.6</v>
          </cell>
        </row>
        <row r="9">
          <cell r="B9">
            <v>20.375</v>
          </cell>
          <cell r="C9">
            <v>26.8</v>
          </cell>
          <cell r="D9">
            <v>15.8</v>
          </cell>
          <cell r="E9">
            <v>73.875</v>
          </cell>
          <cell r="F9">
            <v>91</v>
          </cell>
          <cell r="G9">
            <v>50</v>
          </cell>
          <cell r="H9">
            <v>21.96</v>
          </cell>
          <cell r="I9" t="str">
            <v>*</v>
          </cell>
          <cell r="J9">
            <v>40.680000000000007</v>
          </cell>
          <cell r="K9">
            <v>0.2</v>
          </cell>
        </row>
        <row r="10">
          <cell r="B10">
            <v>23.795833333333334</v>
          </cell>
          <cell r="C10">
            <v>31.9</v>
          </cell>
          <cell r="D10">
            <v>17.399999999999999</v>
          </cell>
          <cell r="E10">
            <v>69.625</v>
          </cell>
          <cell r="F10">
            <v>92</v>
          </cell>
          <cell r="G10">
            <v>47</v>
          </cell>
          <cell r="H10">
            <v>21.6</v>
          </cell>
          <cell r="I10" t="str">
            <v>*</v>
          </cell>
          <cell r="J10">
            <v>35.64</v>
          </cell>
          <cell r="K10">
            <v>0</v>
          </cell>
        </row>
        <row r="11">
          <cell r="B11">
            <v>25.491666666666671</v>
          </cell>
          <cell r="C11">
            <v>33.299999999999997</v>
          </cell>
          <cell r="D11">
            <v>19</v>
          </cell>
          <cell r="E11">
            <v>60.75</v>
          </cell>
          <cell r="F11">
            <v>80</v>
          </cell>
          <cell r="G11">
            <v>39</v>
          </cell>
          <cell r="H11">
            <v>28.8</v>
          </cell>
          <cell r="I11" t="str">
            <v>*</v>
          </cell>
          <cell r="J11">
            <v>44.64</v>
          </cell>
          <cell r="K11">
            <v>0</v>
          </cell>
        </row>
        <row r="12">
          <cell r="B12">
            <v>23.787500000000005</v>
          </cell>
          <cell r="C12">
            <v>32</v>
          </cell>
          <cell r="D12">
            <v>18.8</v>
          </cell>
          <cell r="E12">
            <v>68.416666666666671</v>
          </cell>
          <cell r="F12">
            <v>99</v>
          </cell>
          <cell r="G12">
            <v>34</v>
          </cell>
          <cell r="H12">
            <v>21.96</v>
          </cell>
          <cell r="I12" t="str">
            <v>*</v>
          </cell>
          <cell r="J12">
            <v>48.6</v>
          </cell>
          <cell r="K12">
            <v>18.399999999999999</v>
          </cell>
        </row>
        <row r="13">
          <cell r="B13">
            <v>19.995833333333334</v>
          </cell>
          <cell r="C13">
            <v>22.9</v>
          </cell>
          <cell r="D13">
            <v>18.899999999999999</v>
          </cell>
          <cell r="E13">
            <v>96.25</v>
          </cell>
          <cell r="F13">
            <v>99</v>
          </cell>
          <cell r="G13">
            <v>83</v>
          </cell>
          <cell r="H13">
            <v>21.96</v>
          </cell>
          <cell r="I13" t="str">
            <v>*</v>
          </cell>
          <cell r="J13">
            <v>38.880000000000003</v>
          </cell>
          <cell r="K13">
            <v>34.199999999999996</v>
          </cell>
        </row>
        <row r="14">
          <cell r="B14">
            <v>22.924999999999997</v>
          </cell>
          <cell r="C14">
            <v>31.2</v>
          </cell>
          <cell r="D14">
            <v>16.8</v>
          </cell>
          <cell r="E14">
            <v>77.416666666666671</v>
          </cell>
          <cell r="F14">
            <v>99</v>
          </cell>
          <cell r="G14">
            <v>42</v>
          </cell>
          <cell r="H14">
            <v>15.120000000000001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26.704166666666666</v>
          </cell>
          <cell r="C15">
            <v>35.4</v>
          </cell>
          <cell r="D15">
            <v>20</v>
          </cell>
          <cell r="E15">
            <v>56.541666666666664</v>
          </cell>
          <cell r="F15">
            <v>78</v>
          </cell>
          <cell r="G15">
            <v>28</v>
          </cell>
          <cell r="H15">
            <v>18.720000000000002</v>
          </cell>
          <cell r="I15" t="str">
            <v>*</v>
          </cell>
          <cell r="J15">
            <v>34.56</v>
          </cell>
          <cell r="K15">
            <v>0</v>
          </cell>
        </row>
        <row r="16">
          <cell r="B16">
            <v>27.104166666666661</v>
          </cell>
          <cell r="C16">
            <v>34.5</v>
          </cell>
          <cell r="D16">
            <v>20.7</v>
          </cell>
          <cell r="E16">
            <v>53.875</v>
          </cell>
          <cell r="F16">
            <v>75</v>
          </cell>
          <cell r="G16">
            <v>30</v>
          </cell>
          <cell r="H16">
            <v>19.8</v>
          </cell>
          <cell r="I16" t="str">
            <v>*</v>
          </cell>
          <cell r="J16">
            <v>38.159999999999997</v>
          </cell>
          <cell r="K16">
            <v>0</v>
          </cell>
        </row>
        <row r="17">
          <cell r="B17">
            <v>23.433333333333337</v>
          </cell>
          <cell r="C17">
            <v>32.6</v>
          </cell>
          <cell r="D17">
            <v>16.399999999999999</v>
          </cell>
          <cell r="E17">
            <v>75.458333333333329</v>
          </cell>
          <cell r="F17">
            <v>98</v>
          </cell>
          <cell r="G17">
            <v>42</v>
          </cell>
          <cell r="H17">
            <v>40.32</v>
          </cell>
          <cell r="I17" t="str">
            <v>*</v>
          </cell>
          <cell r="J17">
            <v>64.08</v>
          </cell>
          <cell r="K17">
            <v>13.6</v>
          </cell>
        </row>
        <row r="18">
          <cell r="B18">
            <v>15.920833333333334</v>
          </cell>
          <cell r="C18">
            <v>22.2</v>
          </cell>
          <cell r="D18">
            <v>11.7</v>
          </cell>
          <cell r="E18">
            <v>76.708333333333329</v>
          </cell>
          <cell r="F18">
            <v>95</v>
          </cell>
          <cell r="G18">
            <v>41</v>
          </cell>
          <cell r="H18">
            <v>17.64</v>
          </cell>
          <cell r="I18" t="str">
            <v>*</v>
          </cell>
          <cell r="J18">
            <v>39.96</v>
          </cell>
          <cell r="K18">
            <v>0</v>
          </cell>
        </row>
        <row r="19">
          <cell r="B19">
            <v>18.233333333333338</v>
          </cell>
          <cell r="C19">
            <v>28.3</v>
          </cell>
          <cell r="D19">
            <v>9.9</v>
          </cell>
          <cell r="E19">
            <v>62.416666666666664</v>
          </cell>
          <cell r="F19">
            <v>94</v>
          </cell>
          <cell r="G19">
            <v>25</v>
          </cell>
          <cell r="H19">
            <v>12.24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23.579166666666662</v>
          </cell>
          <cell r="C20">
            <v>33.5</v>
          </cell>
          <cell r="D20">
            <v>15.7</v>
          </cell>
          <cell r="E20">
            <v>49.541666666666664</v>
          </cell>
          <cell r="F20">
            <v>67</v>
          </cell>
          <cell r="G20">
            <v>33</v>
          </cell>
          <cell r="H20">
            <v>17.28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28.220833333333335</v>
          </cell>
          <cell r="C21">
            <v>37.700000000000003</v>
          </cell>
          <cell r="D21">
            <v>21.2</v>
          </cell>
          <cell r="E21">
            <v>51.541666666666664</v>
          </cell>
          <cell r="F21">
            <v>78</v>
          </cell>
          <cell r="G21">
            <v>25</v>
          </cell>
          <cell r="H21">
            <v>21.96</v>
          </cell>
          <cell r="I21" t="str">
            <v>*</v>
          </cell>
          <cell r="J21">
            <v>37.440000000000005</v>
          </cell>
          <cell r="K21">
            <v>0</v>
          </cell>
        </row>
        <row r="22">
          <cell r="B22">
            <v>26.858333333333334</v>
          </cell>
          <cell r="C22">
            <v>33.299999999999997</v>
          </cell>
          <cell r="D22">
            <v>22.4</v>
          </cell>
          <cell r="E22">
            <v>59</v>
          </cell>
          <cell r="F22">
            <v>76</v>
          </cell>
          <cell r="G22">
            <v>41</v>
          </cell>
          <cell r="H22">
            <v>21.240000000000002</v>
          </cell>
          <cell r="I22" t="str">
            <v>*</v>
          </cell>
          <cell r="J22">
            <v>40.32</v>
          </cell>
          <cell r="K22">
            <v>0</v>
          </cell>
        </row>
        <row r="23">
          <cell r="B23">
            <v>28.5</v>
          </cell>
          <cell r="C23">
            <v>36.4</v>
          </cell>
          <cell r="D23">
            <v>22.1</v>
          </cell>
          <cell r="E23">
            <v>62.25</v>
          </cell>
          <cell r="F23">
            <v>88</v>
          </cell>
          <cell r="G23">
            <v>33</v>
          </cell>
          <cell r="H23">
            <v>12.6</v>
          </cell>
          <cell r="I23" t="str">
            <v>*</v>
          </cell>
          <cell r="J23">
            <v>25.92</v>
          </cell>
          <cell r="K23">
            <v>0</v>
          </cell>
        </row>
        <row r="24">
          <cell r="B24">
            <v>29.324999999999999</v>
          </cell>
          <cell r="C24">
            <v>36.700000000000003</v>
          </cell>
          <cell r="D24">
            <v>23.6</v>
          </cell>
          <cell r="E24">
            <v>59.333333333333336</v>
          </cell>
          <cell r="F24">
            <v>84</v>
          </cell>
          <cell r="G24">
            <v>33</v>
          </cell>
          <cell r="H24">
            <v>14.76</v>
          </cell>
          <cell r="I24" t="str">
            <v>*</v>
          </cell>
          <cell r="J24">
            <v>27.720000000000002</v>
          </cell>
          <cell r="K24">
            <v>0</v>
          </cell>
        </row>
        <row r="25">
          <cell r="B25">
            <v>29.737500000000001</v>
          </cell>
          <cell r="C25">
            <v>37.700000000000003</v>
          </cell>
          <cell r="D25">
            <v>22.3</v>
          </cell>
          <cell r="E25">
            <v>53.958333333333336</v>
          </cell>
          <cell r="F25">
            <v>85</v>
          </cell>
          <cell r="G25">
            <v>28</v>
          </cell>
          <cell r="H25">
            <v>18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30.841666666666669</v>
          </cell>
          <cell r="C26">
            <v>39.1</v>
          </cell>
          <cell r="D26">
            <v>23.2</v>
          </cell>
          <cell r="E26">
            <v>50.791666666666664</v>
          </cell>
          <cell r="F26">
            <v>80</v>
          </cell>
          <cell r="G26">
            <v>25</v>
          </cell>
          <cell r="H26">
            <v>15.120000000000001</v>
          </cell>
          <cell r="I26" t="str">
            <v>*</v>
          </cell>
          <cell r="J26">
            <v>25.56</v>
          </cell>
          <cell r="K26">
            <v>0</v>
          </cell>
        </row>
        <row r="27">
          <cell r="B27">
            <v>31.533333333333335</v>
          </cell>
          <cell r="C27">
            <v>40.200000000000003</v>
          </cell>
          <cell r="D27">
            <v>22.8</v>
          </cell>
          <cell r="E27">
            <v>49.791666666666664</v>
          </cell>
          <cell r="F27">
            <v>82</v>
          </cell>
          <cell r="G27">
            <v>24</v>
          </cell>
          <cell r="H27">
            <v>10.44</v>
          </cell>
          <cell r="I27" t="str">
            <v>*</v>
          </cell>
          <cell r="J27">
            <v>28.8</v>
          </cell>
          <cell r="K27">
            <v>0</v>
          </cell>
        </row>
        <row r="28">
          <cell r="B28">
            <v>31.191666666666666</v>
          </cell>
          <cell r="C28">
            <v>40.1</v>
          </cell>
          <cell r="D28">
            <v>22.8</v>
          </cell>
          <cell r="E28">
            <v>54.666666666666664</v>
          </cell>
          <cell r="F28">
            <v>87</v>
          </cell>
          <cell r="G28">
            <v>28</v>
          </cell>
          <cell r="H28">
            <v>14.76</v>
          </cell>
          <cell r="I28" t="str">
            <v>*</v>
          </cell>
          <cell r="J28">
            <v>28.44</v>
          </cell>
          <cell r="K28">
            <v>0</v>
          </cell>
        </row>
        <row r="29">
          <cell r="B29">
            <v>31.887500000000003</v>
          </cell>
          <cell r="C29">
            <v>40.299999999999997</v>
          </cell>
          <cell r="D29">
            <v>24.8</v>
          </cell>
          <cell r="E29">
            <v>52.791666666666664</v>
          </cell>
          <cell r="F29">
            <v>80</v>
          </cell>
          <cell r="G29">
            <v>24</v>
          </cell>
          <cell r="H29">
            <v>13.68</v>
          </cell>
          <cell r="I29" t="str">
            <v>*</v>
          </cell>
          <cell r="J29">
            <v>32.4</v>
          </cell>
          <cell r="K29">
            <v>0</v>
          </cell>
        </row>
        <row r="30">
          <cell r="B30">
            <v>32.333333333333336</v>
          </cell>
          <cell r="C30">
            <v>39.5</v>
          </cell>
          <cell r="D30">
            <v>24.9</v>
          </cell>
          <cell r="E30">
            <v>48.416666666666664</v>
          </cell>
          <cell r="F30">
            <v>76</v>
          </cell>
          <cell r="G30">
            <v>28</v>
          </cell>
          <cell r="H30">
            <v>21.240000000000002</v>
          </cell>
          <cell r="I30" t="str">
            <v>*</v>
          </cell>
          <cell r="J30">
            <v>43.2</v>
          </cell>
          <cell r="K30">
            <v>0</v>
          </cell>
        </row>
        <row r="31">
          <cell r="B31">
            <v>25.45</v>
          </cell>
          <cell r="C31">
            <v>32.700000000000003</v>
          </cell>
          <cell r="D31">
            <v>21.8</v>
          </cell>
          <cell r="E31">
            <v>66.708333333333329</v>
          </cell>
          <cell r="F31">
            <v>82</v>
          </cell>
          <cell r="G31">
            <v>46</v>
          </cell>
          <cell r="H31">
            <v>18.720000000000002</v>
          </cell>
          <cell r="I31" t="str">
            <v>*</v>
          </cell>
          <cell r="J31">
            <v>47.519999999999996</v>
          </cell>
          <cell r="K31">
            <v>0</v>
          </cell>
        </row>
        <row r="32">
          <cell r="B32">
            <v>23.749999999999996</v>
          </cell>
          <cell r="C32">
            <v>32.700000000000003</v>
          </cell>
          <cell r="D32">
            <v>17</v>
          </cell>
          <cell r="E32">
            <v>64.666666666666671</v>
          </cell>
          <cell r="F32">
            <v>85</v>
          </cell>
          <cell r="G32">
            <v>42</v>
          </cell>
          <cell r="H32">
            <v>12.6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25.739130434782613</v>
          </cell>
          <cell r="C33">
            <v>34</v>
          </cell>
          <cell r="D33">
            <v>18.3</v>
          </cell>
          <cell r="E33">
            <v>59.826086956521742</v>
          </cell>
          <cell r="F33">
            <v>80</v>
          </cell>
          <cell r="G33">
            <v>41</v>
          </cell>
          <cell r="H33">
            <v>16.559999999999999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27.054166666666671</v>
          </cell>
          <cell r="C34">
            <v>35.1</v>
          </cell>
          <cell r="D34">
            <v>22.9</v>
          </cell>
          <cell r="E34">
            <v>67.625</v>
          </cell>
          <cell r="F34">
            <v>95</v>
          </cell>
          <cell r="G34">
            <v>40</v>
          </cell>
          <cell r="H34">
            <v>12.24</v>
          </cell>
          <cell r="I34" t="str">
            <v>*</v>
          </cell>
          <cell r="J34">
            <v>37.440000000000005</v>
          </cell>
          <cell r="K34">
            <v>1.8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28.845833333333335</v>
          </cell>
          <cell r="C5">
            <v>36.799999999999997</v>
          </cell>
          <cell r="D5">
            <v>20.8</v>
          </cell>
          <cell r="E5">
            <v>60.875</v>
          </cell>
          <cell r="F5">
            <v>88</v>
          </cell>
          <cell r="G5">
            <v>36</v>
          </cell>
          <cell r="H5">
            <v>23.040000000000003</v>
          </cell>
          <cell r="I5" t="str">
            <v>*</v>
          </cell>
          <cell r="J5">
            <v>41.4</v>
          </cell>
          <cell r="K5">
            <v>0</v>
          </cell>
        </row>
        <row r="6">
          <cell r="B6">
            <v>30.258333333333326</v>
          </cell>
          <cell r="C6">
            <v>37.299999999999997</v>
          </cell>
          <cell r="D6">
            <v>23.5</v>
          </cell>
          <cell r="E6">
            <v>58.208333333333336</v>
          </cell>
          <cell r="F6">
            <v>85</v>
          </cell>
          <cell r="G6">
            <v>32</v>
          </cell>
          <cell r="H6">
            <v>32.4</v>
          </cell>
          <cell r="I6" t="str">
            <v>*</v>
          </cell>
          <cell r="J6">
            <v>55.440000000000005</v>
          </cell>
          <cell r="K6">
            <v>0</v>
          </cell>
        </row>
        <row r="7">
          <cell r="B7">
            <v>30.541666666666671</v>
          </cell>
          <cell r="C7">
            <v>37.5</v>
          </cell>
          <cell r="D7">
            <v>25.7</v>
          </cell>
          <cell r="E7">
            <v>56.875</v>
          </cell>
          <cell r="F7">
            <v>75</v>
          </cell>
          <cell r="G7">
            <v>34</v>
          </cell>
          <cell r="H7">
            <v>24.840000000000003</v>
          </cell>
          <cell r="I7" t="str">
            <v>*</v>
          </cell>
          <cell r="J7">
            <v>46.440000000000005</v>
          </cell>
          <cell r="K7">
            <v>0</v>
          </cell>
        </row>
        <row r="8">
          <cell r="B8">
            <v>29.858333333333331</v>
          </cell>
          <cell r="C8">
            <v>37.299999999999997</v>
          </cell>
          <cell r="D8">
            <v>25.3</v>
          </cell>
          <cell r="E8">
            <v>58.208333333333336</v>
          </cell>
          <cell r="F8">
            <v>82</v>
          </cell>
          <cell r="G8">
            <v>32</v>
          </cell>
          <cell r="H8">
            <v>29.16</v>
          </cell>
          <cell r="I8" t="str">
            <v>*</v>
          </cell>
          <cell r="J8">
            <v>48.96</v>
          </cell>
          <cell r="K8">
            <v>0</v>
          </cell>
        </row>
        <row r="9">
          <cell r="B9">
            <v>24.829166666666669</v>
          </cell>
          <cell r="C9">
            <v>31.4</v>
          </cell>
          <cell r="D9">
            <v>19.399999999999999</v>
          </cell>
          <cell r="E9">
            <v>59.541666666666664</v>
          </cell>
          <cell r="F9">
            <v>75</v>
          </cell>
          <cell r="G9">
            <v>41</v>
          </cell>
          <cell r="H9">
            <v>16.2</v>
          </cell>
          <cell r="I9" t="str">
            <v>*</v>
          </cell>
          <cell r="J9">
            <v>30.96</v>
          </cell>
          <cell r="K9">
            <v>0</v>
          </cell>
        </row>
        <row r="10">
          <cell r="B10">
            <v>25.854166666666668</v>
          </cell>
          <cell r="C10">
            <v>32.799999999999997</v>
          </cell>
          <cell r="D10">
            <v>20.5</v>
          </cell>
          <cell r="E10">
            <v>63.75</v>
          </cell>
          <cell r="F10">
            <v>77</v>
          </cell>
          <cell r="G10">
            <v>46</v>
          </cell>
          <cell r="H10">
            <v>14.04</v>
          </cell>
          <cell r="I10" t="str">
            <v>*</v>
          </cell>
          <cell r="J10">
            <v>27.36</v>
          </cell>
          <cell r="K10">
            <v>0</v>
          </cell>
        </row>
        <row r="11">
          <cell r="B11">
            <v>27.937499999999996</v>
          </cell>
          <cell r="C11">
            <v>34.799999999999997</v>
          </cell>
          <cell r="D11">
            <v>23.3</v>
          </cell>
          <cell r="E11">
            <v>65.333333333333329</v>
          </cell>
          <cell r="F11">
            <v>85</v>
          </cell>
          <cell r="G11">
            <v>42</v>
          </cell>
          <cell r="H11">
            <v>22.32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29.5625</v>
          </cell>
          <cell r="C12">
            <v>36.1</v>
          </cell>
          <cell r="D12">
            <v>24.4</v>
          </cell>
          <cell r="E12">
            <v>60.791666666666664</v>
          </cell>
          <cell r="F12">
            <v>83</v>
          </cell>
          <cell r="G12">
            <v>38</v>
          </cell>
          <cell r="H12">
            <v>23.400000000000002</v>
          </cell>
          <cell r="I12" t="str">
            <v>*</v>
          </cell>
          <cell r="J12">
            <v>46.080000000000005</v>
          </cell>
          <cell r="K12">
            <v>0</v>
          </cell>
        </row>
        <row r="13">
          <cell r="B13">
            <v>28.629166666666663</v>
          </cell>
          <cell r="C13">
            <v>36.1</v>
          </cell>
          <cell r="D13">
            <v>22.6</v>
          </cell>
          <cell r="E13">
            <v>66.291666666666671</v>
          </cell>
          <cell r="F13">
            <v>92</v>
          </cell>
          <cell r="G13">
            <v>37</v>
          </cell>
          <cell r="H13">
            <v>18.36</v>
          </cell>
          <cell r="I13" t="str">
            <v>*</v>
          </cell>
          <cell r="J13">
            <v>34.200000000000003</v>
          </cell>
          <cell r="K13">
            <v>0</v>
          </cell>
        </row>
        <row r="14">
          <cell r="B14">
            <v>28.058333333333326</v>
          </cell>
          <cell r="C14">
            <v>37.200000000000003</v>
          </cell>
          <cell r="D14">
            <v>19.600000000000001</v>
          </cell>
          <cell r="E14">
            <v>57.208333333333336</v>
          </cell>
          <cell r="F14">
            <v>87</v>
          </cell>
          <cell r="G14">
            <v>30</v>
          </cell>
          <cell r="H14">
            <v>22.68</v>
          </cell>
          <cell r="I14" t="str">
            <v>*</v>
          </cell>
          <cell r="J14">
            <v>41.4</v>
          </cell>
          <cell r="K14">
            <v>0</v>
          </cell>
        </row>
        <row r="15">
          <cell r="B15">
            <v>30.095833333333335</v>
          </cell>
          <cell r="C15">
            <v>39.200000000000003</v>
          </cell>
          <cell r="D15">
            <v>21.3</v>
          </cell>
          <cell r="E15">
            <v>53.875</v>
          </cell>
          <cell r="F15">
            <v>87</v>
          </cell>
          <cell r="G15">
            <v>23</v>
          </cell>
          <cell r="H15">
            <v>21.96</v>
          </cell>
          <cell r="I15" t="str">
            <v>*</v>
          </cell>
          <cell r="J15">
            <v>34.56</v>
          </cell>
          <cell r="K15">
            <v>0</v>
          </cell>
        </row>
        <row r="16">
          <cell r="B16">
            <v>29.808333333333334</v>
          </cell>
          <cell r="C16">
            <v>39.1</v>
          </cell>
          <cell r="D16">
            <v>22.6</v>
          </cell>
          <cell r="E16">
            <v>57.791666666666664</v>
          </cell>
          <cell r="F16">
            <v>87</v>
          </cell>
          <cell r="G16">
            <v>26</v>
          </cell>
          <cell r="H16">
            <v>27.36</v>
          </cell>
          <cell r="I16" t="str">
            <v>*</v>
          </cell>
          <cell r="J16">
            <v>48.6</v>
          </cell>
          <cell r="K16">
            <v>0</v>
          </cell>
        </row>
        <row r="17">
          <cell r="B17">
            <v>21.850000000000005</v>
          </cell>
          <cell r="C17">
            <v>30</v>
          </cell>
          <cell r="D17">
            <v>16.100000000000001</v>
          </cell>
          <cell r="E17">
            <v>80.416666666666671</v>
          </cell>
          <cell r="F17">
            <v>94</v>
          </cell>
          <cell r="G17">
            <v>60</v>
          </cell>
          <cell r="H17">
            <v>31.319999999999997</v>
          </cell>
          <cell r="I17" t="str">
            <v>*</v>
          </cell>
          <cell r="J17">
            <v>49.680000000000007</v>
          </cell>
          <cell r="K17">
            <v>15.8</v>
          </cell>
        </row>
        <row r="18">
          <cell r="B18">
            <v>18.8125</v>
          </cell>
          <cell r="C18">
            <v>23.5</v>
          </cell>
          <cell r="D18">
            <v>16.399999999999999</v>
          </cell>
          <cell r="E18">
            <v>79.583333333333329</v>
          </cell>
          <cell r="F18">
            <v>94</v>
          </cell>
          <cell r="G18">
            <v>59</v>
          </cell>
          <cell r="H18">
            <v>16.559999999999999</v>
          </cell>
          <cell r="I18" t="str">
            <v>*</v>
          </cell>
          <cell r="J18">
            <v>26.64</v>
          </cell>
          <cell r="K18">
            <v>0.2</v>
          </cell>
        </row>
        <row r="19">
          <cell r="B19">
            <v>21.854166666666668</v>
          </cell>
          <cell r="C19">
            <v>31.4</v>
          </cell>
          <cell r="D19">
            <v>15.3</v>
          </cell>
          <cell r="E19">
            <v>73.541666666666671</v>
          </cell>
          <cell r="F19">
            <v>95</v>
          </cell>
          <cell r="G19">
            <v>39</v>
          </cell>
          <cell r="H19">
            <v>7.5600000000000005</v>
          </cell>
          <cell r="I19" t="str">
            <v>*</v>
          </cell>
          <cell r="J19">
            <v>20.16</v>
          </cell>
          <cell r="K19">
            <v>0</v>
          </cell>
        </row>
        <row r="20">
          <cell r="B20">
            <v>26.024999999999995</v>
          </cell>
          <cell r="C20">
            <v>36.299999999999997</v>
          </cell>
          <cell r="D20">
            <v>18.5</v>
          </cell>
          <cell r="E20">
            <v>68.416666666666671</v>
          </cell>
          <cell r="F20">
            <v>94</v>
          </cell>
          <cell r="G20">
            <v>31</v>
          </cell>
          <cell r="H20">
            <v>16.920000000000002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28.912500000000005</v>
          </cell>
          <cell r="C21">
            <v>37.5</v>
          </cell>
          <cell r="D21">
            <v>21</v>
          </cell>
          <cell r="E21">
            <v>59.083333333333336</v>
          </cell>
          <cell r="F21">
            <v>91</v>
          </cell>
          <cell r="G21">
            <v>30</v>
          </cell>
          <cell r="H21">
            <v>19.8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27.9375</v>
          </cell>
          <cell r="C22">
            <v>31.8</v>
          </cell>
          <cell r="D22">
            <v>25.2</v>
          </cell>
          <cell r="E22">
            <v>60.75</v>
          </cell>
          <cell r="F22">
            <v>79</v>
          </cell>
          <cell r="G22">
            <v>51</v>
          </cell>
          <cell r="H22">
            <v>17.28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29.291666666666661</v>
          </cell>
          <cell r="C23">
            <v>37.200000000000003</v>
          </cell>
          <cell r="D23">
            <v>21.2</v>
          </cell>
          <cell r="E23">
            <v>58.875</v>
          </cell>
          <cell r="F23">
            <v>87</v>
          </cell>
          <cell r="G23">
            <v>31</v>
          </cell>
          <cell r="H23">
            <v>15.840000000000002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29.074999999999999</v>
          </cell>
          <cell r="C24">
            <v>38.9</v>
          </cell>
          <cell r="D24">
            <v>22.2</v>
          </cell>
          <cell r="E24">
            <v>65.166666666666671</v>
          </cell>
          <cell r="F24">
            <v>91</v>
          </cell>
          <cell r="G24">
            <v>28</v>
          </cell>
          <cell r="H24">
            <v>18.720000000000002</v>
          </cell>
          <cell r="I24" t="str">
            <v>*</v>
          </cell>
          <cell r="J24">
            <v>47.88</v>
          </cell>
          <cell r="K24">
            <v>7.6</v>
          </cell>
        </row>
        <row r="25">
          <cell r="B25">
            <v>29.479166666666671</v>
          </cell>
          <cell r="C25">
            <v>38.299999999999997</v>
          </cell>
          <cell r="D25">
            <v>22</v>
          </cell>
          <cell r="E25">
            <v>64.666666666666671</v>
          </cell>
          <cell r="F25">
            <v>94</v>
          </cell>
          <cell r="G25">
            <v>27</v>
          </cell>
          <cell r="H25">
            <v>15.48</v>
          </cell>
          <cell r="I25" t="str">
            <v>*</v>
          </cell>
          <cell r="J25">
            <v>30.240000000000002</v>
          </cell>
          <cell r="K25">
            <v>0.2</v>
          </cell>
        </row>
        <row r="26">
          <cell r="B26">
            <v>30.504166666666663</v>
          </cell>
          <cell r="C26">
            <v>39.4</v>
          </cell>
          <cell r="D26">
            <v>23.1</v>
          </cell>
          <cell r="E26">
            <v>64.625</v>
          </cell>
          <cell r="F26">
            <v>93</v>
          </cell>
          <cell r="G26">
            <v>30</v>
          </cell>
          <cell r="H26">
            <v>10.08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31.237500000000001</v>
          </cell>
          <cell r="C27">
            <v>40.4</v>
          </cell>
          <cell r="D27">
            <v>24.1</v>
          </cell>
          <cell r="E27">
            <v>60.291666666666664</v>
          </cell>
          <cell r="F27">
            <v>90</v>
          </cell>
          <cell r="G27">
            <v>28</v>
          </cell>
          <cell r="H27">
            <v>9.3600000000000012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24.029166666666672</v>
          </cell>
          <cell r="C5">
            <v>33.299999999999997</v>
          </cell>
          <cell r="D5">
            <v>18.600000000000001</v>
          </cell>
          <cell r="E5">
            <v>72.625</v>
          </cell>
          <cell r="F5">
            <v>94</v>
          </cell>
          <cell r="G5">
            <v>43</v>
          </cell>
          <cell r="H5">
            <v>18</v>
          </cell>
          <cell r="I5" t="str">
            <v>*</v>
          </cell>
          <cell r="J5">
            <v>39.24</v>
          </cell>
          <cell r="K5">
            <v>0</v>
          </cell>
        </row>
        <row r="6">
          <cell r="B6">
            <v>28.012499999999999</v>
          </cell>
          <cell r="C6">
            <v>35.6</v>
          </cell>
          <cell r="D6">
            <v>21.3</v>
          </cell>
          <cell r="E6">
            <v>61.291666666666664</v>
          </cell>
          <cell r="F6">
            <v>84</v>
          </cell>
          <cell r="G6">
            <v>39</v>
          </cell>
          <cell r="H6">
            <v>33.119999999999997</v>
          </cell>
          <cell r="I6" t="str">
            <v>*</v>
          </cell>
          <cell r="J6">
            <v>59.760000000000005</v>
          </cell>
          <cell r="K6">
            <v>0</v>
          </cell>
        </row>
        <row r="7">
          <cell r="B7">
            <v>28.729166666666668</v>
          </cell>
          <cell r="C7">
            <v>36</v>
          </cell>
          <cell r="D7">
            <v>23.4</v>
          </cell>
          <cell r="E7">
            <v>60.166666666666664</v>
          </cell>
          <cell r="F7">
            <v>80</v>
          </cell>
          <cell r="G7">
            <v>38</v>
          </cell>
          <cell r="H7">
            <v>29.880000000000003</v>
          </cell>
          <cell r="I7" t="str">
            <v>*</v>
          </cell>
          <cell r="J7">
            <v>56.16</v>
          </cell>
          <cell r="K7">
            <v>0</v>
          </cell>
        </row>
        <row r="8">
          <cell r="B8">
            <v>27.479166666666661</v>
          </cell>
          <cell r="C8">
            <v>36.1</v>
          </cell>
          <cell r="D8">
            <v>22.5</v>
          </cell>
          <cell r="E8">
            <v>64.708333333333329</v>
          </cell>
          <cell r="F8">
            <v>88</v>
          </cell>
          <cell r="G8">
            <v>35</v>
          </cell>
          <cell r="H8">
            <v>32.76</v>
          </cell>
          <cell r="I8" t="str">
            <v>*</v>
          </cell>
          <cell r="J8">
            <v>59.4</v>
          </cell>
          <cell r="K8">
            <v>1.7999999999999998</v>
          </cell>
        </row>
        <row r="9">
          <cell r="B9">
            <v>20.454166666666666</v>
          </cell>
          <cell r="C9">
            <v>28.4</v>
          </cell>
          <cell r="D9">
            <v>14.6</v>
          </cell>
          <cell r="E9">
            <v>73.666666666666671</v>
          </cell>
          <cell r="F9">
            <v>97</v>
          </cell>
          <cell r="G9">
            <v>40</v>
          </cell>
          <cell r="H9">
            <v>12.96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24.016666666666666</v>
          </cell>
          <cell r="C10">
            <v>33.9</v>
          </cell>
          <cell r="D10">
            <v>15.9</v>
          </cell>
          <cell r="E10">
            <v>71.291666666666671</v>
          </cell>
          <cell r="F10">
            <v>97</v>
          </cell>
          <cell r="G10">
            <v>47</v>
          </cell>
          <cell r="H10">
            <v>15.840000000000002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26.070833333333336</v>
          </cell>
          <cell r="C11">
            <v>33.799999999999997</v>
          </cell>
          <cell r="D11">
            <v>20.399999999999999</v>
          </cell>
          <cell r="E11">
            <v>61.708333333333336</v>
          </cell>
          <cell r="F11">
            <v>77</v>
          </cell>
          <cell r="G11">
            <v>41</v>
          </cell>
          <cell r="H11">
            <v>20.88</v>
          </cell>
          <cell r="I11" t="str">
            <v>*</v>
          </cell>
          <cell r="J11">
            <v>45</v>
          </cell>
          <cell r="K11">
            <v>0</v>
          </cell>
        </row>
        <row r="12">
          <cell r="B12">
            <v>23.691666666666663</v>
          </cell>
          <cell r="C12">
            <v>33.1</v>
          </cell>
          <cell r="D12">
            <v>19.2</v>
          </cell>
          <cell r="E12">
            <v>68.458333333333329</v>
          </cell>
          <cell r="F12">
            <v>97</v>
          </cell>
          <cell r="G12">
            <v>41</v>
          </cell>
          <cell r="H12">
            <v>25.92</v>
          </cell>
          <cell r="I12" t="str">
            <v>*</v>
          </cell>
          <cell r="J12">
            <v>45.72</v>
          </cell>
          <cell r="K12">
            <v>29.6</v>
          </cell>
        </row>
        <row r="13">
          <cell r="B13">
            <v>20.200000000000003</v>
          </cell>
          <cell r="C13">
            <v>23</v>
          </cell>
          <cell r="D13">
            <v>18.8</v>
          </cell>
          <cell r="E13">
            <v>93.166666666666671</v>
          </cell>
          <cell r="F13">
            <v>97</v>
          </cell>
          <cell r="G13">
            <v>84</v>
          </cell>
          <cell r="H13">
            <v>17.64</v>
          </cell>
          <cell r="I13" t="str">
            <v>*</v>
          </cell>
          <cell r="J13">
            <v>38.159999999999997</v>
          </cell>
          <cell r="K13">
            <v>21</v>
          </cell>
        </row>
        <row r="14">
          <cell r="B14">
            <v>22.212500000000002</v>
          </cell>
          <cell r="C14">
            <v>31.5</v>
          </cell>
          <cell r="D14">
            <v>14.1</v>
          </cell>
          <cell r="E14">
            <v>77.541666666666671</v>
          </cell>
          <cell r="F14">
            <v>98</v>
          </cell>
          <cell r="G14">
            <v>44</v>
          </cell>
          <cell r="H14">
            <v>23.040000000000003</v>
          </cell>
          <cell r="I14" t="str">
            <v>*</v>
          </cell>
          <cell r="J14">
            <v>54.72</v>
          </cell>
          <cell r="K14">
            <v>0.4</v>
          </cell>
        </row>
        <row r="15">
          <cell r="B15">
            <v>26.112500000000008</v>
          </cell>
          <cell r="C15">
            <v>35.4</v>
          </cell>
          <cell r="D15">
            <v>17</v>
          </cell>
          <cell r="E15">
            <v>60.25</v>
          </cell>
          <cell r="F15">
            <v>92</v>
          </cell>
          <cell r="G15">
            <v>31</v>
          </cell>
          <cell r="H15">
            <v>18</v>
          </cell>
          <cell r="I15" t="str">
            <v>*</v>
          </cell>
          <cell r="J15">
            <v>39.6</v>
          </cell>
          <cell r="K15">
            <v>0</v>
          </cell>
        </row>
        <row r="16">
          <cell r="B16">
            <v>26.599999999999998</v>
          </cell>
          <cell r="C16">
            <v>32.799999999999997</v>
          </cell>
          <cell r="D16">
            <v>21.9</v>
          </cell>
          <cell r="E16">
            <v>54.833333333333336</v>
          </cell>
          <cell r="F16">
            <v>70</v>
          </cell>
          <cell r="G16">
            <v>36</v>
          </cell>
          <cell r="H16">
            <v>16.559999999999999</v>
          </cell>
          <cell r="I16" t="str">
            <v>*</v>
          </cell>
          <cell r="J16">
            <v>35.64</v>
          </cell>
          <cell r="K16">
            <v>0</v>
          </cell>
        </row>
        <row r="17">
          <cell r="B17">
            <v>23.479166666666668</v>
          </cell>
          <cell r="C17">
            <v>34.299999999999997</v>
          </cell>
          <cell r="D17">
            <v>16.100000000000001</v>
          </cell>
          <cell r="E17">
            <v>72.25</v>
          </cell>
          <cell r="F17">
            <v>96</v>
          </cell>
          <cell r="G17">
            <v>37</v>
          </cell>
          <cell r="H17">
            <v>21.6</v>
          </cell>
          <cell r="I17" t="str">
            <v>*</v>
          </cell>
          <cell r="J17">
            <v>56.16</v>
          </cell>
          <cell r="K17">
            <v>7.6</v>
          </cell>
        </row>
        <row r="18">
          <cell r="B18">
            <v>15.670833333333334</v>
          </cell>
          <cell r="C18">
            <v>21.6</v>
          </cell>
          <cell r="D18">
            <v>12.3</v>
          </cell>
          <cell r="E18">
            <v>79.458333333333329</v>
          </cell>
          <cell r="F18">
            <v>95</v>
          </cell>
          <cell r="G18">
            <v>46</v>
          </cell>
          <cell r="H18">
            <v>14.4</v>
          </cell>
          <cell r="I18" t="str">
            <v>*</v>
          </cell>
          <cell r="J18">
            <v>30.96</v>
          </cell>
          <cell r="K18">
            <v>0.2</v>
          </cell>
        </row>
        <row r="19">
          <cell r="B19">
            <v>17.724999999999998</v>
          </cell>
          <cell r="C19">
            <v>28.9</v>
          </cell>
          <cell r="D19">
            <v>7.4</v>
          </cell>
          <cell r="E19">
            <v>64.541666666666671</v>
          </cell>
          <cell r="F19">
            <v>98</v>
          </cell>
          <cell r="G19">
            <v>24</v>
          </cell>
          <cell r="H19">
            <v>11.879999999999999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23.587500000000002</v>
          </cell>
          <cell r="C20">
            <v>34.6</v>
          </cell>
          <cell r="D20">
            <v>15.1</v>
          </cell>
          <cell r="E20">
            <v>53.166666666666664</v>
          </cell>
          <cell r="F20">
            <v>77</v>
          </cell>
          <cell r="G20">
            <v>33</v>
          </cell>
          <cell r="H20">
            <v>13.68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27.787500000000005</v>
          </cell>
          <cell r="C21">
            <v>37.200000000000003</v>
          </cell>
          <cell r="D21">
            <v>20.100000000000001</v>
          </cell>
          <cell r="E21">
            <v>54.125</v>
          </cell>
          <cell r="F21">
            <v>85</v>
          </cell>
          <cell r="G21">
            <v>29</v>
          </cell>
          <cell r="H21">
            <v>20.16</v>
          </cell>
          <cell r="I21" t="str">
            <v>*</v>
          </cell>
          <cell r="J21">
            <v>40.680000000000007</v>
          </cell>
          <cell r="K21">
            <v>0</v>
          </cell>
        </row>
        <row r="22">
          <cell r="B22">
            <v>28.025000000000002</v>
          </cell>
          <cell r="C22">
            <v>36.5</v>
          </cell>
          <cell r="D22">
            <v>22</v>
          </cell>
          <cell r="E22">
            <v>53.833333333333336</v>
          </cell>
          <cell r="F22">
            <v>75</v>
          </cell>
          <cell r="G22">
            <v>34</v>
          </cell>
          <cell r="H22">
            <v>22.68</v>
          </cell>
          <cell r="I22" t="str">
            <v>*</v>
          </cell>
          <cell r="J22">
            <v>39.24</v>
          </cell>
          <cell r="K22">
            <v>0</v>
          </cell>
        </row>
        <row r="23">
          <cell r="B23">
            <v>27.616666666666671</v>
          </cell>
          <cell r="C23">
            <v>36.1</v>
          </cell>
          <cell r="D23">
            <v>20.6</v>
          </cell>
          <cell r="E23">
            <v>62.375</v>
          </cell>
          <cell r="F23">
            <v>88</v>
          </cell>
          <cell r="G23">
            <v>35</v>
          </cell>
          <cell r="H23">
            <v>11.879999999999999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27.150000000000006</v>
          </cell>
          <cell r="C24">
            <v>36.4</v>
          </cell>
          <cell r="D24">
            <v>19.899999999999999</v>
          </cell>
          <cell r="E24">
            <v>67.666666666666671</v>
          </cell>
          <cell r="F24">
            <v>95</v>
          </cell>
          <cell r="G24">
            <v>33</v>
          </cell>
          <cell r="H24">
            <v>11.520000000000001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28.283333333333331</v>
          </cell>
          <cell r="C25">
            <v>37.5</v>
          </cell>
          <cell r="D25">
            <v>21</v>
          </cell>
          <cell r="E25">
            <v>61.208333333333336</v>
          </cell>
          <cell r="F25">
            <v>91</v>
          </cell>
          <cell r="G25">
            <v>28</v>
          </cell>
          <cell r="H25">
            <v>15.840000000000002</v>
          </cell>
          <cell r="I25" t="str">
            <v>*</v>
          </cell>
          <cell r="J25">
            <v>33.480000000000004</v>
          </cell>
          <cell r="K25">
            <v>0</v>
          </cell>
        </row>
        <row r="26">
          <cell r="B26">
            <v>28.462500000000002</v>
          </cell>
          <cell r="C26">
            <v>38.700000000000003</v>
          </cell>
          <cell r="D26">
            <v>20.7</v>
          </cell>
          <cell r="E26">
            <v>59.083333333333336</v>
          </cell>
          <cell r="F26">
            <v>88</v>
          </cell>
          <cell r="G26">
            <v>29</v>
          </cell>
          <cell r="H26">
            <v>15.48</v>
          </cell>
          <cell r="I26" t="str">
            <v>*</v>
          </cell>
          <cell r="J26">
            <v>44.64</v>
          </cell>
          <cell r="K26">
            <v>0</v>
          </cell>
        </row>
        <row r="27">
          <cell r="B27">
            <v>29.329166666666669</v>
          </cell>
          <cell r="C27">
            <v>39.5</v>
          </cell>
          <cell r="D27">
            <v>21.2</v>
          </cell>
          <cell r="E27">
            <v>57.041666666666664</v>
          </cell>
          <cell r="F27">
            <v>87</v>
          </cell>
          <cell r="G27">
            <v>26</v>
          </cell>
          <cell r="H27">
            <v>15.840000000000002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30.3</v>
          </cell>
          <cell r="C28">
            <v>38.799999999999997</v>
          </cell>
          <cell r="D28">
            <v>22.4</v>
          </cell>
          <cell r="E28">
            <v>55.666666666666664</v>
          </cell>
          <cell r="F28">
            <v>85</v>
          </cell>
          <cell r="G28">
            <v>29</v>
          </cell>
          <cell r="H28">
            <v>12.6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30.741666666666671</v>
          </cell>
          <cell r="C29">
            <v>39.799999999999997</v>
          </cell>
          <cell r="D29">
            <v>21.8</v>
          </cell>
          <cell r="E29">
            <v>55.875</v>
          </cell>
          <cell r="F29">
            <v>92</v>
          </cell>
          <cell r="G29">
            <v>25</v>
          </cell>
          <cell r="H29">
            <v>14.76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31.983333333333334</v>
          </cell>
          <cell r="C30">
            <v>39.299999999999997</v>
          </cell>
          <cell r="D30">
            <v>25.7</v>
          </cell>
          <cell r="E30">
            <v>50.375</v>
          </cell>
          <cell r="F30">
            <v>70</v>
          </cell>
          <cell r="G30">
            <v>31</v>
          </cell>
          <cell r="H30">
            <v>20.88</v>
          </cell>
          <cell r="I30" t="str">
            <v>*</v>
          </cell>
          <cell r="J30">
            <v>43.56</v>
          </cell>
          <cell r="K30">
            <v>0</v>
          </cell>
        </row>
        <row r="31">
          <cell r="B31">
            <v>25.349999999999994</v>
          </cell>
          <cell r="C31">
            <v>30.1</v>
          </cell>
          <cell r="D31">
            <v>21.3</v>
          </cell>
          <cell r="E31">
            <v>66.083333333333329</v>
          </cell>
          <cell r="F31">
            <v>81</v>
          </cell>
          <cell r="G31">
            <v>53</v>
          </cell>
          <cell r="H31">
            <v>17.64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22.662499999999994</v>
          </cell>
          <cell r="C32">
            <v>32.799999999999997</v>
          </cell>
          <cell r="D32">
            <v>15.1</v>
          </cell>
          <cell r="E32">
            <v>69.583333333333329</v>
          </cell>
          <cell r="F32">
            <v>93</v>
          </cell>
          <cell r="G32">
            <v>42</v>
          </cell>
          <cell r="H32">
            <v>8.64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26.070833333333336</v>
          </cell>
          <cell r="C33">
            <v>35.200000000000003</v>
          </cell>
          <cell r="D33">
            <v>19.5</v>
          </cell>
          <cell r="E33">
            <v>62.375</v>
          </cell>
          <cell r="F33">
            <v>87</v>
          </cell>
          <cell r="G33">
            <v>39</v>
          </cell>
          <cell r="H33">
            <v>17.28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25.704166666666669</v>
          </cell>
          <cell r="C34">
            <v>35.9</v>
          </cell>
          <cell r="D34">
            <v>19.3</v>
          </cell>
          <cell r="E34">
            <v>75.166666666666671</v>
          </cell>
          <cell r="F34">
            <v>96</v>
          </cell>
          <cell r="G34">
            <v>42</v>
          </cell>
          <cell r="H34">
            <v>11.879999999999999</v>
          </cell>
          <cell r="I34" t="str">
            <v>*</v>
          </cell>
          <cell r="J34">
            <v>40.680000000000007</v>
          </cell>
          <cell r="K34">
            <v>1.6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23.941666666666663</v>
          </cell>
          <cell r="C5">
            <v>32.6</v>
          </cell>
          <cell r="D5">
            <v>18.3</v>
          </cell>
          <cell r="E5">
            <v>73.25</v>
          </cell>
          <cell r="F5">
            <v>98</v>
          </cell>
          <cell r="G5">
            <v>39</v>
          </cell>
          <cell r="H5">
            <v>0</v>
          </cell>
          <cell r="I5" t="str">
            <v>*</v>
          </cell>
          <cell r="J5">
            <v>0</v>
          </cell>
          <cell r="K5">
            <v>0</v>
          </cell>
        </row>
        <row r="6">
          <cell r="B6">
            <v>27.191666666666666</v>
          </cell>
          <cell r="C6">
            <v>36.6</v>
          </cell>
          <cell r="D6">
            <v>23</v>
          </cell>
          <cell r="E6">
            <v>63.791666666666664</v>
          </cell>
          <cell r="F6">
            <v>96</v>
          </cell>
          <cell r="G6">
            <v>38</v>
          </cell>
          <cell r="H6">
            <v>0</v>
          </cell>
          <cell r="I6" t="str">
            <v>*</v>
          </cell>
          <cell r="J6">
            <v>0</v>
          </cell>
          <cell r="K6">
            <v>4</v>
          </cell>
        </row>
        <row r="7">
          <cell r="B7">
            <v>27.775000000000006</v>
          </cell>
          <cell r="C7">
            <v>36.9</v>
          </cell>
          <cell r="D7">
            <v>22.4</v>
          </cell>
          <cell r="E7">
            <v>66.25</v>
          </cell>
          <cell r="F7">
            <v>91</v>
          </cell>
          <cell r="G7">
            <v>33</v>
          </cell>
          <cell r="H7">
            <v>0</v>
          </cell>
          <cell r="I7" t="str">
            <v>*</v>
          </cell>
          <cell r="J7">
            <v>0</v>
          </cell>
          <cell r="K7">
            <v>0</v>
          </cell>
        </row>
        <row r="8">
          <cell r="B8">
            <v>27.308333333333337</v>
          </cell>
          <cell r="C8">
            <v>36.1</v>
          </cell>
          <cell r="D8">
            <v>22</v>
          </cell>
          <cell r="E8">
            <v>66.75</v>
          </cell>
          <cell r="F8">
            <v>97</v>
          </cell>
          <cell r="G8">
            <v>39</v>
          </cell>
          <cell r="H8">
            <v>0</v>
          </cell>
          <cell r="I8" t="str">
            <v>*</v>
          </cell>
          <cell r="J8">
            <v>0</v>
          </cell>
          <cell r="K8">
            <v>21.2</v>
          </cell>
        </row>
        <row r="9">
          <cell r="B9">
            <v>20.108695652173914</v>
          </cell>
          <cell r="C9">
            <v>27.3</v>
          </cell>
          <cell r="D9">
            <v>14.9</v>
          </cell>
          <cell r="E9">
            <v>80</v>
          </cell>
          <cell r="F9">
            <v>98</v>
          </cell>
          <cell r="G9">
            <v>46</v>
          </cell>
          <cell r="H9">
            <v>0</v>
          </cell>
          <cell r="I9" t="str">
            <v>*</v>
          </cell>
          <cell r="J9">
            <v>0</v>
          </cell>
          <cell r="K9">
            <v>0</v>
          </cell>
        </row>
        <row r="10">
          <cell r="B10">
            <v>23.047826086956523</v>
          </cell>
          <cell r="C10">
            <v>30.9</v>
          </cell>
          <cell r="D10">
            <v>17.100000000000001</v>
          </cell>
          <cell r="E10">
            <v>75.565217391304344</v>
          </cell>
          <cell r="F10">
            <v>97</v>
          </cell>
          <cell r="G10">
            <v>51</v>
          </cell>
          <cell r="H10">
            <v>0</v>
          </cell>
          <cell r="I10" t="str">
            <v>*</v>
          </cell>
          <cell r="J10">
            <v>0</v>
          </cell>
          <cell r="K10">
            <v>0</v>
          </cell>
        </row>
        <row r="11">
          <cell r="B11">
            <v>25.091666666666665</v>
          </cell>
          <cell r="C11">
            <v>33</v>
          </cell>
          <cell r="D11">
            <v>18.600000000000001</v>
          </cell>
          <cell r="E11">
            <v>61.5</v>
          </cell>
          <cell r="F11">
            <v>82</v>
          </cell>
          <cell r="G11">
            <v>40</v>
          </cell>
          <cell r="H11">
            <v>0</v>
          </cell>
          <cell r="I11" t="str">
            <v>*</v>
          </cell>
          <cell r="J11">
            <v>0</v>
          </cell>
          <cell r="K11">
            <v>0</v>
          </cell>
        </row>
        <row r="12">
          <cell r="B12">
            <v>23.729166666666668</v>
          </cell>
          <cell r="C12">
            <v>32.9</v>
          </cell>
          <cell r="D12">
            <v>18.600000000000001</v>
          </cell>
          <cell r="E12">
            <v>67.083333333333329</v>
          </cell>
          <cell r="F12">
            <v>98</v>
          </cell>
          <cell r="G12">
            <v>35</v>
          </cell>
          <cell r="H12">
            <v>0</v>
          </cell>
          <cell r="I12" t="str">
            <v>*</v>
          </cell>
          <cell r="J12">
            <v>0</v>
          </cell>
          <cell r="K12">
            <v>19.600000000000001</v>
          </cell>
        </row>
        <row r="13">
          <cell r="B13">
            <v>19.741666666666667</v>
          </cell>
          <cell r="C13">
            <v>21.4</v>
          </cell>
          <cell r="D13">
            <v>18.7</v>
          </cell>
          <cell r="E13">
            <v>95.625</v>
          </cell>
          <cell r="F13">
            <v>98</v>
          </cell>
          <cell r="G13">
            <v>84</v>
          </cell>
          <cell r="H13">
            <v>0</v>
          </cell>
          <cell r="I13" t="str">
            <v>*</v>
          </cell>
          <cell r="J13">
            <v>0</v>
          </cell>
          <cell r="K13">
            <v>10.6</v>
          </cell>
        </row>
        <row r="14">
          <cell r="B14">
            <v>22.741666666666664</v>
          </cell>
          <cell r="C14">
            <v>31.3</v>
          </cell>
          <cell r="D14">
            <v>15.8</v>
          </cell>
          <cell r="E14">
            <v>76.333333333333329</v>
          </cell>
          <cell r="F14">
            <v>99</v>
          </cell>
          <cell r="G14">
            <v>41</v>
          </cell>
          <cell r="H14">
            <v>0</v>
          </cell>
          <cell r="I14" t="str">
            <v>*</v>
          </cell>
          <cell r="J14">
            <v>0</v>
          </cell>
          <cell r="K14">
            <v>0</v>
          </cell>
        </row>
        <row r="15">
          <cell r="B15">
            <v>26.383333333333329</v>
          </cell>
          <cell r="C15">
            <v>35.700000000000003</v>
          </cell>
          <cell r="D15">
            <v>19.8</v>
          </cell>
          <cell r="E15">
            <v>57.458333333333336</v>
          </cell>
          <cell r="F15">
            <v>81</v>
          </cell>
          <cell r="G15">
            <v>28</v>
          </cell>
          <cell r="H15">
            <v>0</v>
          </cell>
          <cell r="I15" t="str">
            <v>*</v>
          </cell>
          <cell r="J15">
            <v>0</v>
          </cell>
          <cell r="K15">
            <v>0</v>
          </cell>
        </row>
        <row r="16">
          <cell r="B16">
            <v>27.674999999999997</v>
          </cell>
          <cell r="C16">
            <v>36.6</v>
          </cell>
          <cell r="D16">
            <v>20.8</v>
          </cell>
          <cell r="E16">
            <v>48.333333333333336</v>
          </cell>
          <cell r="F16">
            <v>95</v>
          </cell>
          <cell r="G16">
            <v>26</v>
          </cell>
          <cell r="H16">
            <v>0</v>
          </cell>
          <cell r="I16" t="str">
            <v>*</v>
          </cell>
          <cell r="J16">
            <v>0</v>
          </cell>
          <cell r="K16">
            <v>6.4</v>
          </cell>
        </row>
        <row r="17">
          <cell r="B17">
            <v>24.408333333333335</v>
          </cell>
          <cell r="C17">
            <v>32.6</v>
          </cell>
          <cell r="D17">
            <v>16.2</v>
          </cell>
          <cell r="E17">
            <v>70.083333333333329</v>
          </cell>
          <cell r="F17">
            <v>98</v>
          </cell>
          <cell r="G17">
            <v>42</v>
          </cell>
          <cell r="H17">
            <v>0</v>
          </cell>
          <cell r="I17" t="str">
            <v>*</v>
          </cell>
          <cell r="J17">
            <v>0</v>
          </cell>
          <cell r="K17">
            <v>8.3999999999999986</v>
          </cell>
        </row>
        <row r="18">
          <cell r="B18">
            <v>15.366666666666667</v>
          </cell>
          <cell r="C18">
            <v>22</v>
          </cell>
          <cell r="D18">
            <v>11.7</v>
          </cell>
          <cell r="E18">
            <v>81.625</v>
          </cell>
          <cell r="F18">
            <v>98</v>
          </cell>
          <cell r="G18">
            <v>49</v>
          </cell>
          <cell r="H18">
            <v>0</v>
          </cell>
          <cell r="I18" t="str">
            <v>*</v>
          </cell>
          <cell r="J18">
            <v>0</v>
          </cell>
          <cell r="K18">
            <v>0</v>
          </cell>
        </row>
        <row r="19">
          <cell r="B19">
            <v>17.591666666666665</v>
          </cell>
          <cell r="C19">
            <v>28.4</v>
          </cell>
          <cell r="D19">
            <v>8.6</v>
          </cell>
          <cell r="E19">
            <v>65.416666666666671</v>
          </cell>
          <cell r="F19">
            <v>98</v>
          </cell>
          <cell r="G19">
            <v>25</v>
          </cell>
          <cell r="H19">
            <v>0</v>
          </cell>
          <cell r="I19" t="str">
            <v>*</v>
          </cell>
          <cell r="J19">
            <v>0</v>
          </cell>
          <cell r="K19">
            <v>0</v>
          </cell>
        </row>
        <row r="20">
          <cell r="B20">
            <v>24.020833333333332</v>
          </cell>
          <cell r="C20">
            <v>33.799999999999997</v>
          </cell>
          <cell r="D20">
            <v>17.100000000000001</v>
          </cell>
          <cell r="E20">
            <v>47.625</v>
          </cell>
          <cell r="F20">
            <v>69</v>
          </cell>
          <cell r="G20">
            <v>31</v>
          </cell>
          <cell r="H20">
            <v>0</v>
          </cell>
          <cell r="I20" t="str">
            <v>*</v>
          </cell>
          <cell r="J20">
            <v>0</v>
          </cell>
          <cell r="K20">
            <v>0</v>
          </cell>
        </row>
        <row r="21">
          <cell r="B21">
            <v>29.441666666666666</v>
          </cell>
          <cell r="C21">
            <v>38.1</v>
          </cell>
          <cell r="D21">
            <v>23.8</v>
          </cell>
          <cell r="E21">
            <v>44.333333333333336</v>
          </cell>
          <cell r="F21">
            <v>58</v>
          </cell>
          <cell r="G21">
            <v>25</v>
          </cell>
          <cell r="H21">
            <v>0</v>
          </cell>
          <cell r="I21" t="str">
            <v>*</v>
          </cell>
          <cell r="J21">
            <v>0</v>
          </cell>
          <cell r="K21">
            <v>0</v>
          </cell>
        </row>
        <row r="22">
          <cell r="B22">
            <v>25.716666666666679</v>
          </cell>
          <cell r="C22">
            <v>32.200000000000003</v>
          </cell>
          <cell r="D22">
            <v>21.3</v>
          </cell>
          <cell r="E22">
            <v>63.958333333333336</v>
          </cell>
          <cell r="F22">
            <v>84</v>
          </cell>
          <cell r="G22">
            <v>43</v>
          </cell>
          <cell r="H22">
            <v>0</v>
          </cell>
          <cell r="I22" t="str">
            <v>*</v>
          </cell>
          <cell r="J22">
            <v>0</v>
          </cell>
          <cell r="K22">
            <v>0</v>
          </cell>
        </row>
        <row r="23">
          <cell r="B23">
            <v>28.608333333333338</v>
          </cell>
          <cell r="C23">
            <v>35.9</v>
          </cell>
          <cell r="D23">
            <v>23</v>
          </cell>
          <cell r="E23">
            <v>59.333333333333336</v>
          </cell>
          <cell r="F23">
            <v>83</v>
          </cell>
          <cell r="G23">
            <v>32</v>
          </cell>
          <cell r="H23">
            <v>9.3600000000000012</v>
          </cell>
          <cell r="I23" t="str">
            <v>*</v>
          </cell>
          <cell r="J23">
            <v>16.2</v>
          </cell>
          <cell r="K23">
            <v>0</v>
          </cell>
        </row>
        <row r="24">
          <cell r="B24">
            <v>28.212500000000002</v>
          </cell>
          <cell r="C24">
            <v>37</v>
          </cell>
          <cell r="D24">
            <v>21.6</v>
          </cell>
          <cell r="E24">
            <v>63.416666666666664</v>
          </cell>
          <cell r="F24">
            <v>94</v>
          </cell>
          <cell r="G24">
            <v>34</v>
          </cell>
          <cell r="H24">
            <v>16.559999999999999</v>
          </cell>
          <cell r="I24" t="str">
            <v>*</v>
          </cell>
          <cell r="J24">
            <v>34.56</v>
          </cell>
          <cell r="K24">
            <v>2</v>
          </cell>
        </row>
        <row r="25">
          <cell r="B25">
            <v>28.862500000000001</v>
          </cell>
          <cell r="C25">
            <v>37.700000000000003</v>
          </cell>
          <cell r="D25">
            <v>21.5</v>
          </cell>
          <cell r="E25">
            <v>55.208333333333336</v>
          </cell>
          <cell r="F25">
            <v>86</v>
          </cell>
          <cell r="G25">
            <v>28</v>
          </cell>
          <cell r="H25">
            <v>0</v>
          </cell>
          <cell r="I25" t="str">
            <v>*</v>
          </cell>
          <cell r="J25">
            <v>39.6</v>
          </cell>
          <cell r="K25">
            <v>0</v>
          </cell>
        </row>
        <row r="26">
          <cell r="B26">
            <v>30.587500000000002</v>
          </cell>
          <cell r="C26">
            <v>39.5</v>
          </cell>
          <cell r="D26">
            <v>22</v>
          </cell>
          <cell r="E26">
            <v>48.375</v>
          </cell>
          <cell r="F26">
            <v>76</v>
          </cell>
          <cell r="G26">
            <v>23</v>
          </cell>
          <cell r="H26">
            <v>0</v>
          </cell>
          <cell r="I26" t="str">
            <v>*</v>
          </cell>
          <cell r="J26">
            <v>22.32</v>
          </cell>
          <cell r="K26">
            <v>0</v>
          </cell>
        </row>
        <row r="27">
          <cell r="B27">
            <v>31.145833333333332</v>
          </cell>
          <cell r="C27">
            <v>40.1</v>
          </cell>
          <cell r="D27">
            <v>23.5</v>
          </cell>
          <cell r="E27">
            <v>49.083333333333336</v>
          </cell>
          <cell r="F27">
            <v>78</v>
          </cell>
          <cell r="G27">
            <v>24</v>
          </cell>
          <cell r="H27">
            <v>0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30.74166666666666</v>
          </cell>
          <cell r="C28">
            <v>40.799999999999997</v>
          </cell>
          <cell r="D28">
            <v>21.9</v>
          </cell>
          <cell r="E28">
            <v>55.166666666666664</v>
          </cell>
          <cell r="F28">
            <v>86</v>
          </cell>
          <cell r="G28">
            <v>26</v>
          </cell>
          <cell r="H28">
            <v>0</v>
          </cell>
          <cell r="I28" t="str">
            <v>*</v>
          </cell>
          <cell r="J28">
            <v>34.56</v>
          </cell>
          <cell r="K28">
            <v>0</v>
          </cell>
        </row>
        <row r="29">
          <cell r="B29">
            <v>31.316666666666674</v>
          </cell>
          <cell r="C29">
            <v>40.200000000000003</v>
          </cell>
          <cell r="D29">
            <v>23.9</v>
          </cell>
          <cell r="E29">
            <v>53.291666666666664</v>
          </cell>
          <cell r="F29">
            <v>82</v>
          </cell>
          <cell r="G29">
            <v>26</v>
          </cell>
          <cell r="H29">
            <v>0</v>
          </cell>
          <cell r="I29" t="str">
            <v>*</v>
          </cell>
          <cell r="J29">
            <v>33.480000000000004</v>
          </cell>
          <cell r="K29">
            <v>0</v>
          </cell>
        </row>
        <row r="30">
          <cell r="B30">
            <v>32.343478260869567</v>
          </cell>
          <cell r="C30">
            <v>40.1</v>
          </cell>
          <cell r="D30">
            <v>25.2</v>
          </cell>
          <cell r="E30">
            <v>48.347826086956523</v>
          </cell>
          <cell r="F30">
            <v>72</v>
          </cell>
          <cell r="G30">
            <v>29</v>
          </cell>
          <cell r="H30">
            <v>0</v>
          </cell>
          <cell r="I30" t="str">
            <v>*</v>
          </cell>
          <cell r="J30">
            <v>45.72</v>
          </cell>
          <cell r="K30">
            <v>0</v>
          </cell>
        </row>
        <row r="31">
          <cell r="B31">
            <v>25.233333333333331</v>
          </cell>
          <cell r="C31">
            <v>32.5</v>
          </cell>
          <cell r="D31">
            <v>19.8</v>
          </cell>
          <cell r="E31">
            <v>67.75</v>
          </cell>
          <cell r="F31">
            <v>84</v>
          </cell>
          <cell r="G31">
            <v>46</v>
          </cell>
          <cell r="H31">
            <v>0</v>
          </cell>
          <cell r="I31" t="str">
            <v>*</v>
          </cell>
          <cell r="J31">
            <v>41.76</v>
          </cell>
          <cell r="K31">
            <v>0</v>
          </cell>
        </row>
        <row r="32">
          <cell r="B32">
            <v>23.058333333333334</v>
          </cell>
          <cell r="C32">
            <v>33.1</v>
          </cell>
          <cell r="D32">
            <v>15.3</v>
          </cell>
          <cell r="E32">
            <v>70.25</v>
          </cell>
          <cell r="F32">
            <v>96</v>
          </cell>
          <cell r="G32">
            <v>42</v>
          </cell>
          <cell r="H32">
            <v>0</v>
          </cell>
          <cell r="I32" t="str">
            <v>*</v>
          </cell>
          <cell r="J32">
            <v>25.2</v>
          </cell>
          <cell r="K32">
            <v>0</v>
          </cell>
        </row>
        <row r="33">
          <cell r="B33">
            <v>25.333333333333332</v>
          </cell>
          <cell r="C33">
            <v>34.5</v>
          </cell>
          <cell r="D33">
            <v>18.399999999999999</v>
          </cell>
          <cell r="E33">
            <v>59.666666666666664</v>
          </cell>
          <cell r="F33">
            <v>77</v>
          </cell>
          <cell r="G33">
            <v>40</v>
          </cell>
          <cell r="H33">
            <v>0</v>
          </cell>
          <cell r="I33" t="str">
            <v>*</v>
          </cell>
          <cell r="J33">
            <v>42.480000000000004</v>
          </cell>
          <cell r="K33">
            <v>0</v>
          </cell>
        </row>
        <row r="34">
          <cell r="B34">
            <v>26.454166666666669</v>
          </cell>
          <cell r="C34">
            <v>34.4</v>
          </cell>
          <cell r="D34">
            <v>21.2</v>
          </cell>
          <cell r="E34">
            <v>67.75</v>
          </cell>
          <cell r="F34">
            <v>94</v>
          </cell>
          <cell r="G34">
            <v>43</v>
          </cell>
          <cell r="H34">
            <v>0</v>
          </cell>
          <cell r="I34" t="str">
            <v>*</v>
          </cell>
          <cell r="J34">
            <v>32.04</v>
          </cell>
          <cell r="K34">
            <v>0.2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24.412499999999998</v>
          </cell>
          <cell r="C5">
            <v>33.700000000000003</v>
          </cell>
          <cell r="D5">
            <v>16.600000000000001</v>
          </cell>
          <cell r="E5">
            <v>68.083333333333329</v>
          </cell>
          <cell r="F5">
            <v>94</v>
          </cell>
          <cell r="G5">
            <v>31</v>
          </cell>
          <cell r="H5">
            <v>0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28.158333333333331</v>
          </cell>
          <cell r="C6">
            <v>37.6</v>
          </cell>
          <cell r="D6">
            <v>20</v>
          </cell>
          <cell r="E6">
            <v>53.25</v>
          </cell>
          <cell r="F6">
            <v>83</v>
          </cell>
          <cell r="G6">
            <v>26</v>
          </cell>
          <cell r="H6">
            <v>10.08</v>
          </cell>
          <cell r="I6" t="str">
            <v>*</v>
          </cell>
          <cell r="J6">
            <v>36.36</v>
          </cell>
          <cell r="K6">
            <v>0</v>
          </cell>
        </row>
        <row r="7">
          <cell r="B7">
            <v>29.541666666666671</v>
          </cell>
          <cell r="C7">
            <v>37.799999999999997</v>
          </cell>
          <cell r="D7">
            <v>23.6</v>
          </cell>
          <cell r="E7">
            <v>54.833333333333336</v>
          </cell>
          <cell r="F7">
            <v>78</v>
          </cell>
          <cell r="G7">
            <v>26</v>
          </cell>
          <cell r="H7">
            <v>1.08</v>
          </cell>
          <cell r="I7" t="str">
            <v>*</v>
          </cell>
          <cell r="J7">
            <v>27.720000000000002</v>
          </cell>
          <cell r="K7">
            <v>0</v>
          </cell>
        </row>
        <row r="8">
          <cell r="B8">
            <v>29.875000000000004</v>
          </cell>
          <cell r="C8">
            <v>38</v>
          </cell>
          <cell r="D8">
            <v>24.6</v>
          </cell>
          <cell r="E8">
            <v>53.875</v>
          </cell>
          <cell r="F8">
            <v>80</v>
          </cell>
          <cell r="G8">
            <v>27</v>
          </cell>
          <cell r="H8">
            <v>5.7600000000000007</v>
          </cell>
          <cell r="I8" t="str">
            <v>*</v>
          </cell>
          <cell r="J8">
            <v>34.56</v>
          </cell>
          <cell r="K8">
            <v>0</v>
          </cell>
        </row>
        <row r="9">
          <cell r="B9">
            <v>27.229166666666668</v>
          </cell>
          <cell r="C9">
            <v>33.700000000000003</v>
          </cell>
          <cell r="D9">
            <v>22.5</v>
          </cell>
          <cell r="E9">
            <v>66.125</v>
          </cell>
          <cell r="F9">
            <v>88</v>
          </cell>
          <cell r="G9">
            <v>41</v>
          </cell>
          <cell r="H9">
            <v>1.4400000000000002</v>
          </cell>
          <cell r="I9" t="str">
            <v>*</v>
          </cell>
          <cell r="J9">
            <v>32.76</v>
          </cell>
          <cell r="K9">
            <v>6.8</v>
          </cell>
        </row>
        <row r="10">
          <cell r="B10">
            <v>28.079166666666666</v>
          </cell>
          <cell r="C10">
            <v>35.4</v>
          </cell>
          <cell r="D10">
            <v>22.4</v>
          </cell>
          <cell r="E10">
            <v>60.375</v>
          </cell>
          <cell r="F10">
            <v>81</v>
          </cell>
          <cell r="G10">
            <v>33</v>
          </cell>
          <cell r="H10">
            <v>8.64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27.741666666666664</v>
          </cell>
          <cell r="C11">
            <v>34</v>
          </cell>
          <cell r="D11">
            <v>22.2</v>
          </cell>
          <cell r="E11">
            <v>53.375</v>
          </cell>
          <cell r="F11">
            <v>83</v>
          </cell>
          <cell r="G11">
            <v>25</v>
          </cell>
          <cell r="H11">
            <v>22.32</v>
          </cell>
          <cell r="I11" t="str">
            <v>*</v>
          </cell>
          <cell r="J11">
            <v>45.72</v>
          </cell>
          <cell r="K11">
            <v>0.2</v>
          </cell>
        </row>
        <row r="12">
          <cell r="B12">
            <v>28.058333333333334</v>
          </cell>
          <cell r="C12">
            <v>36.9</v>
          </cell>
          <cell r="D12">
            <v>20</v>
          </cell>
          <cell r="E12">
            <v>39.5</v>
          </cell>
          <cell r="F12">
            <v>63</v>
          </cell>
          <cell r="G12">
            <v>19</v>
          </cell>
          <cell r="H12">
            <v>5.4</v>
          </cell>
          <cell r="I12" t="str">
            <v>*</v>
          </cell>
          <cell r="J12">
            <v>37.080000000000005</v>
          </cell>
          <cell r="K12">
            <v>0</v>
          </cell>
        </row>
        <row r="13">
          <cell r="B13">
            <v>24.220833333333335</v>
          </cell>
          <cell r="C13">
            <v>29.6</v>
          </cell>
          <cell r="D13">
            <v>20.9</v>
          </cell>
          <cell r="E13">
            <v>59.208333333333336</v>
          </cell>
          <cell r="F13">
            <v>75</v>
          </cell>
          <cell r="G13">
            <v>34</v>
          </cell>
          <cell r="H13">
            <v>26.64</v>
          </cell>
          <cell r="I13" t="str">
            <v>*</v>
          </cell>
          <cell r="J13">
            <v>50.76</v>
          </cell>
          <cell r="K13">
            <v>0</v>
          </cell>
        </row>
        <row r="14">
          <cell r="B14">
            <v>25.095652173913045</v>
          </cell>
          <cell r="C14">
            <v>34.299999999999997</v>
          </cell>
          <cell r="D14">
            <v>18.899999999999999</v>
          </cell>
          <cell r="E14">
            <v>57.478260869565219</v>
          </cell>
          <cell r="F14">
            <v>86</v>
          </cell>
          <cell r="G14">
            <v>26</v>
          </cell>
          <cell r="H14">
            <v>0</v>
          </cell>
          <cell r="I14" t="str">
            <v>*</v>
          </cell>
          <cell r="J14">
            <v>20.52</v>
          </cell>
          <cell r="K14">
            <v>0.2</v>
          </cell>
        </row>
        <row r="15">
          <cell r="B15">
            <v>27.683333333333334</v>
          </cell>
          <cell r="C15">
            <v>36.9</v>
          </cell>
          <cell r="D15">
            <v>18.600000000000001</v>
          </cell>
          <cell r="E15">
            <v>43.791666666666664</v>
          </cell>
          <cell r="F15">
            <v>76</v>
          </cell>
          <cell r="G15">
            <v>17</v>
          </cell>
          <cell r="H15">
            <v>4.32</v>
          </cell>
          <cell r="I15" t="str">
            <v>*</v>
          </cell>
          <cell r="J15">
            <v>42.84</v>
          </cell>
          <cell r="K15">
            <v>0</v>
          </cell>
        </row>
        <row r="16">
          <cell r="B16">
            <v>28.716666666666665</v>
          </cell>
          <cell r="C16">
            <v>38.6</v>
          </cell>
          <cell r="D16">
            <v>19.8</v>
          </cell>
          <cell r="E16">
            <v>37.166666666666664</v>
          </cell>
          <cell r="F16">
            <v>69</v>
          </cell>
          <cell r="G16">
            <v>15</v>
          </cell>
          <cell r="H16">
            <v>5.04</v>
          </cell>
          <cell r="I16" t="str">
            <v>*</v>
          </cell>
          <cell r="J16">
            <v>30.6</v>
          </cell>
          <cell r="K16">
            <v>0</v>
          </cell>
        </row>
        <row r="17">
          <cell r="B17">
            <v>29.091666666666669</v>
          </cell>
          <cell r="C17">
            <v>39.5</v>
          </cell>
          <cell r="D17">
            <v>19.8</v>
          </cell>
          <cell r="E17">
            <v>40.583333333333336</v>
          </cell>
          <cell r="F17">
            <v>72</v>
          </cell>
          <cell r="G17">
            <v>13</v>
          </cell>
          <cell r="H17">
            <v>37.800000000000004</v>
          </cell>
          <cell r="I17" t="str">
            <v>*</v>
          </cell>
          <cell r="J17">
            <v>62.639999999999993</v>
          </cell>
          <cell r="K17">
            <v>0</v>
          </cell>
        </row>
        <row r="18">
          <cell r="B18">
            <v>20.158333333333335</v>
          </cell>
          <cell r="C18">
            <v>26.1</v>
          </cell>
          <cell r="D18">
            <v>17.399999999999999</v>
          </cell>
          <cell r="E18">
            <v>80.75</v>
          </cell>
          <cell r="F18">
            <v>91</v>
          </cell>
          <cell r="G18">
            <v>57</v>
          </cell>
          <cell r="H18">
            <v>24.12</v>
          </cell>
          <cell r="I18" t="str">
            <v>*</v>
          </cell>
          <cell r="J18">
            <v>59.04</v>
          </cell>
          <cell r="K18">
            <v>6</v>
          </cell>
        </row>
        <row r="19">
          <cell r="B19">
            <v>20.416666666666668</v>
          </cell>
          <cell r="C19">
            <v>29.4</v>
          </cell>
          <cell r="D19">
            <v>13.9</v>
          </cell>
          <cell r="E19">
            <v>66.125</v>
          </cell>
          <cell r="F19">
            <v>94</v>
          </cell>
          <cell r="G19">
            <v>26</v>
          </cell>
          <cell r="H19">
            <v>0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25.560869565217391</v>
          </cell>
          <cell r="C20">
            <v>37.1</v>
          </cell>
          <cell r="D20">
            <v>15.2</v>
          </cell>
          <cell r="E20">
            <v>49.869565217391305</v>
          </cell>
          <cell r="F20">
            <v>86</v>
          </cell>
          <cell r="G20">
            <v>18</v>
          </cell>
          <cell r="H20">
            <v>0</v>
          </cell>
          <cell r="I20" t="str">
            <v>*</v>
          </cell>
          <cell r="J20">
            <v>15.120000000000001</v>
          </cell>
          <cell r="K20">
            <v>0</v>
          </cell>
        </row>
        <row r="21">
          <cell r="B21">
            <v>28.141666666666662</v>
          </cell>
          <cell r="C21">
            <v>38.6</v>
          </cell>
          <cell r="D21">
            <v>18.2</v>
          </cell>
          <cell r="E21">
            <v>48.25</v>
          </cell>
          <cell r="F21">
            <v>85</v>
          </cell>
          <cell r="G21">
            <v>18</v>
          </cell>
          <cell r="H21">
            <v>32.04</v>
          </cell>
          <cell r="I21" t="str">
            <v>*</v>
          </cell>
          <cell r="J21">
            <v>54.36</v>
          </cell>
          <cell r="K21">
            <v>0</v>
          </cell>
        </row>
        <row r="22">
          <cell r="B22">
            <v>26.929166666666671</v>
          </cell>
          <cell r="C22">
            <v>36.5</v>
          </cell>
          <cell r="D22">
            <v>19.399999999999999</v>
          </cell>
          <cell r="E22">
            <v>59.791666666666664</v>
          </cell>
          <cell r="F22">
            <v>89</v>
          </cell>
          <cell r="G22">
            <v>26</v>
          </cell>
          <cell r="H22">
            <v>2.52</v>
          </cell>
          <cell r="I22" t="str">
            <v>*</v>
          </cell>
          <cell r="J22">
            <v>28.8</v>
          </cell>
          <cell r="K22">
            <v>1.2</v>
          </cell>
        </row>
        <row r="23">
          <cell r="B23">
            <v>29.17916666666666</v>
          </cell>
          <cell r="C23">
            <v>37.9</v>
          </cell>
          <cell r="D23">
            <v>20.399999999999999</v>
          </cell>
          <cell r="E23">
            <v>50.208333333333336</v>
          </cell>
          <cell r="F23">
            <v>87</v>
          </cell>
          <cell r="G23">
            <v>22</v>
          </cell>
          <cell r="H23">
            <v>4.32</v>
          </cell>
          <cell r="I23" t="str">
            <v>*</v>
          </cell>
          <cell r="J23">
            <v>30.96</v>
          </cell>
          <cell r="K23">
            <v>0</v>
          </cell>
        </row>
        <row r="24">
          <cell r="B24">
            <v>30.491666666666664</v>
          </cell>
          <cell r="C24">
            <v>38.700000000000003</v>
          </cell>
          <cell r="D24">
            <v>23.3</v>
          </cell>
          <cell r="E24">
            <v>45.875</v>
          </cell>
          <cell r="F24">
            <v>79</v>
          </cell>
          <cell r="G24">
            <v>20</v>
          </cell>
          <cell r="H24">
            <v>0.36000000000000004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31.033333333333331</v>
          </cell>
          <cell r="C25">
            <v>40.1</v>
          </cell>
          <cell r="D25">
            <v>21.4</v>
          </cell>
          <cell r="E25">
            <v>41.541666666666664</v>
          </cell>
          <cell r="F25">
            <v>79</v>
          </cell>
          <cell r="G25">
            <v>16</v>
          </cell>
          <cell r="H25">
            <v>0.36000000000000004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31.720833333333331</v>
          </cell>
          <cell r="C26">
            <v>40.4</v>
          </cell>
          <cell r="D26">
            <v>22</v>
          </cell>
          <cell r="E26">
            <v>37.125</v>
          </cell>
          <cell r="F26">
            <v>73</v>
          </cell>
          <cell r="G26">
            <v>17</v>
          </cell>
          <cell r="H26">
            <v>4.6800000000000006</v>
          </cell>
          <cell r="I26" t="str">
            <v>*</v>
          </cell>
          <cell r="J26">
            <v>36.36</v>
          </cell>
          <cell r="K26">
            <v>0</v>
          </cell>
        </row>
        <row r="27">
          <cell r="B27">
            <v>31.295833333333334</v>
          </cell>
          <cell r="C27">
            <v>41.2</v>
          </cell>
          <cell r="D27">
            <v>22.8</v>
          </cell>
          <cell r="E27">
            <v>41.625</v>
          </cell>
          <cell r="F27">
            <v>72</v>
          </cell>
          <cell r="G27">
            <v>16</v>
          </cell>
          <cell r="H27">
            <v>2.16</v>
          </cell>
          <cell r="I27" t="str">
            <v>*</v>
          </cell>
          <cell r="J27">
            <v>23.759999999999998</v>
          </cell>
          <cell r="K27">
            <v>0</v>
          </cell>
        </row>
        <row r="28">
          <cell r="B28">
            <v>32.016666666666659</v>
          </cell>
          <cell r="C28">
            <v>42.1</v>
          </cell>
          <cell r="D28">
            <v>22.7</v>
          </cell>
          <cell r="E28">
            <v>39.916666666666664</v>
          </cell>
          <cell r="F28">
            <v>74</v>
          </cell>
          <cell r="G28">
            <v>15</v>
          </cell>
          <cell r="H28">
            <v>0.36000000000000004</v>
          </cell>
          <cell r="I28" t="str">
            <v>*</v>
          </cell>
          <cell r="J28">
            <v>23.400000000000002</v>
          </cell>
          <cell r="K28">
            <v>0</v>
          </cell>
        </row>
        <row r="29">
          <cell r="B29">
            <v>32.570833333333333</v>
          </cell>
          <cell r="C29">
            <v>41.6</v>
          </cell>
          <cell r="D29">
            <v>23.6</v>
          </cell>
          <cell r="E29">
            <v>40.166666666666664</v>
          </cell>
          <cell r="F29">
            <v>72</v>
          </cell>
          <cell r="G29">
            <v>18</v>
          </cell>
          <cell r="H29">
            <v>0</v>
          </cell>
          <cell r="I29" t="str">
            <v>*</v>
          </cell>
          <cell r="J29">
            <v>21.240000000000002</v>
          </cell>
          <cell r="K29">
            <v>0</v>
          </cell>
        </row>
        <row r="30">
          <cell r="B30">
            <v>32.845833333333324</v>
          </cell>
          <cell r="C30">
            <v>41.1</v>
          </cell>
          <cell r="D30">
            <v>24.6</v>
          </cell>
          <cell r="E30">
            <v>44</v>
          </cell>
          <cell r="F30">
            <v>74</v>
          </cell>
          <cell r="G30">
            <v>22</v>
          </cell>
          <cell r="H30">
            <v>0.72000000000000008</v>
          </cell>
          <cell r="I30" t="str">
            <v>*</v>
          </cell>
          <cell r="J30">
            <v>29.16</v>
          </cell>
          <cell r="K30">
            <v>0</v>
          </cell>
        </row>
        <row r="31">
          <cell r="B31">
            <v>32.037500000000001</v>
          </cell>
          <cell r="C31">
            <v>40.299999999999997</v>
          </cell>
          <cell r="D31">
            <v>26</v>
          </cell>
          <cell r="E31">
            <v>47.541666666666664</v>
          </cell>
          <cell r="F31">
            <v>76</v>
          </cell>
          <cell r="G31">
            <v>20</v>
          </cell>
          <cell r="H31">
            <v>18.720000000000002</v>
          </cell>
          <cell r="I31" t="str">
            <v>*</v>
          </cell>
          <cell r="J31">
            <v>50.76</v>
          </cell>
          <cell r="K31">
            <v>0</v>
          </cell>
        </row>
        <row r="32">
          <cell r="B32">
            <v>26.845833333333331</v>
          </cell>
          <cell r="C32">
            <v>34.1</v>
          </cell>
          <cell r="D32">
            <v>21.1</v>
          </cell>
          <cell r="E32">
            <v>65.833333333333329</v>
          </cell>
          <cell r="F32">
            <v>87</v>
          </cell>
          <cell r="G32">
            <v>36</v>
          </cell>
          <cell r="H32">
            <v>0</v>
          </cell>
          <cell r="I32" t="str">
            <v>*</v>
          </cell>
          <cell r="J32">
            <v>27.36</v>
          </cell>
          <cell r="K32">
            <v>0.6</v>
          </cell>
        </row>
        <row r="33">
          <cell r="B33">
            <v>28.704166666666666</v>
          </cell>
          <cell r="C33">
            <v>36.6</v>
          </cell>
          <cell r="D33">
            <v>21.9</v>
          </cell>
          <cell r="E33">
            <v>53.208333333333336</v>
          </cell>
          <cell r="F33">
            <v>72</v>
          </cell>
          <cell r="G33">
            <v>27</v>
          </cell>
          <cell r="H33">
            <v>0</v>
          </cell>
          <cell r="I33" t="str">
            <v>*</v>
          </cell>
          <cell r="J33">
            <v>24.12</v>
          </cell>
          <cell r="K33">
            <v>0</v>
          </cell>
        </row>
        <row r="34">
          <cell r="B34">
            <v>29.674999999999997</v>
          </cell>
          <cell r="C34">
            <v>37.6</v>
          </cell>
          <cell r="D34">
            <v>22.9</v>
          </cell>
          <cell r="E34">
            <v>54.708333333333336</v>
          </cell>
          <cell r="F34">
            <v>82</v>
          </cell>
          <cell r="G34">
            <v>30</v>
          </cell>
          <cell r="H34">
            <v>0.72000000000000008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28.195833333333336</v>
          </cell>
          <cell r="C5">
            <v>39.1</v>
          </cell>
          <cell r="D5">
            <v>19.600000000000001</v>
          </cell>
          <cell r="E5">
            <v>64</v>
          </cell>
          <cell r="F5">
            <v>94</v>
          </cell>
          <cell r="G5">
            <v>28</v>
          </cell>
          <cell r="H5">
            <v>16.2</v>
          </cell>
          <cell r="I5" t="str">
            <v>*</v>
          </cell>
          <cell r="J5">
            <v>41.4</v>
          </cell>
          <cell r="K5">
            <v>0</v>
          </cell>
        </row>
        <row r="6">
          <cell r="B6">
            <v>28.270833333333329</v>
          </cell>
          <cell r="C6">
            <v>38.6</v>
          </cell>
          <cell r="D6">
            <v>21.2</v>
          </cell>
          <cell r="E6">
            <v>68.772727272727266</v>
          </cell>
          <cell r="F6">
            <v>94</v>
          </cell>
          <cell r="G6">
            <v>33</v>
          </cell>
          <cell r="H6">
            <v>22.32</v>
          </cell>
          <cell r="I6" t="str">
            <v>*</v>
          </cell>
          <cell r="J6">
            <v>43.92</v>
          </cell>
          <cell r="K6">
            <v>0</v>
          </cell>
        </row>
        <row r="7">
          <cell r="B7">
            <v>28.308333333333337</v>
          </cell>
          <cell r="C7">
            <v>39</v>
          </cell>
          <cell r="D7">
            <v>20.8</v>
          </cell>
          <cell r="E7">
            <v>67.458333333333329</v>
          </cell>
          <cell r="F7">
            <v>95</v>
          </cell>
          <cell r="G7">
            <v>30</v>
          </cell>
          <cell r="H7">
            <v>23.400000000000002</v>
          </cell>
          <cell r="I7" t="str">
            <v>*</v>
          </cell>
          <cell r="J7">
            <v>39.24</v>
          </cell>
          <cell r="K7">
            <v>0</v>
          </cell>
        </row>
        <row r="8">
          <cell r="B8">
            <v>29.391666666666662</v>
          </cell>
          <cell r="C8">
            <v>39.1</v>
          </cell>
          <cell r="D8">
            <v>20.9</v>
          </cell>
          <cell r="E8">
            <v>60.695652173913047</v>
          </cell>
          <cell r="F8">
            <v>94</v>
          </cell>
          <cell r="G8">
            <v>26</v>
          </cell>
          <cell r="H8">
            <v>23.400000000000002</v>
          </cell>
          <cell r="I8" t="str">
            <v>*</v>
          </cell>
          <cell r="J8">
            <v>45.72</v>
          </cell>
          <cell r="K8">
            <v>0</v>
          </cell>
        </row>
        <row r="9">
          <cell r="B9">
            <v>29.170833333333334</v>
          </cell>
          <cell r="C9">
            <v>36.6</v>
          </cell>
          <cell r="D9">
            <v>22.4</v>
          </cell>
          <cell r="E9">
            <v>62.142857142857146</v>
          </cell>
          <cell r="F9">
            <v>88</v>
          </cell>
          <cell r="G9">
            <v>36</v>
          </cell>
          <cell r="H9">
            <v>14.04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28.200000000000003</v>
          </cell>
          <cell r="C10">
            <v>37.299999999999997</v>
          </cell>
          <cell r="D10">
            <v>22.4</v>
          </cell>
          <cell r="E10">
            <v>66.304347826086953</v>
          </cell>
          <cell r="F10">
            <v>90</v>
          </cell>
          <cell r="G10">
            <v>30</v>
          </cell>
          <cell r="H10">
            <v>20.16</v>
          </cell>
          <cell r="I10" t="str">
            <v>*</v>
          </cell>
          <cell r="J10">
            <v>64.08</v>
          </cell>
          <cell r="K10">
            <v>1</v>
          </cell>
        </row>
        <row r="11">
          <cell r="B11">
            <v>28.679166666666674</v>
          </cell>
          <cell r="C11">
            <v>39</v>
          </cell>
          <cell r="D11">
            <v>22.3</v>
          </cell>
          <cell r="E11">
            <v>68.652173913043484</v>
          </cell>
          <cell r="F11">
            <v>97</v>
          </cell>
          <cell r="G11">
            <v>28</v>
          </cell>
          <cell r="H11">
            <v>15.120000000000001</v>
          </cell>
          <cell r="I11" t="str">
            <v>*</v>
          </cell>
          <cell r="J11">
            <v>33.480000000000004</v>
          </cell>
          <cell r="K11">
            <v>0</v>
          </cell>
        </row>
        <row r="12">
          <cell r="B12">
            <v>29.095833333333335</v>
          </cell>
          <cell r="C12">
            <v>37.700000000000003</v>
          </cell>
          <cell r="D12">
            <v>22.8</v>
          </cell>
          <cell r="E12">
            <v>66.181818181818187</v>
          </cell>
          <cell r="F12">
            <v>95</v>
          </cell>
          <cell r="G12">
            <v>30</v>
          </cell>
          <cell r="H12">
            <v>22.68</v>
          </cell>
          <cell r="I12" t="str">
            <v>*</v>
          </cell>
          <cell r="J12">
            <v>43.92</v>
          </cell>
          <cell r="K12">
            <v>0.4</v>
          </cell>
        </row>
        <row r="13">
          <cell r="B13">
            <v>27.862500000000001</v>
          </cell>
          <cell r="C13">
            <v>36.799999999999997</v>
          </cell>
          <cell r="D13">
            <v>21.6</v>
          </cell>
          <cell r="E13">
            <v>64.434782608695656</v>
          </cell>
          <cell r="F13">
            <v>89</v>
          </cell>
          <cell r="G13">
            <v>35</v>
          </cell>
          <cell r="H13">
            <v>19.8</v>
          </cell>
          <cell r="I13" t="str">
            <v>*</v>
          </cell>
          <cell r="J13">
            <v>48.6</v>
          </cell>
          <cell r="K13">
            <v>0</v>
          </cell>
        </row>
        <row r="14">
          <cell r="B14">
            <v>26.704166666666666</v>
          </cell>
          <cell r="C14">
            <v>37.1</v>
          </cell>
          <cell r="D14">
            <v>18.2</v>
          </cell>
          <cell r="E14">
            <v>64.086956521739125</v>
          </cell>
          <cell r="F14">
            <v>94</v>
          </cell>
          <cell r="G14">
            <v>28</v>
          </cell>
          <cell r="H14">
            <v>24.840000000000003</v>
          </cell>
          <cell r="I14" t="str">
            <v>*</v>
          </cell>
          <cell r="J14">
            <v>54.36</v>
          </cell>
          <cell r="K14">
            <v>0</v>
          </cell>
        </row>
        <row r="15">
          <cell r="B15">
            <v>28.674999999999994</v>
          </cell>
          <cell r="C15">
            <v>40.4</v>
          </cell>
          <cell r="D15">
            <v>19.2</v>
          </cell>
          <cell r="E15">
            <v>56.75</v>
          </cell>
          <cell r="F15">
            <v>92</v>
          </cell>
          <cell r="G15">
            <v>20</v>
          </cell>
          <cell r="H15">
            <v>11.16</v>
          </cell>
          <cell r="I15" t="str">
            <v>*</v>
          </cell>
          <cell r="J15">
            <v>28.8</v>
          </cell>
          <cell r="K15">
            <v>0</v>
          </cell>
        </row>
        <row r="16">
          <cell r="B16">
            <v>28.145833333333332</v>
          </cell>
          <cell r="C16">
            <v>39.5</v>
          </cell>
          <cell r="D16">
            <v>19.3</v>
          </cell>
          <cell r="E16">
            <v>59.5</v>
          </cell>
          <cell r="F16">
            <v>92</v>
          </cell>
          <cell r="G16">
            <v>21</v>
          </cell>
          <cell r="H16">
            <v>13.68</v>
          </cell>
          <cell r="I16" t="str">
            <v>*</v>
          </cell>
          <cell r="J16">
            <v>32.76</v>
          </cell>
          <cell r="K16">
            <v>0</v>
          </cell>
        </row>
        <row r="17">
          <cell r="B17">
            <v>24.791666666666668</v>
          </cell>
          <cell r="C17">
            <v>37.299999999999997</v>
          </cell>
          <cell r="D17">
            <v>18.399999999999999</v>
          </cell>
          <cell r="E17">
            <v>70</v>
          </cell>
          <cell r="F17">
            <v>94</v>
          </cell>
          <cell r="G17">
            <v>31</v>
          </cell>
          <cell r="H17">
            <v>27.720000000000002</v>
          </cell>
          <cell r="I17" t="str">
            <v>*</v>
          </cell>
          <cell r="J17">
            <v>57.960000000000008</v>
          </cell>
          <cell r="K17">
            <v>0</v>
          </cell>
        </row>
        <row r="18">
          <cell r="B18">
            <v>21.375</v>
          </cell>
          <cell r="C18">
            <v>24.8</v>
          </cell>
          <cell r="D18">
            <v>18.5</v>
          </cell>
          <cell r="E18">
            <v>84.25</v>
          </cell>
          <cell r="F18">
            <v>97</v>
          </cell>
          <cell r="G18">
            <v>69</v>
          </cell>
          <cell r="H18">
            <v>10.08</v>
          </cell>
          <cell r="I18" t="str">
            <v>*</v>
          </cell>
          <cell r="J18">
            <v>22.68</v>
          </cell>
          <cell r="K18">
            <v>1.8</v>
          </cell>
        </row>
        <row r="19">
          <cell r="B19">
            <v>24.595833333333331</v>
          </cell>
          <cell r="C19">
            <v>33.200000000000003</v>
          </cell>
          <cell r="D19">
            <v>18.100000000000001</v>
          </cell>
          <cell r="E19">
            <v>70.272727272727266</v>
          </cell>
          <cell r="F19">
            <v>91</v>
          </cell>
          <cell r="G19">
            <v>39</v>
          </cell>
          <cell r="H19">
            <v>12.24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27.312500000000004</v>
          </cell>
          <cell r="C20">
            <v>39.6</v>
          </cell>
          <cell r="D20">
            <v>17.8</v>
          </cell>
          <cell r="E20">
            <v>63.541666666666664</v>
          </cell>
          <cell r="F20">
            <v>96</v>
          </cell>
          <cell r="G20">
            <v>25</v>
          </cell>
          <cell r="H20">
            <v>14.4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28.074999999999992</v>
          </cell>
          <cell r="C21">
            <v>40.700000000000003</v>
          </cell>
          <cell r="D21">
            <v>18.899999999999999</v>
          </cell>
          <cell r="E21">
            <v>59.833333333333336</v>
          </cell>
          <cell r="F21">
            <v>91</v>
          </cell>
          <cell r="G21">
            <v>21</v>
          </cell>
          <cell r="H21">
            <v>24.840000000000003</v>
          </cell>
          <cell r="I21" t="str">
            <v>*</v>
          </cell>
          <cell r="J21">
            <v>45</v>
          </cell>
          <cell r="K21">
            <v>5.6000000000000005</v>
          </cell>
        </row>
        <row r="22">
          <cell r="B22">
            <v>26.625</v>
          </cell>
          <cell r="C22">
            <v>35.6</v>
          </cell>
          <cell r="D22">
            <v>21.3</v>
          </cell>
          <cell r="E22">
            <v>71.652173913043484</v>
          </cell>
          <cell r="F22">
            <v>97</v>
          </cell>
          <cell r="G22">
            <v>39</v>
          </cell>
          <cell r="H22">
            <v>12.6</v>
          </cell>
          <cell r="I22" t="str">
            <v>*</v>
          </cell>
          <cell r="J22">
            <v>36</v>
          </cell>
          <cell r="K22">
            <v>0</v>
          </cell>
        </row>
        <row r="23">
          <cell r="B23">
            <v>27.408333333333335</v>
          </cell>
          <cell r="C23">
            <v>38.4</v>
          </cell>
          <cell r="D23">
            <v>22</v>
          </cell>
          <cell r="E23">
            <v>70.75</v>
          </cell>
          <cell r="F23">
            <v>96</v>
          </cell>
          <cell r="G23">
            <v>29</v>
          </cell>
          <cell r="H23">
            <v>27</v>
          </cell>
          <cell r="I23" t="str">
            <v>*</v>
          </cell>
          <cell r="J23">
            <v>54.72</v>
          </cell>
          <cell r="K23">
            <v>0</v>
          </cell>
        </row>
        <row r="24">
          <cell r="B24">
            <v>28.475000000000005</v>
          </cell>
          <cell r="C24">
            <v>39.5</v>
          </cell>
          <cell r="D24">
            <v>23.4</v>
          </cell>
          <cell r="E24">
            <v>67.125</v>
          </cell>
          <cell r="F24">
            <v>93</v>
          </cell>
          <cell r="G24">
            <v>27</v>
          </cell>
          <cell r="H24">
            <v>32.4</v>
          </cell>
          <cell r="I24" t="str">
            <v>*</v>
          </cell>
          <cell r="J24">
            <v>73.44</v>
          </cell>
          <cell r="K24">
            <v>9.8000000000000007</v>
          </cell>
        </row>
        <row r="25">
          <cell r="B25">
            <v>28.200000000000003</v>
          </cell>
          <cell r="C25">
            <v>39.6</v>
          </cell>
          <cell r="D25">
            <v>22.8</v>
          </cell>
          <cell r="E25">
            <v>70.260869565217391</v>
          </cell>
          <cell r="F25">
            <v>95</v>
          </cell>
          <cell r="G25">
            <v>26</v>
          </cell>
          <cell r="H25">
            <v>32.04</v>
          </cell>
          <cell r="I25" t="str">
            <v>*</v>
          </cell>
          <cell r="J25">
            <v>61.2</v>
          </cell>
          <cell r="K25">
            <v>0.2</v>
          </cell>
        </row>
        <row r="26">
          <cell r="B26">
            <v>28.504166666666663</v>
          </cell>
          <cell r="C26">
            <v>40.1</v>
          </cell>
          <cell r="D26">
            <v>20.7</v>
          </cell>
          <cell r="E26">
            <v>69.25</v>
          </cell>
          <cell r="F26">
            <v>97</v>
          </cell>
          <cell r="G26">
            <v>26</v>
          </cell>
          <cell r="H26">
            <v>9.3600000000000012</v>
          </cell>
          <cell r="I26" t="str">
            <v>*</v>
          </cell>
          <cell r="J26">
            <v>44.64</v>
          </cell>
          <cell r="K26">
            <v>1.2</v>
          </cell>
        </row>
        <row r="27">
          <cell r="B27">
            <v>30.004347826086953</v>
          </cell>
          <cell r="C27">
            <v>41.2</v>
          </cell>
          <cell r="D27">
            <v>22.1</v>
          </cell>
          <cell r="E27">
            <v>63.608695652173914</v>
          </cell>
          <cell r="F27">
            <v>96</v>
          </cell>
          <cell r="G27">
            <v>23</v>
          </cell>
          <cell r="H27">
            <v>8.2799999999999994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29.165217391304349</v>
          </cell>
          <cell r="C28">
            <v>37.799999999999997</v>
          </cell>
          <cell r="D28">
            <v>23.9</v>
          </cell>
          <cell r="E28">
            <v>68.521739130434781</v>
          </cell>
          <cell r="F28">
            <v>91</v>
          </cell>
          <cell r="G28">
            <v>37</v>
          </cell>
          <cell r="H28">
            <v>7.9200000000000008</v>
          </cell>
          <cell r="I28" t="str">
            <v>*</v>
          </cell>
          <cell r="J28">
            <v>15.840000000000002</v>
          </cell>
          <cell r="K28">
            <v>0</v>
          </cell>
        </row>
        <row r="29">
          <cell r="B29">
            <v>29.7695652173913</v>
          </cell>
          <cell r="C29">
            <v>39.799999999999997</v>
          </cell>
          <cell r="D29">
            <v>23.6</v>
          </cell>
          <cell r="E29">
            <v>69.476190476190482</v>
          </cell>
          <cell r="F29">
            <v>95</v>
          </cell>
          <cell r="G29">
            <v>33</v>
          </cell>
          <cell r="H29">
            <v>16.559999999999999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31.233333333333334</v>
          </cell>
          <cell r="C30">
            <v>40.6</v>
          </cell>
          <cell r="D30">
            <v>23.3</v>
          </cell>
          <cell r="E30">
            <v>64.083333333333329</v>
          </cell>
          <cell r="F30">
            <v>95</v>
          </cell>
          <cell r="G30">
            <v>31</v>
          </cell>
          <cell r="H30">
            <v>15.48</v>
          </cell>
          <cell r="I30" t="str">
            <v>*</v>
          </cell>
          <cell r="J30">
            <v>35.28</v>
          </cell>
          <cell r="K30">
            <v>0</v>
          </cell>
        </row>
        <row r="31">
          <cell r="B31">
            <v>30.579166666666676</v>
          </cell>
          <cell r="C31">
            <v>38.799999999999997</v>
          </cell>
          <cell r="D31">
            <v>22.9</v>
          </cell>
          <cell r="E31">
            <v>63.434782608695649</v>
          </cell>
          <cell r="F31">
            <v>95</v>
          </cell>
          <cell r="G31">
            <v>33</v>
          </cell>
          <cell r="H31">
            <v>18.720000000000002</v>
          </cell>
          <cell r="I31" t="str">
            <v>*</v>
          </cell>
          <cell r="J31">
            <v>37.800000000000004</v>
          </cell>
          <cell r="K31">
            <v>0</v>
          </cell>
        </row>
        <row r="32">
          <cell r="B32">
            <v>27.391666666666666</v>
          </cell>
          <cell r="C32">
            <v>35.700000000000003</v>
          </cell>
          <cell r="D32">
            <v>19.8</v>
          </cell>
          <cell r="E32">
            <v>62.833333333333336</v>
          </cell>
          <cell r="F32">
            <v>90</v>
          </cell>
          <cell r="G32">
            <v>40</v>
          </cell>
          <cell r="H32">
            <v>12.6</v>
          </cell>
          <cell r="I32" t="str">
            <v>*</v>
          </cell>
          <cell r="J32">
            <v>24.48</v>
          </cell>
          <cell r="K32">
            <v>0</v>
          </cell>
        </row>
        <row r="33">
          <cell r="B33">
            <v>27.500000000000004</v>
          </cell>
          <cell r="C33">
            <v>38.9</v>
          </cell>
          <cell r="D33">
            <v>22.3</v>
          </cell>
          <cell r="E33">
            <v>74.125</v>
          </cell>
          <cell r="F33">
            <v>94</v>
          </cell>
          <cell r="G33">
            <v>36</v>
          </cell>
          <cell r="H33">
            <v>18.36</v>
          </cell>
          <cell r="I33" t="str">
            <v>*</v>
          </cell>
          <cell r="J33">
            <v>48.96</v>
          </cell>
          <cell r="K33">
            <v>1.7999999999999998</v>
          </cell>
        </row>
        <row r="34">
          <cell r="B34">
            <v>28.669565217391298</v>
          </cell>
          <cell r="C34">
            <v>36.700000000000003</v>
          </cell>
          <cell r="D34">
            <v>23.4</v>
          </cell>
          <cell r="E34">
            <v>73.772727272727266</v>
          </cell>
          <cell r="F34">
            <v>96</v>
          </cell>
          <cell r="G34">
            <v>39</v>
          </cell>
          <cell r="H34">
            <v>12.96</v>
          </cell>
          <cell r="I34" t="str">
            <v>*</v>
          </cell>
          <cell r="J34">
            <v>42.84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22.304166666666664</v>
          </cell>
          <cell r="C5">
            <v>31</v>
          </cell>
          <cell r="D5">
            <v>17.5</v>
          </cell>
          <cell r="E5">
            <v>73.541666666666671</v>
          </cell>
          <cell r="F5">
            <v>95</v>
          </cell>
          <cell r="G5">
            <v>42</v>
          </cell>
          <cell r="H5">
            <v>19.440000000000001</v>
          </cell>
          <cell r="I5" t="str">
            <v>*</v>
          </cell>
          <cell r="J5">
            <v>42.12</v>
          </cell>
          <cell r="K5">
            <v>0</v>
          </cell>
        </row>
        <row r="6">
          <cell r="B6">
            <v>27.045833333333338</v>
          </cell>
          <cell r="C6">
            <v>33.4</v>
          </cell>
          <cell r="D6">
            <v>20</v>
          </cell>
          <cell r="E6">
            <v>59.041666666666664</v>
          </cell>
          <cell r="F6">
            <v>90</v>
          </cell>
          <cell r="G6">
            <v>33</v>
          </cell>
          <cell r="H6">
            <v>22.68</v>
          </cell>
          <cell r="I6" t="str">
            <v>*</v>
          </cell>
          <cell r="J6">
            <v>56.88</v>
          </cell>
          <cell r="K6">
            <v>0</v>
          </cell>
        </row>
        <row r="7">
          <cell r="B7">
            <v>27.141666666666666</v>
          </cell>
          <cell r="C7">
            <v>33.299999999999997</v>
          </cell>
          <cell r="D7">
            <v>21.2</v>
          </cell>
          <cell r="E7">
            <v>58.25</v>
          </cell>
          <cell r="F7">
            <v>81</v>
          </cell>
          <cell r="G7">
            <v>37</v>
          </cell>
          <cell r="H7">
            <v>23.400000000000002</v>
          </cell>
          <cell r="I7" t="str">
            <v>*</v>
          </cell>
          <cell r="J7">
            <v>61.560000000000009</v>
          </cell>
          <cell r="K7">
            <v>0</v>
          </cell>
        </row>
        <row r="8">
          <cell r="B8">
            <v>24.354166666666668</v>
          </cell>
          <cell r="C8">
            <v>31.5</v>
          </cell>
          <cell r="D8">
            <v>14.2</v>
          </cell>
          <cell r="E8">
            <v>64.833333333333329</v>
          </cell>
          <cell r="F8">
            <v>91</v>
          </cell>
          <cell r="G8">
            <v>41</v>
          </cell>
          <cell r="H8">
            <v>26.64</v>
          </cell>
          <cell r="I8" t="str">
            <v>*</v>
          </cell>
          <cell r="J8">
            <v>73.8</v>
          </cell>
          <cell r="K8">
            <v>5.6000000000000005</v>
          </cell>
        </row>
        <row r="9">
          <cell r="B9">
            <v>17.987500000000001</v>
          </cell>
          <cell r="C9">
            <v>25.3</v>
          </cell>
          <cell r="D9">
            <v>13.5</v>
          </cell>
          <cell r="E9">
            <v>70.416666666666671</v>
          </cell>
          <cell r="F9">
            <v>90</v>
          </cell>
          <cell r="G9">
            <v>36</v>
          </cell>
          <cell r="H9">
            <v>14.76</v>
          </cell>
          <cell r="I9" t="str">
            <v>*</v>
          </cell>
          <cell r="J9">
            <v>34.200000000000003</v>
          </cell>
          <cell r="K9">
            <v>0</v>
          </cell>
        </row>
        <row r="10">
          <cell r="B10">
            <v>21.358333333333331</v>
          </cell>
          <cell r="C10">
            <v>29.6</v>
          </cell>
          <cell r="D10">
            <v>15.4</v>
          </cell>
          <cell r="E10">
            <v>69.625</v>
          </cell>
          <cell r="F10">
            <v>86</v>
          </cell>
          <cell r="G10">
            <v>49</v>
          </cell>
          <cell r="H10">
            <v>21.6</v>
          </cell>
          <cell r="I10" t="str">
            <v>*</v>
          </cell>
          <cell r="J10">
            <v>39.96</v>
          </cell>
          <cell r="K10">
            <v>0</v>
          </cell>
        </row>
        <row r="11">
          <cell r="B11">
            <v>23.120833333333334</v>
          </cell>
          <cell r="C11">
            <v>29.1</v>
          </cell>
          <cell r="D11">
            <v>18.399999999999999</v>
          </cell>
          <cell r="E11">
            <v>69.416666666666671</v>
          </cell>
          <cell r="F11">
            <v>82</v>
          </cell>
          <cell r="G11">
            <v>48</v>
          </cell>
          <cell r="H11">
            <v>26.64</v>
          </cell>
          <cell r="I11" t="str">
            <v>*</v>
          </cell>
          <cell r="J11">
            <v>48.96</v>
          </cell>
          <cell r="K11">
            <v>0</v>
          </cell>
        </row>
        <row r="12">
          <cell r="B12">
            <v>20.945833333333336</v>
          </cell>
          <cell r="C12">
            <v>24.8</v>
          </cell>
          <cell r="D12">
            <v>18.100000000000001</v>
          </cell>
          <cell r="E12">
            <v>80.125</v>
          </cell>
          <cell r="F12">
            <v>95</v>
          </cell>
          <cell r="G12">
            <v>54</v>
          </cell>
          <cell r="H12">
            <v>19.440000000000001</v>
          </cell>
          <cell r="I12" t="str">
            <v>*</v>
          </cell>
          <cell r="J12">
            <v>44.28</v>
          </cell>
          <cell r="K12">
            <v>15.200000000000001</v>
          </cell>
        </row>
        <row r="13">
          <cell r="B13">
            <v>19.083333333333329</v>
          </cell>
          <cell r="C13">
            <v>21.8</v>
          </cell>
          <cell r="D13">
            <v>17.7</v>
          </cell>
          <cell r="E13">
            <v>94.375</v>
          </cell>
          <cell r="F13">
            <v>97</v>
          </cell>
          <cell r="G13">
            <v>88</v>
          </cell>
          <cell r="H13">
            <v>18.36</v>
          </cell>
          <cell r="I13" t="str">
            <v>*</v>
          </cell>
          <cell r="J13">
            <v>36.72</v>
          </cell>
          <cell r="K13">
            <v>1.4</v>
          </cell>
        </row>
        <row r="14">
          <cell r="B14">
            <v>21.504166666666663</v>
          </cell>
          <cell r="C14">
            <v>30.1</v>
          </cell>
          <cell r="D14">
            <v>15.9</v>
          </cell>
          <cell r="E14">
            <v>78.041666666666671</v>
          </cell>
          <cell r="F14">
            <v>97</v>
          </cell>
          <cell r="G14">
            <v>43</v>
          </cell>
          <cell r="H14">
            <v>15.48</v>
          </cell>
          <cell r="I14" t="str">
            <v>*</v>
          </cell>
          <cell r="J14">
            <v>29.16</v>
          </cell>
          <cell r="K14">
            <v>0.2</v>
          </cell>
        </row>
        <row r="15">
          <cell r="B15">
            <v>24.512499999999999</v>
          </cell>
          <cell r="C15">
            <v>33.1</v>
          </cell>
          <cell r="D15">
            <v>17.3</v>
          </cell>
          <cell r="E15">
            <v>61.291666666666664</v>
          </cell>
          <cell r="F15">
            <v>88</v>
          </cell>
          <cell r="G15">
            <v>29</v>
          </cell>
          <cell r="H15">
            <v>22.32</v>
          </cell>
          <cell r="I15" t="str">
            <v>*</v>
          </cell>
          <cell r="J15">
            <v>42.84</v>
          </cell>
          <cell r="K15">
            <v>0</v>
          </cell>
        </row>
        <row r="16">
          <cell r="B16">
            <v>24.80416666666666</v>
          </cell>
          <cell r="C16">
            <v>33.4</v>
          </cell>
          <cell r="D16">
            <v>20.100000000000001</v>
          </cell>
          <cell r="E16">
            <v>57.916666666666664</v>
          </cell>
          <cell r="F16">
            <v>74</v>
          </cell>
          <cell r="G16">
            <v>31</v>
          </cell>
          <cell r="H16">
            <v>18.36</v>
          </cell>
          <cell r="I16" t="str">
            <v>*</v>
          </cell>
          <cell r="J16">
            <v>40.680000000000007</v>
          </cell>
          <cell r="K16">
            <v>0</v>
          </cell>
        </row>
        <row r="17">
          <cell r="B17">
            <v>18.654166666666665</v>
          </cell>
          <cell r="C17">
            <v>27.3</v>
          </cell>
          <cell r="D17">
            <v>11.6</v>
          </cell>
          <cell r="E17">
            <v>79.75</v>
          </cell>
          <cell r="F17">
            <v>97</v>
          </cell>
          <cell r="G17">
            <v>44</v>
          </cell>
          <cell r="H17">
            <v>18.36</v>
          </cell>
          <cell r="I17" t="str">
            <v>*</v>
          </cell>
          <cell r="J17">
            <v>43.92</v>
          </cell>
          <cell r="K17">
            <v>1</v>
          </cell>
        </row>
        <row r="18">
          <cell r="B18">
            <v>13.8375</v>
          </cell>
          <cell r="C18">
            <v>22</v>
          </cell>
          <cell r="D18">
            <v>8.1999999999999993</v>
          </cell>
          <cell r="E18">
            <v>72.291666666666671</v>
          </cell>
          <cell r="F18">
            <v>97</v>
          </cell>
          <cell r="G18">
            <v>28</v>
          </cell>
          <cell r="H18">
            <v>21.96</v>
          </cell>
          <cell r="I18" t="str">
            <v>*</v>
          </cell>
          <cell r="J18">
            <v>44.64</v>
          </cell>
          <cell r="K18">
            <v>0.2</v>
          </cell>
        </row>
        <row r="19">
          <cell r="B19">
            <v>17.233333333333331</v>
          </cell>
          <cell r="C19">
            <v>26.8</v>
          </cell>
          <cell r="D19">
            <v>7.8</v>
          </cell>
          <cell r="E19">
            <v>46.791666666666664</v>
          </cell>
          <cell r="F19">
            <v>79</v>
          </cell>
          <cell r="G19">
            <v>16</v>
          </cell>
          <cell r="H19">
            <v>14.4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22.387499999999999</v>
          </cell>
          <cell r="C20">
            <v>33.1</v>
          </cell>
          <cell r="D20">
            <v>14</v>
          </cell>
          <cell r="E20">
            <v>46.916666666666664</v>
          </cell>
          <cell r="F20">
            <v>63</v>
          </cell>
          <cell r="G20">
            <v>27</v>
          </cell>
          <cell r="H20">
            <v>19.440000000000001</v>
          </cell>
          <cell r="I20" t="str">
            <v>*</v>
          </cell>
          <cell r="J20">
            <v>40.32</v>
          </cell>
          <cell r="K20">
            <v>0</v>
          </cell>
        </row>
        <row r="21">
          <cell r="B21">
            <v>27.645833333333332</v>
          </cell>
          <cell r="C21">
            <v>35.4</v>
          </cell>
          <cell r="D21">
            <v>18.600000000000001</v>
          </cell>
          <cell r="E21">
            <v>48</v>
          </cell>
          <cell r="F21">
            <v>81</v>
          </cell>
          <cell r="G21">
            <v>24</v>
          </cell>
          <cell r="H21">
            <v>20.52</v>
          </cell>
          <cell r="I21" t="str">
            <v>*</v>
          </cell>
          <cell r="J21">
            <v>51.84</v>
          </cell>
          <cell r="K21">
            <v>0</v>
          </cell>
        </row>
        <row r="22">
          <cell r="B22">
            <v>26.241666666666664</v>
          </cell>
          <cell r="C22">
            <v>33.700000000000003</v>
          </cell>
          <cell r="D22">
            <v>20.2</v>
          </cell>
          <cell r="E22">
            <v>51.958333333333336</v>
          </cell>
          <cell r="F22">
            <v>74</v>
          </cell>
          <cell r="G22">
            <v>30</v>
          </cell>
          <cell r="H22">
            <v>16.920000000000002</v>
          </cell>
          <cell r="I22" t="str">
            <v>*</v>
          </cell>
          <cell r="J22">
            <v>51.84</v>
          </cell>
          <cell r="K22">
            <v>0</v>
          </cell>
        </row>
        <row r="23">
          <cell r="B23">
            <v>25.791666666666671</v>
          </cell>
          <cell r="C23">
            <v>33.9</v>
          </cell>
          <cell r="D23">
            <v>19.899999999999999</v>
          </cell>
          <cell r="E23">
            <v>60.416666666666664</v>
          </cell>
          <cell r="F23">
            <v>88</v>
          </cell>
          <cell r="G23">
            <v>33</v>
          </cell>
          <cell r="H23">
            <v>13.32</v>
          </cell>
          <cell r="I23" t="str">
            <v>*</v>
          </cell>
          <cell r="J23">
            <v>64.8</v>
          </cell>
          <cell r="K23">
            <v>3.6</v>
          </cell>
        </row>
        <row r="24">
          <cell r="B24">
            <v>25.791666666666668</v>
          </cell>
          <cell r="C24">
            <v>34</v>
          </cell>
          <cell r="D24">
            <v>21.1</v>
          </cell>
          <cell r="E24">
            <v>66.125</v>
          </cell>
          <cell r="F24">
            <v>86</v>
          </cell>
          <cell r="G24">
            <v>32</v>
          </cell>
          <cell r="H24">
            <v>11.16</v>
          </cell>
          <cell r="I24" t="str">
            <v>*</v>
          </cell>
          <cell r="J24">
            <v>31.319999999999997</v>
          </cell>
          <cell r="K24">
            <v>1.8</v>
          </cell>
        </row>
        <row r="25">
          <cell r="B25">
            <v>26.379166666666659</v>
          </cell>
          <cell r="C25">
            <v>35.4</v>
          </cell>
          <cell r="D25">
            <v>19.5</v>
          </cell>
          <cell r="E25">
            <v>62.416666666666664</v>
          </cell>
          <cell r="F25">
            <v>91</v>
          </cell>
          <cell r="G25">
            <v>28</v>
          </cell>
          <cell r="H25">
            <v>15.840000000000002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28.950000000000003</v>
          </cell>
          <cell r="C26">
            <v>37</v>
          </cell>
          <cell r="D26">
            <v>22.1</v>
          </cell>
          <cell r="E26">
            <v>48.458333333333336</v>
          </cell>
          <cell r="F26">
            <v>74</v>
          </cell>
          <cell r="G26">
            <v>20</v>
          </cell>
          <cell r="H26">
            <v>12.6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31.529166666666658</v>
          </cell>
          <cell r="C27">
            <v>37.700000000000003</v>
          </cell>
          <cell r="D27">
            <v>28</v>
          </cell>
          <cell r="E27">
            <v>38.416666666666664</v>
          </cell>
          <cell r="F27">
            <v>48</v>
          </cell>
          <cell r="G27">
            <v>23</v>
          </cell>
          <cell r="H27">
            <v>12.24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31.233333333333338</v>
          </cell>
          <cell r="C28">
            <v>37.9</v>
          </cell>
          <cell r="D28">
            <v>24.6</v>
          </cell>
          <cell r="E28">
            <v>42.458333333333336</v>
          </cell>
          <cell r="F28">
            <v>65</v>
          </cell>
          <cell r="G28">
            <v>25</v>
          </cell>
          <cell r="H28">
            <v>14.4</v>
          </cell>
          <cell r="I28" t="str">
            <v>*</v>
          </cell>
          <cell r="J28">
            <v>38.159999999999997</v>
          </cell>
          <cell r="K28">
            <v>0</v>
          </cell>
        </row>
        <row r="29">
          <cell r="B29">
            <v>31.166666666666671</v>
          </cell>
          <cell r="C29">
            <v>37.299999999999997</v>
          </cell>
          <cell r="D29">
            <v>25.1</v>
          </cell>
          <cell r="E29">
            <v>44.625</v>
          </cell>
          <cell r="F29">
            <v>66</v>
          </cell>
          <cell r="G29">
            <v>27</v>
          </cell>
          <cell r="H29">
            <v>16.559999999999999</v>
          </cell>
          <cell r="I29" t="str">
            <v>*</v>
          </cell>
          <cell r="J29">
            <v>42.480000000000004</v>
          </cell>
          <cell r="K29">
            <v>0</v>
          </cell>
        </row>
        <row r="30">
          <cell r="B30">
            <v>32.279166666666661</v>
          </cell>
          <cell r="C30">
            <v>37.1</v>
          </cell>
          <cell r="D30">
            <v>28.2</v>
          </cell>
          <cell r="E30">
            <v>37.625</v>
          </cell>
          <cell r="F30">
            <v>51</v>
          </cell>
          <cell r="G30">
            <v>24</v>
          </cell>
          <cell r="H30">
            <v>21.240000000000002</v>
          </cell>
          <cell r="I30" t="str">
            <v>*</v>
          </cell>
          <cell r="J30">
            <v>52.92</v>
          </cell>
          <cell r="K30">
            <v>0</v>
          </cell>
        </row>
        <row r="31">
          <cell r="B31">
            <v>19.654166666666661</v>
          </cell>
          <cell r="C31">
            <v>32.5</v>
          </cell>
          <cell r="D31">
            <v>14.7</v>
          </cell>
          <cell r="E31">
            <v>80.583333333333329</v>
          </cell>
          <cell r="F31">
            <v>97</v>
          </cell>
          <cell r="G31">
            <v>34</v>
          </cell>
          <cell r="H31">
            <v>20.88</v>
          </cell>
          <cell r="I31" t="str">
            <v>*</v>
          </cell>
          <cell r="J31">
            <v>49.32</v>
          </cell>
          <cell r="K31">
            <v>0</v>
          </cell>
        </row>
        <row r="32">
          <cell r="B32">
            <v>19.704166666666666</v>
          </cell>
          <cell r="C32">
            <v>28.4</v>
          </cell>
          <cell r="D32">
            <v>13.5</v>
          </cell>
          <cell r="E32">
            <v>71.041666666666671</v>
          </cell>
          <cell r="F32">
            <v>94</v>
          </cell>
          <cell r="G32">
            <v>44</v>
          </cell>
          <cell r="H32">
            <v>11.879999999999999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24.158333333333328</v>
          </cell>
          <cell r="C33">
            <v>30.5</v>
          </cell>
          <cell r="D33">
            <v>18.2</v>
          </cell>
          <cell r="E33">
            <v>60.291666666666664</v>
          </cell>
          <cell r="F33">
            <v>83</v>
          </cell>
          <cell r="G33">
            <v>42</v>
          </cell>
          <cell r="H33">
            <v>15.840000000000002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23.654166666666665</v>
          </cell>
          <cell r="C34">
            <v>28.8</v>
          </cell>
          <cell r="D34">
            <v>19.600000000000001</v>
          </cell>
          <cell r="E34">
            <v>63.958333333333336</v>
          </cell>
          <cell r="F34">
            <v>76</v>
          </cell>
          <cell r="G34">
            <v>50</v>
          </cell>
          <cell r="H34">
            <v>14.04</v>
          </cell>
          <cell r="I34" t="str">
            <v>*</v>
          </cell>
          <cell r="J34">
            <v>28.44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28.420833333333334</v>
          </cell>
          <cell r="C5">
            <v>36.1</v>
          </cell>
          <cell r="D5">
            <v>22.8</v>
          </cell>
          <cell r="E5">
            <v>62.083333333333336</v>
          </cell>
          <cell r="F5">
            <v>88</v>
          </cell>
          <cell r="G5">
            <v>34</v>
          </cell>
          <cell r="H5">
            <v>19.440000000000001</v>
          </cell>
          <cell r="I5" t="str">
            <v>*</v>
          </cell>
          <cell r="J5">
            <v>50.04</v>
          </cell>
          <cell r="K5">
            <v>11.2</v>
          </cell>
        </row>
        <row r="6">
          <cell r="B6">
            <v>32.745833333333337</v>
          </cell>
          <cell r="C6">
            <v>38.700000000000003</v>
          </cell>
          <cell r="D6">
            <v>27.7</v>
          </cell>
          <cell r="E6">
            <v>44.541666666666664</v>
          </cell>
          <cell r="F6">
            <v>62</v>
          </cell>
          <cell r="G6">
            <v>25</v>
          </cell>
          <cell r="H6">
            <v>19.079999999999998</v>
          </cell>
          <cell r="I6" t="str">
            <v>*</v>
          </cell>
          <cell r="J6">
            <v>50.4</v>
          </cell>
          <cell r="K6">
            <v>0</v>
          </cell>
        </row>
        <row r="7">
          <cell r="B7">
            <v>33.31666666666667</v>
          </cell>
          <cell r="C7">
            <v>38.4</v>
          </cell>
          <cell r="D7">
            <v>29.3</v>
          </cell>
          <cell r="E7">
            <v>42</v>
          </cell>
          <cell r="F7">
            <v>53</v>
          </cell>
          <cell r="G7">
            <v>29</v>
          </cell>
          <cell r="H7">
            <v>21.240000000000002</v>
          </cell>
          <cell r="I7" t="str">
            <v>*</v>
          </cell>
          <cell r="J7">
            <v>48.6</v>
          </cell>
          <cell r="K7">
            <v>0</v>
          </cell>
        </row>
        <row r="8">
          <cell r="B8">
            <v>26.895833333333339</v>
          </cell>
          <cell r="C8">
            <v>34.1</v>
          </cell>
          <cell r="D8">
            <v>19.399999999999999</v>
          </cell>
          <cell r="E8">
            <v>52.208333333333336</v>
          </cell>
          <cell r="F8">
            <v>65</v>
          </cell>
          <cell r="G8">
            <v>40</v>
          </cell>
          <cell r="H8">
            <v>15.840000000000002</v>
          </cell>
          <cell r="I8" t="str">
            <v>*</v>
          </cell>
          <cell r="J8">
            <v>40.32</v>
          </cell>
          <cell r="K8">
            <v>0</v>
          </cell>
        </row>
        <row r="9">
          <cell r="B9">
            <v>21.274999999999999</v>
          </cell>
          <cell r="C9">
            <v>28.2</v>
          </cell>
          <cell r="D9">
            <v>16.7</v>
          </cell>
          <cell r="E9">
            <v>63.583333333333336</v>
          </cell>
          <cell r="F9">
            <v>82</v>
          </cell>
          <cell r="G9">
            <v>35</v>
          </cell>
          <cell r="H9">
            <v>16.2</v>
          </cell>
          <cell r="I9" t="str">
            <v>*</v>
          </cell>
          <cell r="J9">
            <v>31.319999999999997</v>
          </cell>
          <cell r="K9">
            <v>0</v>
          </cell>
        </row>
        <row r="10">
          <cell r="B10">
            <v>24.029166666666672</v>
          </cell>
          <cell r="C10">
            <v>34.1</v>
          </cell>
          <cell r="D10">
            <v>17.7</v>
          </cell>
          <cell r="E10">
            <v>61.208333333333336</v>
          </cell>
          <cell r="F10">
            <v>81</v>
          </cell>
          <cell r="G10">
            <v>36</v>
          </cell>
          <cell r="H10">
            <v>6.12</v>
          </cell>
          <cell r="I10" t="str">
            <v>*</v>
          </cell>
          <cell r="J10">
            <v>24.840000000000003</v>
          </cell>
          <cell r="K10">
            <v>0</v>
          </cell>
        </row>
        <row r="11">
          <cell r="B11">
            <v>30.637500000000003</v>
          </cell>
          <cell r="C11">
            <v>36.799999999999997</v>
          </cell>
          <cell r="D11">
            <v>23.4</v>
          </cell>
          <cell r="E11">
            <v>47.958333333333336</v>
          </cell>
          <cell r="F11">
            <v>74</v>
          </cell>
          <cell r="G11">
            <v>30</v>
          </cell>
          <cell r="H11">
            <v>18</v>
          </cell>
          <cell r="I11" t="str">
            <v>*</v>
          </cell>
          <cell r="J11">
            <v>46.080000000000005</v>
          </cell>
          <cell r="K11">
            <v>0</v>
          </cell>
        </row>
        <row r="12">
          <cell r="B12">
            <v>27.333333333333332</v>
          </cell>
          <cell r="C12">
            <v>32.9</v>
          </cell>
          <cell r="D12">
            <v>22.3</v>
          </cell>
          <cell r="E12">
            <v>66.666666666666671</v>
          </cell>
          <cell r="F12">
            <v>90</v>
          </cell>
          <cell r="G12">
            <v>39</v>
          </cell>
          <cell r="H12">
            <v>11.16</v>
          </cell>
          <cell r="I12" t="str">
            <v>*</v>
          </cell>
          <cell r="J12">
            <v>53.28</v>
          </cell>
          <cell r="K12">
            <v>5.8</v>
          </cell>
        </row>
        <row r="13">
          <cell r="B13">
            <v>25.195833333333329</v>
          </cell>
          <cell r="C13">
            <v>30.5</v>
          </cell>
          <cell r="D13">
            <v>20.9</v>
          </cell>
          <cell r="E13">
            <v>74.958333333333329</v>
          </cell>
          <cell r="F13">
            <v>89</v>
          </cell>
          <cell r="G13">
            <v>55</v>
          </cell>
          <cell r="H13">
            <v>12.24</v>
          </cell>
          <cell r="I13" t="str">
            <v>*</v>
          </cell>
          <cell r="J13">
            <v>25.92</v>
          </cell>
          <cell r="K13">
            <v>0.2</v>
          </cell>
        </row>
        <row r="14">
          <cell r="B14">
            <v>27.649999999999991</v>
          </cell>
          <cell r="C14">
            <v>37.5</v>
          </cell>
          <cell r="D14">
            <v>19.399999999999999</v>
          </cell>
          <cell r="E14">
            <v>59.833333333333336</v>
          </cell>
          <cell r="F14">
            <v>88</v>
          </cell>
          <cell r="G14">
            <v>28</v>
          </cell>
          <cell r="H14">
            <v>9.7200000000000006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32.212499999999999</v>
          </cell>
          <cell r="C15">
            <v>39.6</v>
          </cell>
          <cell r="D15">
            <v>25.7</v>
          </cell>
          <cell r="E15">
            <v>41.416666666666664</v>
          </cell>
          <cell r="F15">
            <v>60</v>
          </cell>
          <cell r="G15">
            <v>22</v>
          </cell>
          <cell r="H15">
            <v>15.840000000000002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31.124999999999996</v>
          </cell>
          <cell r="C16">
            <v>39.299999999999997</v>
          </cell>
          <cell r="D16">
            <v>26.3</v>
          </cell>
          <cell r="E16">
            <v>43.041666666666664</v>
          </cell>
          <cell r="F16">
            <v>56</v>
          </cell>
          <cell r="G16">
            <v>23</v>
          </cell>
          <cell r="H16">
            <v>10.8</v>
          </cell>
          <cell r="I16" t="str">
            <v>*</v>
          </cell>
          <cell r="J16">
            <v>64.08</v>
          </cell>
          <cell r="K16">
            <v>0.2</v>
          </cell>
        </row>
        <row r="17">
          <cell r="B17">
            <v>20.179166666666667</v>
          </cell>
          <cell r="C17">
            <v>29.3</v>
          </cell>
          <cell r="D17">
            <v>16.8</v>
          </cell>
          <cell r="E17">
            <v>66</v>
          </cell>
          <cell r="F17">
            <v>89</v>
          </cell>
          <cell r="G17">
            <v>54</v>
          </cell>
          <cell r="H17">
            <v>14.04</v>
          </cell>
          <cell r="I17" t="str">
            <v>*</v>
          </cell>
          <cell r="J17">
            <v>43.92</v>
          </cell>
          <cell r="K17">
            <v>4.2</v>
          </cell>
        </row>
        <row r="18">
          <cell r="B18">
            <v>18.616666666666664</v>
          </cell>
          <cell r="C18">
            <v>27</v>
          </cell>
          <cell r="D18">
            <v>12.9</v>
          </cell>
          <cell r="E18">
            <v>55.583333333333336</v>
          </cell>
          <cell r="F18">
            <v>83</v>
          </cell>
          <cell r="G18">
            <v>19</v>
          </cell>
          <cell r="H18">
            <v>17.28</v>
          </cell>
          <cell r="I18" t="str">
            <v>*</v>
          </cell>
          <cell r="J18">
            <v>41.04</v>
          </cell>
          <cell r="K18">
            <v>0</v>
          </cell>
        </row>
        <row r="19">
          <cell r="B19">
            <v>20.995833333333334</v>
          </cell>
          <cell r="C19">
            <v>32.4</v>
          </cell>
          <cell r="D19">
            <v>11.4</v>
          </cell>
          <cell r="E19">
            <v>45.041666666666664</v>
          </cell>
          <cell r="F19">
            <v>77</v>
          </cell>
          <cell r="G19">
            <v>17</v>
          </cell>
          <cell r="H19">
            <v>8.2799999999999994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27.829166666666666</v>
          </cell>
          <cell r="C20">
            <v>37.299999999999997</v>
          </cell>
          <cell r="D20">
            <v>20</v>
          </cell>
          <cell r="E20">
            <v>39.958333333333336</v>
          </cell>
          <cell r="F20">
            <v>56</v>
          </cell>
          <cell r="G20">
            <v>26</v>
          </cell>
          <cell r="H20">
            <v>18</v>
          </cell>
          <cell r="I20" t="str">
            <v>*</v>
          </cell>
          <cell r="J20">
            <v>41.4</v>
          </cell>
          <cell r="K20">
            <v>0</v>
          </cell>
        </row>
        <row r="21">
          <cell r="B21">
            <v>33.125</v>
          </cell>
          <cell r="C21">
            <v>40.299999999999997</v>
          </cell>
          <cell r="D21">
            <v>27.4</v>
          </cell>
          <cell r="E21">
            <v>37.791666666666664</v>
          </cell>
          <cell r="F21">
            <v>53</v>
          </cell>
          <cell r="G21">
            <v>22</v>
          </cell>
          <cell r="H21">
            <v>18.720000000000002</v>
          </cell>
          <cell r="I21" t="str">
            <v>*</v>
          </cell>
          <cell r="J21">
            <v>50.4</v>
          </cell>
          <cell r="K21">
            <v>0</v>
          </cell>
        </row>
        <row r="22">
          <cell r="B22">
            <v>32.975000000000001</v>
          </cell>
          <cell r="C22">
            <v>38.9</v>
          </cell>
          <cell r="D22">
            <v>27.6</v>
          </cell>
          <cell r="E22">
            <v>40</v>
          </cell>
          <cell r="F22">
            <v>59</v>
          </cell>
          <cell r="G22">
            <v>26</v>
          </cell>
          <cell r="H22">
            <v>16.920000000000002</v>
          </cell>
          <cell r="I22" t="str">
            <v>*</v>
          </cell>
          <cell r="J22">
            <v>40.680000000000007</v>
          </cell>
          <cell r="K22">
            <v>0.2</v>
          </cell>
        </row>
        <row r="23">
          <cell r="B23">
            <v>30.887499999999999</v>
          </cell>
          <cell r="C23">
            <v>37.4</v>
          </cell>
          <cell r="D23">
            <v>25</v>
          </cell>
          <cell r="E23">
            <v>51.916666666666664</v>
          </cell>
          <cell r="F23">
            <v>86</v>
          </cell>
          <cell r="G23">
            <v>30</v>
          </cell>
          <cell r="H23">
            <v>14.76</v>
          </cell>
          <cell r="I23" t="str">
            <v>*</v>
          </cell>
          <cell r="J23">
            <v>32.4</v>
          </cell>
          <cell r="K23">
            <v>1</v>
          </cell>
        </row>
        <row r="24">
          <cell r="B24">
            <v>29.958333333333332</v>
          </cell>
          <cell r="C24">
            <v>38.5</v>
          </cell>
          <cell r="D24">
            <v>23.7</v>
          </cell>
          <cell r="E24">
            <v>51.041666666666664</v>
          </cell>
          <cell r="F24">
            <v>77</v>
          </cell>
          <cell r="G24">
            <v>26</v>
          </cell>
          <cell r="H24">
            <v>7.9200000000000008</v>
          </cell>
          <cell r="I24" t="str">
            <v>*</v>
          </cell>
          <cell r="J24">
            <v>29.880000000000003</v>
          </cell>
          <cell r="K24">
            <v>0</v>
          </cell>
        </row>
        <row r="25">
          <cell r="B25">
            <v>31.562500000000004</v>
          </cell>
          <cell r="C25">
            <v>40.299999999999997</v>
          </cell>
          <cell r="D25">
            <v>24</v>
          </cell>
          <cell r="E25">
            <v>46.416666666666664</v>
          </cell>
          <cell r="F25">
            <v>71</v>
          </cell>
          <cell r="G25">
            <v>23</v>
          </cell>
          <cell r="H25">
            <v>10.44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33.883333333333333</v>
          </cell>
          <cell r="C26">
            <v>41.5</v>
          </cell>
          <cell r="D26">
            <v>27.6</v>
          </cell>
          <cell r="E26">
            <v>38.916666666666664</v>
          </cell>
          <cell r="F26">
            <v>57</v>
          </cell>
          <cell r="G26">
            <v>19</v>
          </cell>
          <cell r="H26">
            <v>13.68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34.24583333333333</v>
          </cell>
          <cell r="C27">
            <v>42</v>
          </cell>
          <cell r="D27">
            <v>27.7</v>
          </cell>
          <cell r="E27">
            <v>37.833333333333336</v>
          </cell>
          <cell r="F27">
            <v>59</v>
          </cell>
          <cell r="G27">
            <v>20</v>
          </cell>
          <cell r="H27">
            <v>14.04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35.00833333333334</v>
          </cell>
          <cell r="C28">
            <v>42.1</v>
          </cell>
          <cell r="D28">
            <v>28.7</v>
          </cell>
          <cell r="E28">
            <v>37.125</v>
          </cell>
          <cell r="F28">
            <v>57</v>
          </cell>
          <cell r="G28">
            <v>20</v>
          </cell>
          <cell r="H28">
            <v>12.24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35.370833333333337</v>
          </cell>
          <cell r="C29">
            <v>42.9</v>
          </cell>
          <cell r="D29">
            <v>28.6</v>
          </cell>
          <cell r="E29">
            <v>35.25</v>
          </cell>
          <cell r="F29">
            <v>57</v>
          </cell>
          <cell r="G29">
            <v>15</v>
          </cell>
          <cell r="H29">
            <v>14.76</v>
          </cell>
          <cell r="I29" t="str">
            <v>*</v>
          </cell>
          <cell r="J29">
            <v>38.519999999999996</v>
          </cell>
          <cell r="K29">
            <v>0</v>
          </cell>
        </row>
        <row r="30">
          <cell r="B30">
            <v>35.65</v>
          </cell>
          <cell r="C30">
            <v>42.9</v>
          </cell>
          <cell r="D30">
            <v>29.5</v>
          </cell>
          <cell r="E30">
            <v>35.083333333333336</v>
          </cell>
          <cell r="F30">
            <v>55</v>
          </cell>
          <cell r="G30">
            <v>17</v>
          </cell>
          <cell r="H30">
            <v>21.96</v>
          </cell>
          <cell r="I30" t="str">
            <v>*</v>
          </cell>
          <cell r="J30">
            <v>46.440000000000005</v>
          </cell>
          <cell r="K30">
            <v>0</v>
          </cell>
        </row>
        <row r="31">
          <cell r="B31">
            <v>23.816666666666666</v>
          </cell>
          <cell r="C31">
            <v>38</v>
          </cell>
          <cell r="D31">
            <v>19.899999999999999</v>
          </cell>
          <cell r="E31">
            <v>59.375</v>
          </cell>
          <cell r="F31">
            <v>69</v>
          </cell>
          <cell r="G31">
            <v>25</v>
          </cell>
          <cell r="H31">
            <v>22.32</v>
          </cell>
          <cell r="I31" t="str">
            <v>*</v>
          </cell>
          <cell r="J31">
            <v>49.680000000000007</v>
          </cell>
          <cell r="K31">
            <v>0</v>
          </cell>
        </row>
        <row r="32">
          <cell r="B32">
            <v>21.883333333333336</v>
          </cell>
          <cell r="C32">
            <v>29.1</v>
          </cell>
          <cell r="D32">
            <v>15.5</v>
          </cell>
          <cell r="E32">
            <v>59.583333333333336</v>
          </cell>
          <cell r="F32">
            <v>82</v>
          </cell>
          <cell r="G32">
            <v>39</v>
          </cell>
          <cell r="H32">
            <v>14.04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27.483333333333334</v>
          </cell>
          <cell r="C33">
            <v>33.9</v>
          </cell>
          <cell r="D33">
            <v>22.8</v>
          </cell>
          <cell r="E33">
            <v>43.791666666666664</v>
          </cell>
          <cell r="F33">
            <v>61</v>
          </cell>
          <cell r="G33">
            <v>27</v>
          </cell>
          <cell r="H33">
            <v>14.4</v>
          </cell>
          <cell r="I33" t="str">
            <v>*</v>
          </cell>
          <cell r="J33">
            <v>30.6</v>
          </cell>
          <cell r="K33">
            <v>0</v>
          </cell>
        </row>
        <row r="34">
          <cell r="B34">
            <v>25.908333333333331</v>
          </cell>
          <cell r="C34">
            <v>29.8</v>
          </cell>
          <cell r="D34">
            <v>23.3</v>
          </cell>
          <cell r="E34">
            <v>43.791666666666664</v>
          </cell>
          <cell r="F34">
            <v>54</v>
          </cell>
          <cell r="G34">
            <v>31</v>
          </cell>
          <cell r="H34">
            <v>14.76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23.795833333333334</v>
          </cell>
          <cell r="C5">
            <v>34</v>
          </cell>
          <cell r="D5">
            <v>17.3</v>
          </cell>
          <cell r="E5">
            <v>77.541666666666671</v>
          </cell>
          <cell r="F5">
            <v>100</v>
          </cell>
          <cell r="G5">
            <v>38</v>
          </cell>
          <cell r="H5">
            <v>17.64</v>
          </cell>
          <cell r="I5" t="str">
            <v>*</v>
          </cell>
          <cell r="J5">
            <v>29.880000000000003</v>
          </cell>
          <cell r="K5">
            <v>0.2</v>
          </cell>
        </row>
        <row r="6">
          <cell r="B6">
            <v>27.975000000000005</v>
          </cell>
          <cell r="C6">
            <v>34.799999999999997</v>
          </cell>
          <cell r="D6">
            <v>21.4</v>
          </cell>
          <cell r="E6">
            <v>61.666666666666664</v>
          </cell>
          <cell r="F6">
            <v>90</v>
          </cell>
          <cell r="G6">
            <v>41</v>
          </cell>
          <cell r="H6">
            <v>27.36</v>
          </cell>
          <cell r="I6" t="str">
            <v>*</v>
          </cell>
          <cell r="J6">
            <v>50.76</v>
          </cell>
          <cell r="K6">
            <v>0</v>
          </cell>
        </row>
        <row r="7">
          <cell r="B7">
            <v>28.454166666666662</v>
          </cell>
          <cell r="C7">
            <v>36.4</v>
          </cell>
          <cell r="D7">
            <v>22.4</v>
          </cell>
          <cell r="E7">
            <v>61.708333333333336</v>
          </cell>
          <cell r="F7">
            <v>88</v>
          </cell>
          <cell r="G7">
            <v>33</v>
          </cell>
          <cell r="H7">
            <v>27</v>
          </cell>
          <cell r="I7" t="str">
            <v>*</v>
          </cell>
          <cell r="J7">
            <v>51.480000000000004</v>
          </cell>
          <cell r="K7">
            <v>0</v>
          </cell>
        </row>
        <row r="8">
          <cell r="B8">
            <v>29.345833333333328</v>
          </cell>
          <cell r="C8">
            <v>36.299999999999997</v>
          </cell>
          <cell r="D8">
            <v>23.3</v>
          </cell>
          <cell r="E8">
            <v>56.625</v>
          </cell>
          <cell r="F8">
            <v>80</v>
          </cell>
          <cell r="G8">
            <v>33</v>
          </cell>
          <cell r="H8">
            <v>29.880000000000003</v>
          </cell>
          <cell r="I8" t="str">
            <v>*</v>
          </cell>
          <cell r="J8">
            <v>55.080000000000005</v>
          </cell>
          <cell r="K8">
            <v>0</v>
          </cell>
        </row>
        <row r="9">
          <cell r="B9">
            <v>23.691666666666666</v>
          </cell>
          <cell r="C9">
            <v>31.3</v>
          </cell>
          <cell r="D9">
            <v>16.399999999999999</v>
          </cell>
          <cell r="E9">
            <v>62.208333333333336</v>
          </cell>
          <cell r="F9">
            <v>88</v>
          </cell>
          <cell r="G9">
            <v>36</v>
          </cell>
          <cell r="H9">
            <v>23.040000000000003</v>
          </cell>
          <cell r="I9" t="str">
            <v>*</v>
          </cell>
          <cell r="J9">
            <v>40.680000000000007</v>
          </cell>
          <cell r="K9">
            <v>0</v>
          </cell>
        </row>
        <row r="10">
          <cell r="B10">
            <v>25.395833333333332</v>
          </cell>
          <cell r="C10">
            <v>34.200000000000003</v>
          </cell>
          <cell r="D10">
            <v>18.7</v>
          </cell>
          <cell r="E10">
            <v>61.875</v>
          </cell>
          <cell r="F10">
            <v>85</v>
          </cell>
          <cell r="G10">
            <v>43</v>
          </cell>
          <cell r="H10">
            <v>15.120000000000001</v>
          </cell>
          <cell r="I10" t="str">
            <v>*</v>
          </cell>
          <cell r="J10">
            <v>29.16</v>
          </cell>
          <cell r="K10">
            <v>0</v>
          </cell>
        </row>
        <row r="11">
          <cell r="B11">
            <v>27.558333333333337</v>
          </cell>
          <cell r="C11">
            <v>34.799999999999997</v>
          </cell>
          <cell r="D11">
            <v>22.7</v>
          </cell>
          <cell r="E11">
            <v>57.541666666666664</v>
          </cell>
          <cell r="F11">
            <v>73</v>
          </cell>
          <cell r="G11">
            <v>37</v>
          </cell>
          <cell r="H11">
            <v>19.079999999999998</v>
          </cell>
          <cell r="I11" t="str">
            <v>*</v>
          </cell>
          <cell r="J11">
            <v>38.159999999999997</v>
          </cell>
          <cell r="K11">
            <v>0</v>
          </cell>
        </row>
        <row r="12">
          <cell r="B12">
            <v>25.358333333333334</v>
          </cell>
          <cell r="C12">
            <v>35.200000000000003</v>
          </cell>
          <cell r="D12">
            <v>20</v>
          </cell>
          <cell r="E12">
            <v>59.583333333333336</v>
          </cell>
          <cell r="F12">
            <v>100</v>
          </cell>
          <cell r="G12">
            <v>33</v>
          </cell>
          <cell r="H12">
            <v>27</v>
          </cell>
          <cell r="I12" t="str">
            <v>*</v>
          </cell>
          <cell r="J12">
            <v>58.32</v>
          </cell>
          <cell r="K12">
            <v>21.2</v>
          </cell>
        </row>
        <row r="13">
          <cell r="B13">
            <v>20.337500000000002</v>
          </cell>
          <cell r="C13">
            <v>23.4</v>
          </cell>
          <cell r="D13">
            <v>19</v>
          </cell>
          <cell r="E13">
            <v>95.958333333333329</v>
          </cell>
          <cell r="F13">
            <v>100</v>
          </cell>
          <cell r="G13">
            <v>82</v>
          </cell>
          <cell r="H13">
            <v>22.68</v>
          </cell>
          <cell r="I13" t="str">
            <v>*</v>
          </cell>
          <cell r="J13">
            <v>40.680000000000007</v>
          </cell>
          <cell r="K13">
            <v>36.000000000000007</v>
          </cell>
        </row>
        <row r="14">
          <cell r="B14">
            <v>22.995833333333326</v>
          </cell>
          <cell r="C14">
            <v>32</v>
          </cell>
          <cell r="D14">
            <v>16.8</v>
          </cell>
          <cell r="E14">
            <v>76.5</v>
          </cell>
          <cell r="F14">
            <v>100</v>
          </cell>
          <cell r="G14">
            <v>43</v>
          </cell>
          <cell r="H14">
            <v>12.6</v>
          </cell>
          <cell r="I14" t="str">
            <v>*</v>
          </cell>
          <cell r="J14">
            <v>28.08</v>
          </cell>
          <cell r="K14">
            <v>0.2</v>
          </cell>
        </row>
        <row r="15">
          <cell r="B15">
            <v>26.370833333333337</v>
          </cell>
          <cell r="C15">
            <v>36.200000000000003</v>
          </cell>
          <cell r="D15">
            <v>17.399999999999999</v>
          </cell>
          <cell r="E15">
            <v>63.125</v>
          </cell>
          <cell r="F15">
            <v>100</v>
          </cell>
          <cell r="G15">
            <v>28</v>
          </cell>
          <cell r="H15">
            <v>15.120000000000001</v>
          </cell>
          <cell r="I15" t="str">
            <v>*</v>
          </cell>
          <cell r="J15">
            <v>27.720000000000002</v>
          </cell>
          <cell r="K15">
            <v>0</v>
          </cell>
        </row>
        <row r="16">
          <cell r="B16">
            <v>27.220833333333328</v>
          </cell>
          <cell r="C16">
            <v>36.700000000000003</v>
          </cell>
          <cell r="D16">
            <v>19.5</v>
          </cell>
          <cell r="E16">
            <v>51.916666666666664</v>
          </cell>
          <cell r="F16">
            <v>80</v>
          </cell>
          <cell r="G16">
            <v>26</v>
          </cell>
          <cell r="H16">
            <v>21.96</v>
          </cell>
          <cell r="I16" t="str">
            <v>*</v>
          </cell>
          <cell r="J16">
            <v>44.28</v>
          </cell>
          <cell r="K16">
            <v>0</v>
          </cell>
        </row>
        <row r="17">
          <cell r="B17">
            <v>25.166666666666668</v>
          </cell>
          <cell r="C17">
            <v>35.6</v>
          </cell>
          <cell r="D17">
            <v>20.100000000000001</v>
          </cell>
          <cell r="E17">
            <v>69</v>
          </cell>
          <cell r="F17">
            <v>96</v>
          </cell>
          <cell r="G17">
            <v>30</v>
          </cell>
          <cell r="H17">
            <v>27.36</v>
          </cell>
          <cell r="I17" t="str">
            <v>*</v>
          </cell>
          <cell r="J17">
            <v>68.400000000000006</v>
          </cell>
          <cell r="K17">
            <v>2.4</v>
          </cell>
        </row>
        <row r="18">
          <cell r="B18">
            <v>17.583333333333339</v>
          </cell>
          <cell r="C18">
            <v>22.1</v>
          </cell>
          <cell r="D18">
            <v>13.6</v>
          </cell>
          <cell r="E18">
            <v>82.25</v>
          </cell>
          <cell r="F18">
            <v>99</v>
          </cell>
          <cell r="G18">
            <v>50</v>
          </cell>
          <cell r="H18">
            <v>18.720000000000002</v>
          </cell>
          <cell r="I18" t="str">
            <v>*</v>
          </cell>
          <cell r="J18">
            <v>34.56</v>
          </cell>
          <cell r="K18">
            <v>1.2</v>
          </cell>
        </row>
        <row r="19">
          <cell r="B19">
            <v>19.462499999999999</v>
          </cell>
          <cell r="C19">
            <v>29.5</v>
          </cell>
          <cell r="D19">
            <v>11.4</v>
          </cell>
          <cell r="E19">
            <v>65.125</v>
          </cell>
          <cell r="F19">
            <v>100</v>
          </cell>
          <cell r="H19">
            <v>11.16</v>
          </cell>
          <cell r="I19" t="str">
            <v>*</v>
          </cell>
          <cell r="J19">
            <v>23.040000000000003</v>
          </cell>
          <cell r="K19">
            <v>0</v>
          </cell>
        </row>
        <row r="20">
          <cell r="B20">
            <v>24.516666666666662</v>
          </cell>
          <cell r="C20">
            <v>36</v>
          </cell>
          <cell r="D20">
            <v>14.8</v>
          </cell>
          <cell r="E20">
            <v>53.458333333333336</v>
          </cell>
          <cell r="F20">
            <v>85</v>
          </cell>
          <cell r="G20">
            <v>27</v>
          </cell>
          <cell r="H20">
            <v>12.6</v>
          </cell>
          <cell r="I20" t="str">
            <v>*</v>
          </cell>
          <cell r="J20">
            <v>23.040000000000003</v>
          </cell>
          <cell r="K20">
            <v>0</v>
          </cell>
        </row>
        <row r="21">
          <cell r="B21">
            <v>26.787500000000005</v>
          </cell>
          <cell r="C21">
            <v>38.299999999999997</v>
          </cell>
          <cell r="D21">
            <v>19.100000000000001</v>
          </cell>
          <cell r="E21">
            <v>59.166666666666664</v>
          </cell>
          <cell r="F21">
            <v>86</v>
          </cell>
          <cell r="G21">
            <v>26</v>
          </cell>
          <cell r="H21">
            <v>25.92</v>
          </cell>
          <cell r="I21" t="str">
            <v>*</v>
          </cell>
          <cell r="J21">
            <v>68.039999999999992</v>
          </cell>
          <cell r="K21">
            <v>5</v>
          </cell>
        </row>
        <row r="22">
          <cell r="B22">
            <v>27.245833333333334</v>
          </cell>
          <cell r="C22">
            <v>36.200000000000003</v>
          </cell>
          <cell r="D22">
            <v>21.3</v>
          </cell>
          <cell r="E22">
            <v>60.333333333333336</v>
          </cell>
          <cell r="F22">
            <v>84</v>
          </cell>
          <cell r="G22">
            <v>30</v>
          </cell>
          <cell r="H22">
            <v>19.440000000000001</v>
          </cell>
          <cell r="I22" t="str">
            <v>*</v>
          </cell>
          <cell r="J22">
            <v>39.6</v>
          </cell>
          <cell r="K22">
            <v>0</v>
          </cell>
        </row>
        <row r="23">
          <cell r="B23">
            <v>27.891666666666666</v>
          </cell>
          <cell r="C23">
            <v>35.700000000000003</v>
          </cell>
          <cell r="D23">
            <v>22.5</v>
          </cell>
          <cell r="E23">
            <v>62.625</v>
          </cell>
          <cell r="F23">
            <v>91</v>
          </cell>
          <cell r="G23">
            <v>35</v>
          </cell>
          <cell r="H23">
            <v>12.24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28.195833333333329</v>
          </cell>
          <cell r="C24">
            <v>36.6</v>
          </cell>
          <cell r="D24">
            <v>22.1</v>
          </cell>
          <cell r="E24">
            <v>64.083333333333329</v>
          </cell>
          <cell r="F24">
            <v>94</v>
          </cell>
          <cell r="G24">
            <v>32</v>
          </cell>
          <cell r="H24">
            <v>20.52</v>
          </cell>
          <cell r="I24" t="str">
            <v>*</v>
          </cell>
          <cell r="J24">
            <v>43.2</v>
          </cell>
          <cell r="K24">
            <v>0</v>
          </cell>
        </row>
        <row r="25">
          <cell r="B25">
            <v>29.004166666666663</v>
          </cell>
          <cell r="C25">
            <v>37.799999999999997</v>
          </cell>
          <cell r="D25">
            <v>23.1</v>
          </cell>
          <cell r="E25">
            <v>57.625</v>
          </cell>
          <cell r="F25">
            <v>86</v>
          </cell>
          <cell r="G25">
            <v>25</v>
          </cell>
          <cell r="H25">
            <v>18</v>
          </cell>
          <cell r="I25" t="str">
            <v>*</v>
          </cell>
          <cell r="J25">
            <v>35.64</v>
          </cell>
          <cell r="K25">
            <v>0</v>
          </cell>
        </row>
        <row r="26">
          <cell r="B26">
            <v>29.400000000000002</v>
          </cell>
          <cell r="C26">
            <v>39.299999999999997</v>
          </cell>
          <cell r="D26">
            <v>21.2</v>
          </cell>
          <cell r="E26">
            <v>57.75</v>
          </cell>
          <cell r="F26">
            <v>95</v>
          </cell>
          <cell r="G26">
            <v>20</v>
          </cell>
          <cell r="H26">
            <v>12.6</v>
          </cell>
          <cell r="I26" t="str">
            <v>*</v>
          </cell>
          <cell r="J26">
            <v>33.119999999999997</v>
          </cell>
          <cell r="K26">
            <v>0</v>
          </cell>
        </row>
        <row r="27">
          <cell r="B27">
            <v>29.787499999999994</v>
          </cell>
          <cell r="C27">
            <v>39.799999999999997</v>
          </cell>
          <cell r="D27">
            <v>22.2</v>
          </cell>
          <cell r="E27">
            <v>57.833333333333336</v>
          </cell>
          <cell r="F27">
            <v>89</v>
          </cell>
          <cell r="G27">
            <v>25</v>
          </cell>
          <cell r="H27">
            <v>14.04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30.179166666666664</v>
          </cell>
          <cell r="C28">
            <v>39.799999999999997</v>
          </cell>
          <cell r="D28">
            <v>22.1</v>
          </cell>
          <cell r="E28">
            <v>58.083333333333336</v>
          </cell>
          <cell r="F28">
            <v>92</v>
          </cell>
          <cell r="G28">
            <v>26</v>
          </cell>
          <cell r="H28">
            <v>13.68</v>
          </cell>
          <cell r="I28" t="str">
            <v>*</v>
          </cell>
          <cell r="J28">
            <v>28.08</v>
          </cell>
          <cell r="K28">
            <v>0</v>
          </cell>
        </row>
        <row r="29">
          <cell r="B29">
            <v>30.762499999999999</v>
          </cell>
          <cell r="C29">
            <v>38.6</v>
          </cell>
          <cell r="D29">
            <v>23.3</v>
          </cell>
          <cell r="E29">
            <v>57.875</v>
          </cell>
          <cell r="F29">
            <v>89</v>
          </cell>
          <cell r="G29">
            <v>28</v>
          </cell>
          <cell r="H29">
            <v>16.2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31.504166666666674</v>
          </cell>
          <cell r="C30">
            <v>39.6</v>
          </cell>
          <cell r="D30">
            <v>24.9</v>
          </cell>
          <cell r="E30">
            <v>56.041666666666664</v>
          </cell>
          <cell r="F30">
            <v>81</v>
          </cell>
          <cell r="G30">
            <v>30</v>
          </cell>
          <cell r="H30">
            <v>22.32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28.708333333333329</v>
          </cell>
          <cell r="C31">
            <v>34.799999999999997</v>
          </cell>
          <cell r="D31">
            <v>23.9</v>
          </cell>
          <cell r="E31">
            <v>60.791666666666664</v>
          </cell>
          <cell r="F31">
            <v>79</v>
          </cell>
          <cell r="G31">
            <v>45</v>
          </cell>
          <cell r="H31">
            <v>23.759999999999998</v>
          </cell>
          <cell r="I31" t="str">
            <v>*</v>
          </cell>
          <cell r="J31">
            <v>45</v>
          </cell>
          <cell r="K31">
            <v>0</v>
          </cell>
        </row>
        <row r="32">
          <cell r="B32">
            <v>24.350000000000005</v>
          </cell>
          <cell r="C32">
            <v>34.1</v>
          </cell>
          <cell r="D32">
            <v>17.3</v>
          </cell>
          <cell r="E32">
            <v>67</v>
          </cell>
          <cell r="F32">
            <v>91</v>
          </cell>
          <cell r="G32">
            <v>41</v>
          </cell>
          <cell r="H32">
            <v>16.920000000000002</v>
          </cell>
          <cell r="I32" t="str">
            <v>*</v>
          </cell>
          <cell r="J32">
            <v>30.6</v>
          </cell>
          <cell r="K32">
            <v>0</v>
          </cell>
        </row>
        <row r="33">
          <cell r="B33">
            <v>27.354166666666661</v>
          </cell>
          <cell r="C33">
            <v>35.299999999999997</v>
          </cell>
          <cell r="D33">
            <v>20.399999999999999</v>
          </cell>
          <cell r="E33">
            <v>62.583333333333336</v>
          </cell>
          <cell r="F33">
            <v>86</v>
          </cell>
          <cell r="G33">
            <v>40</v>
          </cell>
          <cell r="H33">
            <v>14.76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27.766666666666662</v>
          </cell>
          <cell r="C34">
            <v>36.9</v>
          </cell>
          <cell r="D34">
            <v>22.9</v>
          </cell>
          <cell r="E34">
            <v>68.583333333333329</v>
          </cell>
          <cell r="F34">
            <v>91</v>
          </cell>
          <cell r="G34">
            <v>38</v>
          </cell>
          <cell r="H34">
            <v>13.32</v>
          </cell>
          <cell r="I34" t="str">
            <v>*</v>
          </cell>
          <cell r="J34">
            <v>39.6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23.724999999999998</v>
          </cell>
          <cell r="C5">
            <v>32.799999999999997</v>
          </cell>
          <cell r="D5">
            <v>18.100000000000001</v>
          </cell>
          <cell r="E5">
            <v>75.666666666666671</v>
          </cell>
          <cell r="F5">
            <v>95</v>
          </cell>
          <cell r="G5">
            <v>43</v>
          </cell>
          <cell r="H5">
            <v>18.720000000000002</v>
          </cell>
          <cell r="I5" t="str">
            <v>*</v>
          </cell>
          <cell r="J5">
            <v>36.36</v>
          </cell>
          <cell r="K5">
            <v>0</v>
          </cell>
        </row>
        <row r="6">
          <cell r="B6">
            <v>28.154166666666658</v>
          </cell>
          <cell r="C6">
            <v>35.700000000000003</v>
          </cell>
          <cell r="D6">
            <v>21.4</v>
          </cell>
          <cell r="E6">
            <v>62.375</v>
          </cell>
          <cell r="F6">
            <v>86</v>
          </cell>
          <cell r="G6">
            <v>36</v>
          </cell>
          <cell r="H6">
            <v>34.200000000000003</v>
          </cell>
          <cell r="I6" t="str">
            <v>*</v>
          </cell>
          <cell r="J6">
            <v>62.28</v>
          </cell>
          <cell r="K6">
            <v>0</v>
          </cell>
        </row>
        <row r="7">
          <cell r="B7">
            <v>28.587500000000006</v>
          </cell>
          <cell r="C7">
            <v>36</v>
          </cell>
          <cell r="D7">
            <v>22.9</v>
          </cell>
          <cell r="E7">
            <v>63.291666666666664</v>
          </cell>
          <cell r="F7">
            <v>87</v>
          </cell>
          <cell r="G7">
            <v>35</v>
          </cell>
          <cell r="H7">
            <v>38.159999999999997</v>
          </cell>
          <cell r="I7" t="str">
            <v>*</v>
          </cell>
          <cell r="J7">
            <v>64.8</v>
          </cell>
          <cell r="K7">
            <v>0</v>
          </cell>
        </row>
        <row r="8">
          <cell r="B8">
            <v>26.070833333333336</v>
          </cell>
          <cell r="C8">
            <v>35.1</v>
          </cell>
          <cell r="D8">
            <v>21.3</v>
          </cell>
          <cell r="E8">
            <v>71.833333333333329</v>
          </cell>
          <cell r="F8">
            <v>94</v>
          </cell>
          <cell r="G8">
            <v>42</v>
          </cell>
          <cell r="H8">
            <v>30.6</v>
          </cell>
          <cell r="I8" t="str">
            <v>*</v>
          </cell>
          <cell r="J8">
            <v>107.64</v>
          </cell>
          <cell r="K8">
            <v>7.2</v>
          </cell>
        </row>
        <row r="9">
          <cell r="B9">
            <v>20.125000000000004</v>
          </cell>
          <cell r="C9">
            <v>26.3</v>
          </cell>
          <cell r="D9">
            <v>15.8</v>
          </cell>
          <cell r="E9">
            <v>74.666666666666671</v>
          </cell>
          <cell r="F9">
            <v>89</v>
          </cell>
          <cell r="G9">
            <v>46</v>
          </cell>
          <cell r="H9">
            <v>10.8</v>
          </cell>
          <cell r="I9" t="str">
            <v>*</v>
          </cell>
          <cell r="J9">
            <v>31.319999999999997</v>
          </cell>
          <cell r="K9">
            <v>0</v>
          </cell>
        </row>
        <row r="10">
          <cell r="B10">
            <v>23.55</v>
          </cell>
          <cell r="C10">
            <v>33.1</v>
          </cell>
          <cell r="D10">
            <v>16</v>
          </cell>
          <cell r="E10">
            <v>73.25</v>
          </cell>
          <cell r="F10">
            <v>97</v>
          </cell>
          <cell r="G10">
            <v>49</v>
          </cell>
          <cell r="H10">
            <v>12.6</v>
          </cell>
          <cell r="I10" t="str">
            <v>*</v>
          </cell>
          <cell r="J10">
            <v>28.8</v>
          </cell>
          <cell r="K10">
            <v>0</v>
          </cell>
        </row>
        <row r="11">
          <cell r="B11">
            <v>26.174999999999997</v>
          </cell>
          <cell r="C11">
            <v>33.4</v>
          </cell>
          <cell r="D11">
            <v>20.2</v>
          </cell>
          <cell r="E11">
            <v>62.583333333333336</v>
          </cell>
          <cell r="F11">
            <v>79</v>
          </cell>
          <cell r="G11">
            <v>41</v>
          </cell>
          <cell r="H11">
            <v>22.68</v>
          </cell>
          <cell r="I11" t="str">
            <v>*</v>
          </cell>
          <cell r="J11">
            <v>40.32</v>
          </cell>
          <cell r="K11">
            <v>0</v>
          </cell>
        </row>
        <row r="12">
          <cell r="B12">
            <v>23.641666666666666</v>
          </cell>
          <cell r="C12">
            <v>31.4</v>
          </cell>
          <cell r="D12">
            <v>19.100000000000001</v>
          </cell>
          <cell r="E12">
            <v>71.375</v>
          </cell>
          <cell r="F12">
            <v>98</v>
          </cell>
          <cell r="G12">
            <v>41</v>
          </cell>
          <cell r="H12">
            <v>20.88</v>
          </cell>
          <cell r="I12" t="str">
            <v>*</v>
          </cell>
          <cell r="J12">
            <v>38.519999999999996</v>
          </cell>
          <cell r="K12">
            <v>21.599999999999998</v>
          </cell>
        </row>
        <row r="13">
          <cell r="B13">
            <v>20.224999999999998</v>
          </cell>
          <cell r="C13">
            <v>21.4</v>
          </cell>
          <cell r="D13">
            <v>19.2</v>
          </cell>
          <cell r="E13">
            <v>95.125</v>
          </cell>
          <cell r="F13">
            <v>99</v>
          </cell>
          <cell r="G13">
            <v>89</v>
          </cell>
          <cell r="H13">
            <v>21.96</v>
          </cell>
          <cell r="I13" t="str">
            <v>*</v>
          </cell>
          <cell r="J13">
            <v>41.04</v>
          </cell>
          <cell r="K13">
            <v>8.1999999999999993</v>
          </cell>
        </row>
        <row r="14">
          <cell r="B14">
            <v>22.229166666666668</v>
          </cell>
          <cell r="C14">
            <v>31</v>
          </cell>
          <cell r="D14">
            <v>13.9</v>
          </cell>
          <cell r="E14">
            <v>79</v>
          </cell>
          <cell r="F14">
            <v>100</v>
          </cell>
          <cell r="G14">
            <v>45</v>
          </cell>
          <cell r="H14">
            <v>19.8</v>
          </cell>
          <cell r="I14" t="str">
            <v>*</v>
          </cell>
          <cell r="J14">
            <v>46.800000000000004</v>
          </cell>
          <cell r="K14">
            <v>0.2</v>
          </cell>
        </row>
        <row r="15">
          <cell r="B15">
            <v>25.849999999999998</v>
          </cell>
          <cell r="C15">
            <v>35.4</v>
          </cell>
          <cell r="D15">
            <v>16.5</v>
          </cell>
          <cell r="E15">
            <v>64.291666666666671</v>
          </cell>
          <cell r="F15">
            <v>98</v>
          </cell>
          <cell r="G15">
            <v>30</v>
          </cell>
          <cell r="H15">
            <v>20.88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26.741666666666664</v>
          </cell>
          <cell r="C16">
            <v>32.5</v>
          </cell>
          <cell r="D16">
            <v>22.2</v>
          </cell>
          <cell r="E16">
            <v>57.083333333333336</v>
          </cell>
          <cell r="F16">
            <v>73</v>
          </cell>
          <cell r="G16">
            <v>38</v>
          </cell>
          <cell r="H16">
            <v>20.52</v>
          </cell>
          <cell r="I16" t="str">
            <v>*</v>
          </cell>
          <cell r="J16">
            <v>37.440000000000005</v>
          </cell>
          <cell r="K16">
            <v>0.60000000000000009</v>
          </cell>
        </row>
        <row r="17">
          <cell r="B17">
            <v>22.141666666666669</v>
          </cell>
          <cell r="C17">
            <v>32.700000000000003</v>
          </cell>
          <cell r="D17">
            <v>16.100000000000001</v>
          </cell>
          <cell r="E17">
            <v>79</v>
          </cell>
          <cell r="F17">
            <v>100</v>
          </cell>
          <cell r="G17">
            <v>29</v>
          </cell>
          <cell r="H17">
            <v>38.519999999999996</v>
          </cell>
          <cell r="I17" t="str">
            <v>*</v>
          </cell>
          <cell r="J17">
            <v>77.039999999999992</v>
          </cell>
          <cell r="K17">
            <v>12.600000000000001</v>
          </cell>
        </row>
        <row r="18">
          <cell r="B18">
            <v>15.895833333333336</v>
          </cell>
          <cell r="C18">
            <v>22.1</v>
          </cell>
          <cell r="D18">
            <v>12.4</v>
          </cell>
          <cell r="E18">
            <v>66.708333333333329</v>
          </cell>
          <cell r="F18">
            <v>88</v>
          </cell>
          <cell r="G18">
            <v>38</v>
          </cell>
          <cell r="H18">
            <v>11.520000000000001</v>
          </cell>
          <cell r="I18" t="str">
            <v>*</v>
          </cell>
          <cell r="J18">
            <v>29.52</v>
          </cell>
          <cell r="K18">
            <v>0</v>
          </cell>
        </row>
        <row r="19">
          <cell r="B19">
            <v>16.804166666666671</v>
          </cell>
          <cell r="C19">
            <v>28.1</v>
          </cell>
          <cell r="D19">
            <v>6</v>
          </cell>
          <cell r="E19">
            <v>63.708333333333336</v>
          </cell>
          <cell r="F19">
            <v>93</v>
          </cell>
          <cell r="G19">
            <v>24</v>
          </cell>
          <cell r="H19">
            <v>8.2799999999999994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22.404166666666669</v>
          </cell>
          <cell r="C20">
            <v>34.700000000000003</v>
          </cell>
          <cell r="D20">
            <v>12.1</v>
          </cell>
          <cell r="E20">
            <v>60</v>
          </cell>
          <cell r="F20">
            <v>94</v>
          </cell>
          <cell r="G20">
            <v>28</v>
          </cell>
          <cell r="H20">
            <v>12.24</v>
          </cell>
          <cell r="I20" t="str">
            <v>*</v>
          </cell>
          <cell r="J20">
            <v>28.8</v>
          </cell>
          <cell r="K20">
            <v>0</v>
          </cell>
        </row>
        <row r="21">
          <cell r="B21">
            <v>27.733333333333331</v>
          </cell>
          <cell r="C21">
            <v>38.1</v>
          </cell>
          <cell r="D21">
            <v>18.7</v>
          </cell>
          <cell r="E21">
            <v>48.458333333333336</v>
          </cell>
          <cell r="F21">
            <v>79</v>
          </cell>
          <cell r="G21">
            <v>21</v>
          </cell>
          <cell r="H21">
            <v>20.88</v>
          </cell>
          <cell r="I21" t="str">
            <v>*</v>
          </cell>
          <cell r="J21">
            <v>38.519999999999996</v>
          </cell>
          <cell r="K21">
            <v>0</v>
          </cell>
        </row>
        <row r="22">
          <cell r="B22">
            <v>28.095833333333328</v>
          </cell>
          <cell r="C22">
            <v>36.1</v>
          </cell>
          <cell r="D22">
            <v>20.6</v>
          </cell>
          <cell r="E22">
            <v>43.708333333333336</v>
          </cell>
          <cell r="F22">
            <v>76</v>
          </cell>
          <cell r="G22">
            <v>23</v>
          </cell>
          <cell r="H22">
            <v>22.32</v>
          </cell>
          <cell r="I22" t="str">
            <v>*</v>
          </cell>
          <cell r="J22">
            <v>42.84</v>
          </cell>
          <cell r="K22">
            <v>0</v>
          </cell>
        </row>
        <row r="23">
          <cell r="B23">
            <v>27.899999999999995</v>
          </cell>
          <cell r="C23">
            <v>36</v>
          </cell>
          <cell r="D23">
            <v>19.600000000000001</v>
          </cell>
          <cell r="E23">
            <v>52.041666666666664</v>
          </cell>
          <cell r="F23">
            <v>89</v>
          </cell>
          <cell r="G23">
            <v>24</v>
          </cell>
          <cell r="H23">
            <v>8.2799999999999994</v>
          </cell>
          <cell r="I23" t="str">
            <v>*</v>
          </cell>
          <cell r="J23">
            <v>28.08</v>
          </cell>
          <cell r="K23">
            <v>0</v>
          </cell>
        </row>
        <row r="24">
          <cell r="B24">
            <v>27.825000000000006</v>
          </cell>
          <cell r="C24">
            <v>37.200000000000003</v>
          </cell>
          <cell r="D24">
            <v>19.8</v>
          </cell>
          <cell r="E24">
            <v>55.583333333333336</v>
          </cell>
          <cell r="F24">
            <v>90</v>
          </cell>
          <cell r="G24">
            <v>23</v>
          </cell>
          <cell r="H24">
            <v>7.5600000000000005</v>
          </cell>
          <cell r="I24" t="str">
            <v>*</v>
          </cell>
          <cell r="J24">
            <v>23.759999999999998</v>
          </cell>
          <cell r="K24">
            <v>0</v>
          </cell>
        </row>
        <row r="25">
          <cell r="B25">
            <v>28.066666666666666</v>
          </cell>
          <cell r="C25">
            <v>38.1</v>
          </cell>
          <cell r="D25">
            <v>20.399999999999999</v>
          </cell>
          <cell r="E25">
            <v>48.541666666666664</v>
          </cell>
          <cell r="F25">
            <v>81</v>
          </cell>
          <cell r="G25">
            <v>12</v>
          </cell>
          <cell r="H25">
            <v>11.879999999999999</v>
          </cell>
          <cell r="I25" t="str">
            <v>*</v>
          </cell>
          <cell r="J25">
            <v>59.4</v>
          </cell>
          <cell r="K25">
            <v>0</v>
          </cell>
        </row>
        <row r="26">
          <cell r="B26">
            <v>28.174999999999997</v>
          </cell>
          <cell r="C26">
            <v>39</v>
          </cell>
          <cell r="D26">
            <v>20.5</v>
          </cell>
          <cell r="E26">
            <v>52.666666666666664</v>
          </cell>
          <cell r="F26">
            <v>84</v>
          </cell>
          <cell r="G26">
            <v>11</v>
          </cell>
          <cell r="H26">
            <v>10.44</v>
          </cell>
          <cell r="I26" t="str">
            <v>*</v>
          </cell>
          <cell r="J26">
            <v>54.72</v>
          </cell>
          <cell r="K26">
            <v>0</v>
          </cell>
        </row>
        <row r="27">
          <cell r="B27">
            <v>29.183333333333337</v>
          </cell>
          <cell r="C27">
            <v>39.6</v>
          </cell>
          <cell r="D27">
            <v>20.3</v>
          </cell>
          <cell r="E27">
            <v>53.625</v>
          </cell>
          <cell r="F27">
            <v>92</v>
          </cell>
          <cell r="G27">
            <v>17</v>
          </cell>
          <cell r="H27">
            <v>16.2</v>
          </cell>
          <cell r="I27" t="str">
            <v>*</v>
          </cell>
          <cell r="J27">
            <v>32.04</v>
          </cell>
          <cell r="K27">
            <v>0</v>
          </cell>
        </row>
        <row r="28">
          <cell r="B28">
            <v>30.354166666666661</v>
          </cell>
          <cell r="C28">
            <v>39.9</v>
          </cell>
          <cell r="D28">
            <v>21.7</v>
          </cell>
          <cell r="E28">
            <v>44.708333333333336</v>
          </cell>
          <cell r="F28">
            <v>77</v>
          </cell>
          <cell r="G28">
            <v>15</v>
          </cell>
          <cell r="H28">
            <v>15.48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30.983333333333331</v>
          </cell>
          <cell r="C29">
            <v>40.4</v>
          </cell>
          <cell r="D29">
            <v>22.3</v>
          </cell>
          <cell r="E29">
            <v>37.083333333333336</v>
          </cell>
          <cell r="F29">
            <v>77</v>
          </cell>
          <cell r="G29">
            <v>9</v>
          </cell>
          <cell r="H29">
            <v>21.96</v>
          </cell>
          <cell r="I29" t="str">
            <v>*</v>
          </cell>
          <cell r="J29">
            <v>39.24</v>
          </cell>
          <cell r="K29">
            <v>0</v>
          </cell>
        </row>
        <row r="30">
          <cell r="B30">
            <v>31.337499999999995</v>
          </cell>
          <cell r="C30">
            <v>39.9</v>
          </cell>
          <cell r="D30">
            <v>23.5</v>
          </cell>
          <cell r="E30">
            <v>26.208333333333332</v>
          </cell>
          <cell r="F30">
            <v>54</v>
          </cell>
          <cell r="G30">
            <v>11</v>
          </cell>
          <cell r="H30">
            <v>33.119999999999997</v>
          </cell>
          <cell r="I30" t="str">
            <v>*</v>
          </cell>
          <cell r="J30">
            <v>57.960000000000008</v>
          </cell>
          <cell r="K30">
            <v>0</v>
          </cell>
        </row>
        <row r="31">
          <cell r="B31">
            <v>24.762499999999999</v>
          </cell>
          <cell r="C31">
            <v>30</v>
          </cell>
          <cell r="D31">
            <v>21.2</v>
          </cell>
          <cell r="E31">
            <v>45.416666666666664</v>
          </cell>
          <cell r="F31">
            <v>81</v>
          </cell>
          <cell r="G31">
            <v>27</v>
          </cell>
          <cell r="H31">
            <v>16.920000000000002</v>
          </cell>
          <cell r="I31" t="str">
            <v>*</v>
          </cell>
          <cell r="J31">
            <v>38.880000000000003</v>
          </cell>
          <cell r="K31">
            <v>0</v>
          </cell>
        </row>
        <row r="32">
          <cell r="B32">
            <v>22.900000000000002</v>
          </cell>
          <cell r="C32">
            <v>32</v>
          </cell>
          <cell r="D32">
            <v>16.100000000000001</v>
          </cell>
          <cell r="E32">
            <v>58.25</v>
          </cell>
          <cell r="F32">
            <v>85</v>
          </cell>
          <cell r="G32">
            <v>28</v>
          </cell>
          <cell r="H32">
            <v>13.32</v>
          </cell>
          <cell r="I32" t="str">
            <v>*</v>
          </cell>
          <cell r="J32">
            <v>25.92</v>
          </cell>
          <cell r="K32">
            <v>0</v>
          </cell>
        </row>
        <row r="33">
          <cell r="B33">
            <v>26.316666666666666</v>
          </cell>
          <cell r="C33">
            <v>34.799999999999997</v>
          </cell>
          <cell r="D33">
            <v>19.7</v>
          </cell>
          <cell r="E33">
            <v>47.583333333333336</v>
          </cell>
          <cell r="F33">
            <v>69</v>
          </cell>
          <cell r="G33">
            <v>25</v>
          </cell>
          <cell r="H33">
            <v>14.76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25.9375</v>
          </cell>
          <cell r="C34">
            <v>34.299999999999997</v>
          </cell>
          <cell r="D34">
            <v>21.6</v>
          </cell>
          <cell r="E34">
            <v>60.916666666666664</v>
          </cell>
          <cell r="F34">
            <v>83</v>
          </cell>
          <cell r="G34">
            <v>31</v>
          </cell>
          <cell r="H34">
            <v>17.64</v>
          </cell>
          <cell r="I34" t="str">
            <v>*</v>
          </cell>
          <cell r="J34">
            <v>56.88</v>
          </cell>
          <cell r="K34">
            <v>5.8000000000000007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23.320833333333336</v>
          </cell>
          <cell r="C5">
            <v>31.4</v>
          </cell>
          <cell r="D5">
            <v>17.7</v>
          </cell>
          <cell r="E5">
            <v>80.875</v>
          </cell>
          <cell r="F5">
            <v>100</v>
          </cell>
          <cell r="G5">
            <v>45</v>
          </cell>
          <cell r="H5">
            <v>23.040000000000003</v>
          </cell>
          <cell r="I5" t="str">
            <v>*</v>
          </cell>
          <cell r="J5">
            <v>34.92</v>
          </cell>
          <cell r="K5">
            <v>0.2</v>
          </cell>
        </row>
        <row r="6">
          <cell r="B6">
            <v>28.287499999999998</v>
          </cell>
          <cell r="C6">
            <v>35.700000000000003</v>
          </cell>
          <cell r="D6">
            <v>21.4</v>
          </cell>
          <cell r="E6">
            <v>58.375</v>
          </cell>
          <cell r="F6">
            <v>85</v>
          </cell>
          <cell r="G6">
            <v>38</v>
          </cell>
          <cell r="H6">
            <v>25.2</v>
          </cell>
          <cell r="I6" t="str">
            <v>*</v>
          </cell>
          <cell r="J6">
            <v>51.84</v>
          </cell>
          <cell r="K6">
            <v>0</v>
          </cell>
        </row>
        <row r="7">
          <cell r="B7">
            <v>27.825000000000003</v>
          </cell>
          <cell r="C7">
            <v>36.5</v>
          </cell>
          <cell r="D7">
            <v>22.1</v>
          </cell>
          <cell r="E7">
            <v>69.333333333333329</v>
          </cell>
          <cell r="F7">
            <v>100</v>
          </cell>
          <cell r="G7">
            <v>35</v>
          </cell>
          <cell r="H7">
            <v>23.400000000000002</v>
          </cell>
          <cell r="I7" t="str">
            <v>*</v>
          </cell>
          <cell r="J7">
            <v>68.039999999999992</v>
          </cell>
          <cell r="K7">
            <v>3.8</v>
          </cell>
        </row>
        <row r="8">
          <cell r="B8">
            <v>29.216666666666665</v>
          </cell>
          <cell r="C8">
            <v>36.4</v>
          </cell>
          <cell r="D8">
            <v>22.4</v>
          </cell>
          <cell r="E8">
            <v>58.416666666666664</v>
          </cell>
          <cell r="F8">
            <v>95</v>
          </cell>
          <cell r="G8">
            <v>34</v>
          </cell>
          <cell r="H8">
            <v>25.56</v>
          </cell>
          <cell r="I8" t="str">
            <v>*</v>
          </cell>
          <cell r="J8">
            <v>50.04</v>
          </cell>
          <cell r="K8">
            <v>0</v>
          </cell>
        </row>
        <row r="9">
          <cell r="B9">
            <v>22.895833333333332</v>
          </cell>
          <cell r="C9">
            <v>30.2</v>
          </cell>
          <cell r="D9">
            <v>15.3</v>
          </cell>
          <cell r="E9">
            <v>68.333333333333329</v>
          </cell>
          <cell r="F9">
            <v>100</v>
          </cell>
          <cell r="G9">
            <v>31</v>
          </cell>
          <cell r="H9">
            <v>19.440000000000001</v>
          </cell>
          <cell r="I9" t="str">
            <v>*</v>
          </cell>
          <cell r="J9">
            <v>42.480000000000004</v>
          </cell>
          <cell r="K9">
            <v>0</v>
          </cell>
        </row>
        <row r="10">
          <cell r="B10">
            <v>24</v>
          </cell>
          <cell r="C10">
            <v>32.299999999999997</v>
          </cell>
          <cell r="D10">
            <v>18.100000000000001</v>
          </cell>
          <cell r="E10">
            <v>73.75</v>
          </cell>
          <cell r="F10">
            <v>100</v>
          </cell>
          <cell r="G10">
            <v>46</v>
          </cell>
          <cell r="H10">
            <v>26.64</v>
          </cell>
          <cell r="I10" t="str">
            <v>*</v>
          </cell>
          <cell r="J10">
            <v>37.440000000000005</v>
          </cell>
          <cell r="K10">
            <v>0</v>
          </cell>
        </row>
        <row r="11">
          <cell r="B11">
            <v>25.533333333333331</v>
          </cell>
          <cell r="C11">
            <v>33.4</v>
          </cell>
          <cell r="D11">
            <v>18.8</v>
          </cell>
          <cell r="E11">
            <v>61.875</v>
          </cell>
          <cell r="F11">
            <v>84</v>
          </cell>
          <cell r="G11">
            <v>38</v>
          </cell>
          <cell r="H11">
            <v>29.52</v>
          </cell>
          <cell r="I11" t="str">
            <v>*</v>
          </cell>
          <cell r="J11">
            <v>46.800000000000004</v>
          </cell>
          <cell r="K11">
            <v>0</v>
          </cell>
        </row>
        <row r="12">
          <cell r="B12">
            <v>25.525000000000002</v>
          </cell>
          <cell r="C12">
            <v>35.799999999999997</v>
          </cell>
          <cell r="D12">
            <v>19.600000000000001</v>
          </cell>
          <cell r="E12">
            <v>59.75</v>
          </cell>
          <cell r="F12">
            <v>100</v>
          </cell>
          <cell r="G12">
            <v>30</v>
          </cell>
          <cell r="H12">
            <v>24.840000000000003</v>
          </cell>
          <cell r="I12" t="str">
            <v>*</v>
          </cell>
          <cell r="J12">
            <v>52.56</v>
          </cell>
          <cell r="K12">
            <v>5.3999999999999995</v>
          </cell>
        </row>
        <row r="13">
          <cell r="B13">
            <v>20.016666666666666</v>
          </cell>
          <cell r="C13">
            <v>23.7</v>
          </cell>
          <cell r="D13">
            <v>18.7</v>
          </cell>
          <cell r="E13">
            <v>97.208333333333329</v>
          </cell>
          <cell r="F13">
            <v>100</v>
          </cell>
          <cell r="G13">
            <v>73</v>
          </cell>
          <cell r="H13">
            <v>27.36</v>
          </cell>
          <cell r="I13" t="str">
            <v>*</v>
          </cell>
          <cell r="J13">
            <v>47.519999999999996</v>
          </cell>
          <cell r="K13">
            <v>32.4</v>
          </cell>
        </row>
        <row r="14">
          <cell r="B14">
            <v>22.662499999999998</v>
          </cell>
          <cell r="C14">
            <v>31</v>
          </cell>
          <cell r="D14">
            <v>15.5</v>
          </cell>
          <cell r="E14">
            <v>77.708333333333329</v>
          </cell>
          <cell r="F14">
            <v>100</v>
          </cell>
          <cell r="G14">
            <v>41</v>
          </cell>
          <cell r="H14">
            <v>23.040000000000003</v>
          </cell>
          <cell r="I14" t="str">
            <v>*</v>
          </cell>
          <cell r="J14">
            <v>32.04</v>
          </cell>
          <cell r="K14">
            <v>0.2</v>
          </cell>
        </row>
        <row r="15">
          <cell r="B15">
            <v>25.408333333333331</v>
          </cell>
          <cell r="C15">
            <v>34.700000000000003</v>
          </cell>
          <cell r="D15">
            <v>17.100000000000001</v>
          </cell>
          <cell r="E15">
            <v>65.625</v>
          </cell>
          <cell r="F15">
            <v>100</v>
          </cell>
          <cell r="G15">
            <v>30</v>
          </cell>
          <cell r="H15">
            <v>19.079999999999998</v>
          </cell>
          <cell r="I15" t="str">
            <v>*</v>
          </cell>
          <cell r="J15">
            <v>32.04</v>
          </cell>
          <cell r="K15">
            <v>0</v>
          </cell>
        </row>
        <row r="16">
          <cell r="B16">
            <v>27.233333333333334</v>
          </cell>
          <cell r="C16">
            <v>36</v>
          </cell>
          <cell r="D16">
            <v>21.5</v>
          </cell>
          <cell r="E16">
            <v>51.333333333333336</v>
          </cell>
          <cell r="F16">
            <v>100</v>
          </cell>
          <cell r="G16">
            <v>28</v>
          </cell>
          <cell r="H16">
            <v>19.8</v>
          </cell>
          <cell r="I16" t="str">
            <v>*</v>
          </cell>
          <cell r="J16">
            <v>93.600000000000009</v>
          </cell>
          <cell r="K16">
            <v>8</v>
          </cell>
        </row>
        <row r="17">
          <cell r="B17">
            <v>25.045833333333338</v>
          </cell>
          <cell r="C17">
            <v>35.6</v>
          </cell>
          <cell r="D17">
            <v>18.899999999999999</v>
          </cell>
          <cell r="E17">
            <v>74.958333333333329</v>
          </cell>
          <cell r="F17">
            <v>100</v>
          </cell>
          <cell r="G17">
            <v>30</v>
          </cell>
          <cell r="H17">
            <v>37.440000000000005</v>
          </cell>
          <cell r="I17" t="str">
            <v>*</v>
          </cell>
          <cell r="J17">
            <v>77.760000000000005</v>
          </cell>
          <cell r="K17">
            <v>0</v>
          </cell>
        </row>
        <row r="18">
          <cell r="B18">
            <v>16.779166666666669</v>
          </cell>
          <cell r="C18">
            <v>22.3</v>
          </cell>
          <cell r="D18">
            <v>13.4</v>
          </cell>
          <cell r="E18">
            <v>83.166666666666671</v>
          </cell>
          <cell r="F18">
            <v>100</v>
          </cell>
          <cell r="G18">
            <v>46</v>
          </cell>
          <cell r="H18">
            <v>22.32</v>
          </cell>
          <cell r="I18" t="str">
            <v>*</v>
          </cell>
          <cell r="J18">
            <v>37.080000000000005</v>
          </cell>
          <cell r="K18">
            <v>0</v>
          </cell>
        </row>
        <row r="19">
          <cell r="B19">
            <v>17.516666666666662</v>
          </cell>
          <cell r="C19">
            <v>28</v>
          </cell>
          <cell r="D19">
            <v>7.6</v>
          </cell>
          <cell r="E19">
            <v>69.25</v>
          </cell>
          <cell r="F19">
            <v>100</v>
          </cell>
          <cell r="G19">
            <v>26</v>
          </cell>
          <cell r="H19">
            <v>11.879999999999999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23.104166666666668</v>
          </cell>
          <cell r="C20">
            <v>34</v>
          </cell>
          <cell r="D20">
            <v>12.7</v>
          </cell>
          <cell r="E20">
            <v>58.375</v>
          </cell>
          <cell r="F20">
            <v>100</v>
          </cell>
          <cell r="G20">
            <v>30</v>
          </cell>
          <cell r="H20">
            <v>16.559999999999999</v>
          </cell>
          <cell r="I20" t="str">
            <v>*</v>
          </cell>
          <cell r="J20">
            <v>29.880000000000003</v>
          </cell>
          <cell r="K20">
            <v>0</v>
          </cell>
        </row>
        <row r="21">
          <cell r="B21">
            <v>28.841666666666665</v>
          </cell>
          <cell r="C21">
            <v>37.299999999999997</v>
          </cell>
          <cell r="D21">
            <v>20.6</v>
          </cell>
          <cell r="E21">
            <v>48.25</v>
          </cell>
          <cell r="F21">
            <v>77</v>
          </cell>
          <cell r="G21">
            <v>29</v>
          </cell>
          <cell r="H21">
            <v>24.840000000000003</v>
          </cell>
          <cell r="I21" t="str">
            <v>*</v>
          </cell>
          <cell r="J21">
            <v>42.84</v>
          </cell>
          <cell r="K21">
            <v>0</v>
          </cell>
        </row>
        <row r="22">
          <cell r="B22">
            <v>27.370833333333334</v>
          </cell>
          <cell r="C22">
            <v>33.299999999999997</v>
          </cell>
          <cell r="D22">
            <v>22.2</v>
          </cell>
          <cell r="E22">
            <v>59.583333333333336</v>
          </cell>
          <cell r="F22">
            <v>85</v>
          </cell>
          <cell r="G22">
            <v>41</v>
          </cell>
          <cell r="H22">
            <v>23.400000000000002</v>
          </cell>
          <cell r="I22" t="str">
            <v>*</v>
          </cell>
          <cell r="J22">
            <v>54</v>
          </cell>
          <cell r="K22">
            <v>5.4</v>
          </cell>
        </row>
        <row r="23">
          <cell r="B23">
            <v>27.154166666666665</v>
          </cell>
          <cell r="C23">
            <v>36.1</v>
          </cell>
          <cell r="D23">
            <v>22.3</v>
          </cell>
          <cell r="E23">
            <v>68.541666666666671</v>
          </cell>
          <cell r="F23">
            <v>100</v>
          </cell>
          <cell r="G23">
            <v>33</v>
          </cell>
          <cell r="H23">
            <v>23.759999999999998</v>
          </cell>
          <cell r="I23" t="str">
            <v>*</v>
          </cell>
          <cell r="J23">
            <v>45</v>
          </cell>
          <cell r="K23">
            <v>0</v>
          </cell>
        </row>
        <row r="24">
          <cell r="B24">
            <v>27.683333333333334</v>
          </cell>
          <cell r="C24">
            <v>36.4</v>
          </cell>
          <cell r="D24">
            <v>20.8</v>
          </cell>
          <cell r="E24">
            <v>69.375</v>
          </cell>
          <cell r="F24">
            <v>100</v>
          </cell>
          <cell r="G24">
            <v>31</v>
          </cell>
          <cell r="H24">
            <v>25.2</v>
          </cell>
          <cell r="I24" t="str">
            <v>*</v>
          </cell>
          <cell r="J24">
            <v>37.080000000000005</v>
          </cell>
          <cell r="K24">
            <v>0</v>
          </cell>
        </row>
        <row r="25">
          <cell r="B25">
            <v>28.217391304347831</v>
          </cell>
          <cell r="C25">
            <v>38</v>
          </cell>
          <cell r="D25">
            <v>19.7</v>
          </cell>
          <cell r="E25">
            <v>60.666666666666664</v>
          </cell>
          <cell r="F25">
            <v>100</v>
          </cell>
          <cell r="G25">
            <v>25</v>
          </cell>
          <cell r="H25">
            <v>21.240000000000002</v>
          </cell>
          <cell r="I25" t="str">
            <v>*</v>
          </cell>
          <cell r="J25">
            <v>33.480000000000004</v>
          </cell>
          <cell r="K25">
            <v>0</v>
          </cell>
        </row>
        <row r="26">
          <cell r="B26">
            <v>29.341666666666669</v>
          </cell>
          <cell r="C26">
            <v>39.1</v>
          </cell>
          <cell r="D26">
            <v>20.100000000000001</v>
          </cell>
          <cell r="E26">
            <v>59.208333333333336</v>
          </cell>
          <cell r="F26">
            <v>100</v>
          </cell>
          <cell r="G26">
            <v>24</v>
          </cell>
          <cell r="H26">
            <v>12.6</v>
          </cell>
          <cell r="I26" t="str">
            <v>*</v>
          </cell>
          <cell r="J26">
            <v>21.6</v>
          </cell>
          <cell r="K26">
            <v>0</v>
          </cell>
        </row>
        <row r="27">
          <cell r="B27">
            <v>29.237499999999997</v>
          </cell>
          <cell r="C27">
            <v>39.700000000000003</v>
          </cell>
          <cell r="D27">
            <v>20</v>
          </cell>
          <cell r="E27">
            <v>61.958333333333336</v>
          </cell>
          <cell r="F27">
            <v>100</v>
          </cell>
          <cell r="G27">
            <v>24</v>
          </cell>
          <cell r="H27">
            <v>17.64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30.395833333333329</v>
          </cell>
          <cell r="C28">
            <v>39.9</v>
          </cell>
          <cell r="D28">
            <v>20.8</v>
          </cell>
          <cell r="E28">
            <v>58.625</v>
          </cell>
          <cell r="F28">
            <v>100</v>
          </cell>
          <cell r="G28">
            <v>26</v>
          </cell>
          <cell r="H28">
            <v>12.6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30.108333333333334</v>
          </cell>
          <cell r="C29">
            <v>40</v>
          </cell>
          <cell r="D29">
            <v>21.5</v>
          </cell>
          <cell r="E29">
            <v>63.5</v>
          </cell>
          <cell r="F29">
            <v>100</v>
          </cell>
          <cell r="G29">
            <v>28</v>
          </cell>
          <cell r="H29">
            <v>19.079999999999998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30.962500000000002</v>
          </cell>
          <cell r="C30">
            <v>40</v>
          </cell>
          <cell r="D30">
            <v>22.1</v>
          </cell>
          <cell r="E30">
            <v>59.666666666666664</v>
          </cell>
          <cell r="F30">
            <v>100</v>
          </cell>
          <cell r="G30">
            <v>29</v>
          </cell>
          <cell r="H30">
            <v>21.6</v>
          </cell>
          <cell r="I30" t="str">
            <v>*</v>
          </cell>
          <cell r="J30">
            <v>38.159999999999997</v>
          </cell>
          <cell r="K30">
            <v>0</v>
          </cell>
        </row>
        <row r="31">
          <cell r="B31">
            <v>28.133333333333336</v>
          </cell>
          <cell r="C31">
            <v>32.1</v>
          </cell>
          <cell r="D31">
            <v>23</v>
          </cell>
          <cell r="E31">
            <v>62.041666666666664</v>
          </cell>
          <cell r="F31">
            <v>86</v>
          </cell>
          <cell r="G31">
            <v>48</v>
          </cell>
          <cell r="H31">
            <v>24.48</v>
          </cell>
          <cell r="I31" t="str">
            <v>*</v>
          </cell>
          <cell r="J31">
            <v>39.6</v>
          </cell>
          <cell r="K31">
            <v>0</v>
          </cell>
        </row>
        <row r="32">
          <cell r="B32">
            <v>23.912499999999998</v>
          </cell>
          <cell r="C32">
            <v>33.299999999999997</v>
          </cell>
          <cell r="D32">
            <v>16.8</v>
          </cell>
          <cell r="E32">
            <v>72.291666666666671</v>
          </cell>
          <cell r="F32">
            <v>100</v>
          </cell>
          <cell r="G32">
            <v>44</v>
          </cell>
          <cell r="H32">
            <v>15.48</v>
          </cell>
          <cell r="I32" t="str">
            <v>*</v>
          </cell>
          <cell r="J32">
            <v>29.52</v>
          </cell>
          <cell r="K32">
            <v>0</v>
          </cell>
        </row>
        <row r="33">
          <cell r="B33">
            <v>25.799999999999997</v>
          </cell>
          <cell r="C33">
            <v>34.6</v>
          </cell>
          <cell r="D33">
            <v>18.7</v>
          </cell>
          <cell r="E33">
            <v>59.208333333333336</v>
          </cell>
          <cell r="F33">
            <v>81</v>
          </cell>
          <cell r="G33">
            <v>40</v>
          </cell>
          <cell r="H33">
            <v>25.2</v>
          </cell>
          <cell r="I33" t="str">
            <v>*</v>
          </cell>
          <cell r="J33">
            <v>37.080000000000005</v>
          </cell>
          <cell r="K33">
            <v>0</v>
          </cell>
        </row>
        <row r="34">
          <cell r="B34">
            <v>27.920833333333338</v>
          </cell>
          <cell r="C34">
            <v>36.799999999999997</v>
          </cell>
          <cell r="D34">
            <v>21.7</v>
          </cell>
          <cell r="E34">
            <v>60.458333333333336</v>
          </cell>
          <cell r="F34">
            <v>80</v>
          </cell>
          <cell r="G34">
            <v>35</v>
          </cell>
          <cell r="H34">
            <v>19.8</v>
          </cell>
          <cell r="I34" t="str">
            <v>*</v>
          </cell>
          <cell r="J34">
            <v>34.56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28.108333333333334</v>
          </cell>
          <cell r="C5">
            <v>35.799999999999997</v>
          </cell>
          <cell r="D5">
            <v>21.9</v>
          </cell>
          <cell r="E5">
            <v>56.333333333333336</v>
          </cell>
          <cell r="F5">
            <v>76</v>
          </cell>
          <cell r="G5">
            <v>37</v>
          </cell>
          <cell r="H5">
            <v>15.120000000000001</v>
          </cell>
          <cell r="I5" t="str">
            <v>*</v>
          </cell>
          <cell r="J5">
            <v>43.56</v>
          </cell>
          <cell r="K5">
            <v>0.2</v>
          </cell>
        </row>
        <row r="6">
          <cell r="B6">
            <v>30.549999999999997</v>
          </cell>
          <cell r="C6">
            <v>36</v>
          </cell>
          <cell r="D6">
            <v>24.1</v>
          </cell>
          <cell r="E6">
            <v>52.5</v>
          </cell>
          <cell r="F6">
            <v>85</v>
          </cell>
          <cell r="G6">
            <v>33</v>
          </cell>
          <cell r="H6">
            <v>21.6</v>
          </cell>
          <cell r="I6" t="str">
            <v>*</v>
          </cell>
          <cell r="J6">
            <v>48.24</v>
          </cell>
          <cell r="K6">
            <v>0</v>
          </cell>
        </row>
        <row r="7">
          <cell r="B7">
            <v>31.233333333333331</v>
          </cell>
          <cell r="C7">
            <v>36.1</v>
          </cell>
          <cell r="D7">
            <v>25.4</v>
          </cell>
          <cell r="E7">
            <v>50.166666666666664</v>
          </cell>
          <cell r="F7">
            <v>79</v>
          </cell>
          <cell r="G7">
            <v>36</v>
          </cell>
          <cell r="H7">
            <v>18.720000000000002</v>
          </cell>
          <cell r="I7" t="str">
            <v>*</v>
          </cell>
          <cell r="J7">
            <v>42.480000000000004</v>
          </cell>
          <cell r="K7">
            <v>0</v>
          </cell>
        </row>
        <row r="8">
          <cell r="B8">
            <v>30.408333333333328</v>
          </cell>
          <cell r="C8">
            <v>37</v>
          </cell>
          <cell r="D8">
            <v>24.3</v>
          </cell>
          <cell r="E8">
            <v>52.5</v>
          </cell>
          <cell r="F8">
            <v>74</v>
          </cell>
          <cell r="G8">
            <v>32</v>
          </cell>
          <cell r="H8">
            <v>20.88</v>
          </cell>
          <cell r="I8" t="str">
            <v>*</v>
          </cell>
          <cell r="J8">
            <v>53.28</v>
          </cell>
          <cell r="K8">
            <v>0</v>
          </cell>
        </row>
        <row r="9">
          <cell r="B9">
            <v>23.891666666666666</v>
          </cell>
          <cell r="C9">
            <v>30.4</v>
          </cell>
          <cell r="D9">
            <v>18.7</v>
          </cell>
          <cell r="E9">
            <v>57.25</v>
          </cell>
          <cell r="F9">
            <v>76</v>
          </cell>
          <cell r="G9">
            <v>34</v>
          </cell>
          <cell r="H9">
            <v>18</v>
          </cell>
          <cell r="I9" t="str">
            <v>*</v>
          </cell>
          <cell r="J9">
            <v>34.92</v>
          </cell>
          <cell r="K9">
            <v>0</v>
          </cell>
        </row>
        <row r="10">
          <cell r="B10">
            <v>25.6875</v>
          </cell>
          <cell r="C10">
            <v>31</v>
          </cell>
          <cell r="D10">
            <v>22.5</v>
          </cell>
          <cell r="E10">
            <v>57.875</v>
          </cell>
          <cell r="F10">
            <v>76</v>
          </cell>
          <cell r="G10">
            <v>43</v>
          </cell>
          <cell r="H10">
            <v>12.6</v>
          </cell>
          <cell r="I10" t="str">
            <v>*</v>
          </cell>
          <cell r="J10">
            <v>27.720000000000002</v>
          </cell>
          <cell r="K10">
            <v>0</v>
          </cell>
        </row>
        <row r="11">
          <cell r="B11">
            <v>29.524999999999995</v>
          </cell>
          <cell r="C11">
            <v>36.299999999999997</v>
          </cell>
          <cell r="D11">
            <v>25.5</v>
          </cell>
          <cell r="E11">
            <v>54.5</v>
          </cell>
          <cell r="F11">
            <v>76</v>
          </cell>
          <cell r="G11">
            <v>32</v>
          </cell>
          <cell r="H11">
            <v>20.16</v>
          </cell>
          <cell r="I11" t="str">
            <v>*</v>
          </cell>
          <cell r="J11">
            <v>38.880000000000003</v>
          </cell>
          <cell r="K11">
            <v>0</v>
          </cell>
        </row>
        <row r="12">
          <cell r="B12">
            <v>25.766666666666669</v>
          </cell>
          <cell r="C12">
            <v>32</v>
          </cell>
          <cell r="D12">
            <v>22</v>
          </cell>
          <cell r="E12">
            <v>74.083333333333329</v>
          </cell>
          <cell r="F12">
            <v>94</v>
          </cell>
          <cell r="G12">
            <v>51</v>
          </cell>
          <cell r="H12">
            <v>19.8</v>
          </cell>
          <cell r="I12" t="str">
            <v>*</v>
          </cell>
          <cell r="J12">
            <v>37.080000000000005</v>
          </cell>
          <cell r="K12">
            <v>58.4</v>
          </cell>
        </row>
        <row r="13">
          <cell r="B13">
            <v>24.682608695652174</v>
          </cell>
          <cell r="C13">
            <v>30.1</v>
          </cell>
          <cell r="D13">
            <v>21.7</v>
          </cell>
          <cell r="E13">
            <v>76.652173913043484</v>
          </cell>
          <cell r="F13">
            <v>93</v>
          </cell>
          <cell r="G13">
            <v>53</v>
          </cell>
          <cell r="H13">
            <v>22.32</v>
          </cell>
          <cell r="I13" t="str">
            <v>*</v>
          </cell>
          <cell r="J13">
            <v>42.480000000000004</v>
          </cell>
          <cell r="K13">
            <v>0.2</v>
          </cell>
        </row>
        <row r="14">
          <cell r="B14">
            <v>26.249999999999996</v>
          </cell>
          <cell r="C14">
            <v>35.4</v>
          </cell>
          <cell r="D14">
            <v>18.399999999999999</v>
          </cell>
          <cell r="E14">
            <v>62.375</v>
          </cell>
          <cell r="F14">
            <v>92</v>
          </cell>
          <cell r="G14">
            <v>29</v>
          </cell>
          <cell r="H14">
            <v>13.32</v>
          </cell>
          <cell r="I14" t="str">
            <v>*</v>
          </cell>
          <cell r="J14">
            <v>29.880000000000003</v>
          </cell>
          <cell r="K14">
            <v>0</v>
          </cell>
        </row>
        <row r="15">
          <cell r="B15">
            <v>29.212499999999995</v>
          </cell>
          <cell r="C15">
            <v>37.5</v>
          </cell>
          <cell r="D15">
            <v>22.3</v>
          </cell>
          <cell r="E15">
            <v>53.5</v>
          </cell>
          <cell r="F15">
            <v>84</v>
          </cell>
          <cell r="G15">
            <v>24</v>
          </cell>
          <cell r="H15">
            <v>11.520000000000001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27.141666666666669</v>
          </cell>
          <cell r="C16">
            <v>35</v>
          </cell>
          <cell r="D16">
            <v>21.9</v>
          </cell>
          <cell r="E16">
            <v>64.333333333333329</v>
          </cell>
          <cell r="F16">
            <v>89</v>
          </cell>
          <cell r="G16">
            <v>32</v>
          </cell>
          <cell r="H16">
            <v>24.12</v>
          </cell>
          <cell r="I16" t="str">
            <v>*</v>
          </cell>
          <cell r="J16">
            <v>54.72</v>
          </cell>
          <cell r="K16">
            <v>0</v>
          </cell>
        </row>
        <row r="17">
          <cell r="B17">
            <v>22.583333333333332</v>
          </cell>
          <cell r="C17">
            <v>29</v>
          </cell>
          <cell r="D17">
            <v>17.8</v>
          </cell>
          <cell r="E17">
            <v>78.833333333333329</v>
          </cell>
          <cell r="F17">
            <v>93</v>
          </cell>
          <cell r="G17">
            <v>55</v>
          </cell>
          <cell r="H17">
            <v>15.120000000000001</v>
          </cell>
          <cell r="I17" t="str">
            <v>*</v>
          </cell>
          <cell r="J17">
            <v>36</v>
          </cell>
          <cell r="K17">
            <v>18.599999999999998</v>
          </cell>
        </row>
        <row r="18">
          <cell r="B18">
            <v>18.858333333333331</v>
          </cell>
          <cell r="C18">
            <v>24.6</v>
          </cell>
          <cell r="D18">
            <v>14.9</v>
          </cell>
          <cell r="E18">
            <v>68.958333333333329</v>
          </cell>
          <cell r="F18">
            <v>87</v>
          </cell>
          <cell r="G18">
            <v>40</v>
          </cell>
          <cell r="H18">
            <v>12.96</v>
          </cell>
          <cell r="I18" t="str">
            <v>*</v>
          </cell>
          <cell r="J18">
            <v>32.76</v>
          </cell>
          <cell r="K18">
            <v>0</v>
          </cell>
        </row>
        <row r="19">
          <cell r="B19">
            <v>21.516666666666666</v>
          </cell>
          <cell r="C19">
            <v>30.8</v>
          </cell>
          <cell r="D19">
            <v>14.6</v>
          </cell>
          <cell r="E19">
            <v>55.666666666666664</v>
          </cell>
          <cell r="F19">
            <v>82</v>
          </cell>
          <cell r="G19">
            <v>19</v>
          </cell>
          <cell r="H19">
            <v>3.24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25.066666666666666</v>
          </cell>
          <cell r="C20">
            <v>34.799999999999997</v>
          </cell>
          <cell r="D20">
            <v>16.7</v>
          </cell>
          <cell r="E20">
            <v>62.708333333333336</v>
          </cell>
          <cell r="F20">
            <v>91</v>
          </cell>
          <cell r="G20">
            <v>32</v>
          </cell>
          <cell r="H20">
            <v>13.32</v>
          </cell>
          <cell r="I20" t="str">
            <v>*</v>
          </cell>
          <cell r="J20">
            <v>31.319999999999997</v>
          </cell>
          <cell r="K20">
            <v>0</v>
          </cell>
        </row>
        <row r="21">
          <cell r="B21">
            <v>27.983333333333331</v>
          </cell>
          <cell r="C21">
            <v>36.200000000000003</v>
          </cell>
          <cell r="D21">
            <v>20.6</v>
          </cell>
          <cell r="E21">
            <v>58.958333333333336</v>
          </cell>
          <cell r="F21">
            <v>90</v>
          </cell>
          <cell r="G21">
            <v>26</v>
          </cell>
          <cell r="H21">
            <v>18</v>
          </cell>
          <cell r="I21" t="str">
            <v>*</v>
          </cell>
          <cell r="J21">
            <v>34.200000000000003</v>
          </cell>
          <cell r="K21">
            <v>0</v>
          </cell>
        </row>
        <row r="22">
          <cell r="B22">
            <v>28.345833333333331</v>
          </cell>
          <cell r="C22">
            <v>33.6</v>
          </cell>
          <cell r="D22">
            <v>23.6</v>
          </cell>
          <cell r="E22">
            <v>54.833333333333336</v>
          </cell>
          <cell r="F22">
            <v>74</v>
          </cell>
          <cell r="G22">
            <v>39</v>
          </cell>
          <cell r="H22">
            <v>11.16</v>
          </cell>
          <cell r="I22" t="str">
            <v>*</v>
          </cell>
          <cell r="J22">
            <v>30.96</v>
          </cell>
          <cell r="K22">
            <v>0</v>
          </cell>
        </row>
        <row r="23">
          <cell r="B23">
            <v>28.000000000000004</v>
          </cell>
          <cell r="C23">
            <v>35.6</v>
          </cell>
          <cell r="D23">
            <v>21.2</v>
          </cell>
          <cell r="E23">
            <v>64.208333333333329</v>
          </cell>
          <cell r="F23">
            <v>92</v>
          </cell>
          <cell r="G23">
            <v>34</v>
          </cell>
          <cell r="H23">
            <v>9</v>
          </cell>
          <cell r="I23" t="str">
            <v>*</v>
          </cell>
          <cell r="J23">
            <v>23.759999999999998</v>
          </cell>
          <cell r="K23">
            <v>0</v>
          </cell>
        </row>
        <row r="24">
          <cell r="B24">
            <v>28.479166666666671</v>
          </cell>
          <cell r="C24">
            <v>37.200000000000003</v>
          </cell>
          <cell r="D24">
            <v>22.2</v>
          </cell>
          <cell r="E24">
            <v>64.208333333333329</v>
          </cell>
          <cell r="F24">
            <v>88</v>
          </cell>
          <cell r="G24">
            <v>30</v>
          </cell>
          <cell r="H24">
            <v>18</v>
          </cell>
          <cell r="I24" t="str">
            <v>*</v>
          </cell>
          <cell r="J24">
            <v>46.080000000000005</v>
          </cell>
          <cell r="K24">
            <v>0</v>
          </cell>
        </row>
        <row r="25">
          <cell r="B25">
            <v>29.433333333333334</v>
          </cell>
          <cell r="C25">
            <v>37.4</v>
          </cell>
          <cell r="D25">
            <v>22.1</v>
          </cell>
          <cell r="E25">
            <v>56.833333333333336</v>
          </cell>
          <cell r="F25">
            <v>87</v>
          </cell>
          <cell r="G25">
            <v>25</v>
          </cell>
          <cell r="H25">
            <v>16.2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30.075000000000003</v>
          </cell>
          <cell r="C26">
            <v>38.9</v>
          </cell>
          <cell r="D26">
            <v>22.5</v>
          </cell>
          <cell r="E26">
            <v>58</v>
          </cell>
          <cell r="F26">
            <v>87</v>
          </cell>
          <cell r="G26">
            <v>25</v>
          </cell>
          <cell r="H26">
            <v>3.9600000000000004</v>
          </cell>
          <cell r="I26" t="str">
            <v>*</v>
          </cell>
          <cell r="J26">
            <v>23.040000000000003</v>
          </cell>
          <cell r="K26">
            <v>0</v>
          </cell>
        </row>
        <row r="27">
          <cell r="B27">
            <v>30.945833333333336</v>
          </cell>
          <cell r="C27">
            <v>39.299999999999997</v>
          </cell>
          <cell r="D27">
            <v>23.6</v>
          </cell>
          <cell r="E27">
            <v>57.208333333333336</v>
          </cell>
          <cell r="F27">
            <v>87</v>
          </cell>
          <cell r="G27">
            <v>27</v>
          </cell>
          <cell r="H27">
            <v>12.6</v>
          </cell>
          <cell r="I27" t="str">
            <v>*</v>
          </cell>
          <cell r="J27">
            <v>24.48</v>
          </cell>
          <cell r="K27">
            <v>0</v>
          </cell>
        </row>
        <row r="28">
          <cell r="B28">
            <v>30.833333333333339</v>
          </cell>
          <cell r="C28">
            <v>38.6</v>
          </cell>
          <cell r="D28">
            <v>23.9</v>
          </cell>
          <cell r="E28">
            <v>60.291666666666664</v>
          </cell>
          <cell r="F28">
            <v>85</v>
          </cell>
          <cell r="G28">
            <v>32</v>
          </cell>
          <cell r="H28">
            <v>10.44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31.291666666666671</v>
          </cell>
          <cell r="C29">
            <v>39.200000000000003</v>
          </cell>
          <cell r="D29">
            <v>23.6</v>
          </cell>
          <cell r="E29">
            <v>61.25</v>
          </cell>
          <cell r="F29">
            <v>91</v>
          </cell>
          <cell r="G29">
            <v>28</v>
          </cell>
          <cell r="H29">
            <v>12.6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31.704166666666669</v>
          </cell>
          <cell r="C30">
            <v>39.200000000000003</v>
          </cell>
          <cell r="D30">
            <v>24.5</v>
          </cell>
          <cell r="E30">
            <v>55.833333333333336</v>
          </cell>
          <cell r="F30">
            <v>85</v>
          </cell>
          <cell r="G30">
            <v>29</v>
          </cell>
          <cell r="H30">
            <v>16.920000000000002</v>
          </cell>
          <cell r="I30" t="str">
            <v>*</v>
          </cell>
          <cell r="J30">
            <v>40.680000000000007</v>
          </cell>
          <cell r="K30">
            <v>0</v>
          </cell>
        </row>
        <row r="31">
          <cell r="B31">
            <v>26.879166666666663</v>
          </cell>
          <cell r="C31">
            <v>34.4</v>
          </cell>
          <cell r="D31">
            <v>20.7</v>
          </cell>
          <cell r="E31">
            <v>57.958333333333336</v>
          </cell>
          <cell r="F31">
            <v>75</v>
          </cell>
          <cell r="G31">
            <v>34</v>
          </cell>
          <cell r="H31">
            <v>11.520000000000001</v>
          </cell>
          <cell r="I31" t="str">
            <v>*</v>
          </cell>
          <cell r="J31">
            <v>38.159999999999997</v>
          </cell>
          <cell r="K31">
            <v>0</v>
          </cell>
        </row>
        <row r="32">
          <cell r="B32">
            <v>23.333333333333332</v>
          </cell>
          <cell r="C32">
            <v>32.5</v>
          </cell>
          <cell r="D32">
            <v>16.7</v>
          </cell>
          <cell r="E32">
            <v>64.75</v>
          </cell>
          <cell r="F32">
            <v>84</v>
          </cell>
          <cell r="G32">
            <v>38</v>
          </cell>
          <cell r="H32">
            <v>7.5600000000000005</v>
          </cell>
          <cell r="I32" t="str">
            <v>*</v>
          </cell>
          <cell r="J32">
            <v>21.240000000000002</v>
          </cell>
          <cell r="K32">
            <v>0</v>
          </cell>
        </row>
        <row r="33">
          <cell r="B33">
            <v>28.400000000000006</v>
          </cell>
          <cell r="C33">
            <v>37</v>
          </cell>
          <cell r="D33">
            <v>21.7</v>
          </cell>
          <cell r="E33">
            <v>60</v>
          </cell>
          <cell r="F33">
            <v>81</v>
          </cell>
          <cell r="G33">
            <v>33</v>
          </cell>
          <cell r="H33">
            <v>7.9200000000000008</v>
          </cell>
          <cell r="I33" t="str">
            <v>*</v>
          </cell>
          <cell r="J33">
            <v>18.36</v>
          </cell>
          <cell r="K33">
            <v>0</v>
          </cell>
        </row>
        <row r="34">
          <cell r="B34">
            <v>28.720833333333331</v>
          </cell>
          <cell r="C34">
            <v>36.799999999999997</v>
          </cell>
          <cell r="D34">
            <v>22.7</v>
          </cell>
          <cell r="E34">
            <v>61.75</v>
          </cell>
          <cell r="F34">
            <v>85</v>
          </cell>
          <cell r="G34">
            <v>36</v>
          </cell>
          <cell r="H34">
            <v>4.6800000000000006</v>
          </cell>
          <cell r="I34" t="str">
            <v>*</v>
          </cell>
          <cell r="J34">
            <v>42.480000000000004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24.262499999999999</v>
          </cell>
          <cell r="C5">
            <v>33.1</v>
          </cell>
          <cell r="D5">
            <v>18</v>
          </cell>
          <cell r="E5">
            <v>69.416666666666671</v>
          </cell>
          <cell r="F5">
            <v>93</v>
          </cell>
          <cell r="G5">
            <v>36</v>
          </cell>
          <cell r="H5">
            <v>21.6</v>
          </cell>
          <cell r="I5" t="str">
            <v>*</v>
          </cell>
          <cell r="J5">
            <v>36</v>
          </cell>
          <cell r="K5">
            <v>0.2</v>
          </cell>
        </row>
        <row r="6">
          <cell r="B6">
            <v>27.404166666666665</v>
          </cell>
          <cell r="C6">
            <v>33.5</v>
          </cell>
          <cell r="D6">
            <v>23.1</v>
          </cell>
          <cell r="E6">
            <v>57.875</v>
          </cell>
          <cell r="F6">
            <v>74</v>
          </cell>
          <cell r="G6">
            <v>38</v>
          </cell>
          <cell r="H6">
            <v>32.4</v>
          </cell>
          <cell r="I6" t="str">
            <v>*</v>
          </cell>
          <cell r="J6">
            <v>58.32</v>
          </cell>
          <cell r="K6">
            <v>0</v>
          </cell>
        </row>
        <row r="7">
          <cell r="B7">
            <v>27.775000000000002</v>
          </cell>
          <cell r="C7">
            <v>34.1</v>
          </cell>
          <cell r="D7">
            <v>22.7</v>
          </cell>
          <cell r="E7">
            <v>55.291666666666664</v>
          </cell>
          <cell r="F7">
            <v>74</v>
          </cell>
          <cell r="G7">
            <v>32</v>
          </cell>
          <cell r="H7">
            <v>27</v>
          </cell>
          <cell r="I7" t="str">
            <v>*</v>
          </cell>
          <cell r="J7">
            <v>52.92</v>
          </cell>
          <cell r="K7">
            <v>0</v>
          </cell>
        </row>
        <row r="8">
          <cell r="B8">
            <v>27.358333333333338</v>
          </cell>
          <cell r="C8">
            <v>33.9</v>
          </cell>
          <cell r="D8">
            <v>22.4</v>
          </cell>
          <cell r="E8">
            <v>57.333333333333336</v>
          </cell>
          <cell r="F8">
            <v>77</v>
          </cell>
          <cell r="G8">
            <v>32</v>
          </cell>
          <cell r="H8">
            <v>33.840000000000003</v>
          </cell>
          <cell r="I8" t="str">
            <v>*</v>
          </cell>
          <cell r="J8">
            <v>56.88</v>
          </cell>
          <cell r="K8">
            <v>0</v>
          </cell>
        </row>
        <row r="9">
          <cell r="B9">
            <v>24.516666666666666</v>
          </cell>
          <cell r="C9">
            <v>32</v>
          </cell>
          <cell r="D9">
            <v>17.100000000000001</v>
          </cell>
          <cell r="E9">
            <v>62.25</v>
          </cell>
          <cell r="F9">
            <v>88</v>
          </cell>
          <cell r="G9">
            <v>37</v>
          </cell>
          <cell r="H9">
            <v>20.52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24.845833333333331</v>
          </cell>
          <cell r="C10">
            <v>30.7</v>
          </cell>
          <cell r="D10">
            <v>20.3</v>
          </cell>
          <cell r="E10">
            <v>56.958333333333336</v>
          </cell>
          <cell r="F10">
            <v>67</v>
          </cell>
          <cell r="G10">
            <v>44</v>
          </cell>
          <cell r="H10">
            <v>11.520000000000001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26.333333333333332</v>
          </cell>
          <cell r="C11">
            <v>32.5</v>
          </cell>
          <cell r="D11">
            <v>21.5</v>
          </cell>
          <cell r="E11">
            <v>62.166666666666664</v>
          </cell>
          <cell r="F11">
            <v>84</v>
          </cell>
          <cell r="G11">
            <v>35</v>
          </cell>
          <cell r="H11">
            <v>16.2</v>
          </cell>
          <cell r="I11" t="str">
            <v>*</v>
          </cell>
          <cell r="J11">
            <v>39.6</v>
          </cell>
          <cell r="K11">
            <v>3.2</v>
          </cell>
        </row>
        <row r="12">
          <cell r="B12">
            <v>25.745833333333337</v>
          </cell>
          <cell r="C12">
            <v>33.1</v>
          </cell>
          <cell r="D12">
            <v>20.8</v>
          </cell>
          <cell r="E12">
            <v>56.708333333333336</v>
          </cell>
          <cell r="F12">
            <v>94</v>
          </cell>
          <cell r="G12">
            <v>35</v>
          </cell>
          <cell r="H12">
            <v>28.44</v>
          </cell>
          <cell r="I12" t="str">
            <v>*</v>
          </cell>
          <cell r="J12">
            <v>52.2</v>
          </cell>
          <cell r="K12">
            <v>4.2</v>
          </cell>
        </row>
        <row r="13">
          <cell r="B13">
            <v>21.6875</v>
          </cell>
          <cell r="C13">
            <v>29.6</v>
          </cell>
          <cell r="D13">
            <v>19</v>
          </cell>
          <cell r="E13">
            <v>84.333333333333329</v>
          </cell>
          <cell r="F13">
            <v>97</v>
          </cell>
          <cell r="G13">
            <v>45</v>
          </cell>
          <cell r="H13">
            <v>17.64</v>
          </cell>
          <cell r="I13" t="str">
            <v>*</v>
          </cell>
          <cell r="J13">
            <v>56.16</v>
          </cell>
          <cell r="K13">
            <v>6.4</v>
          </cell>
        </row>
        <row r="14">
          <cell r="B14">
            <v>23.3125</v>
          </cell>
          <cell r="C14">
            <v>32.1</v>
          </cell>
          <cell r="D14">
            <v>17.7</v>
          </cell>
          <cell r="E14">
            <v>68.291666666666671</v>
          </cell>
          <cell r="F14">
            <v>93</v>
          </cell>
          <cell r="G14">
            <v>34</v>
          </cell>
          <cell r="H14">
            <v>10.44</v>
          </cell>
          <cell r="I14" t="str">
            <v>*</v>
          </cell>
          <cell r="J14">
            <v>37.440000000000005</v>
          </cell>
          <cell r="K14">
            <v>3.8000000000000003</v>
          </cell>
        </row>
        <row r="15">
          <cell r="B15">
            <v>26.420833333333331</v>
          </cell>
          <cell r="C15">
            <v>34.799999999999997</v>
          </cell>
          <cell r="D15">
            <v>19.899999999999999</v>
          </cell>
          <cell r="E15">
            <v>51.375</v>
          </cell>
          <cell r="F15">
            <v>79</v>
          </cell>
          <cell r="G15">
            <v>24</v>
          </cell>
          <cell r="H15">
            <v>22.68</v>
          </cell>
          <cell r="I15" t="str">
            <v>*</v>
          </cell>
          <cell r="J15">
            <v>40.680000000000007</v>
          </cell>
          <cell r="K15">
            <v>0</v>
          </cell>
        </row>
        <row r="16">
          <cell r="B16">
            <v>26.129166666666666</v>
          </cell>
          <cell r="C16">
            <v>32.4</v>
          </cell>
          <cell r="D16">
            <v>21.1</v>
          </cell>
          <cell r="E16">
            <v>49.833333333333336</v>
          </cell>
          <cell r="F16">
            <v>72</v>
          </cell>
          <cell r="G16">
            <v>30</v>
          </cell>
          <cell r="H16">
            <v>19.8</v>
          </cell>
          <cell r="I16" t="str">
            <v>*</v>
          </cell>
          <cell r="J16">
            <v>38.159999999999997</v>
          </cell>
          <cell r="K16">
            <v>0</v>
          </cell>
        </row>
        <row r="17">
          <cell r="B17">
            <v>23.299999999999997</v>
          </cell>
          <cell r="C17">
            <v>32.799999999999997</v>
          </cell>
          <cell r="D17">
            <v>18.2</v>
          </cell>
          <cell r="E17">
            <v>65.25</v>
          </cell>
          <cell r="F17">
            <v>96</v>
          </cell>
          <cell r="G17">
            <v>32</v>
          </cell>
          <cell r="H17">
            <v>37.440000000000005</v>
          </cell>
          <cell r="I17" t="str">
            <v>*</v>
          </cell>
          <cell r="J17">
            <v>61.92</v>
          </cell>
          <cell r="K17">
            <v>7.8000000000000007</v>
          </cell>
        </row>
        <row r="18">
          <cell r="B18">
            <v>17.770833333333332</v>
          </cell>
          <cell r="C18">
            <v>21.3</v>
          </cell>
          <cell r="D18">
            <v>14.7</v>
          </cell>
          <cell r="E18">
            <v>91.291666666666671</v>
          </cell>
          <cell r="F18">
            <v>98</v>
          </cell>
          <cell r="G18">
            <v>75</v>
          </cell>
          <cell r="H18">
            <v>28.08</v>
          </cell>
          <cell r="I18" t="str">
            <v>*</v>
          </cell>
          <cell r="J18">
            <v>39.96</v>
          </cell>
          <cell r="K18">
            <v>2.6</v>
          </cell>
        </row>
        <row r="19">
          <cell r="B19">
            <v>19.87083333333333</v>
          </cell>
          <cell r="C19">
            <v>29.4</v>
          </cell>
          <cell r="D19">
            <v>13.5</v>
          </cell>
          <cell r="E19">
            <v>67.541666666666671</v>
          </cell>
          <cell r="F19">
            <v>90</v>
          </cell>
          <cell r="G19">
            <v>36</v>
          </cell>
          <cell r="H19">
            <v>10.44</v>
          </cell>
          <cell r="I19" t="str">
            <v>*</v>
          </cell>
          <cell r="J19">
            <v>27</v>
          </cell>
          <cell r="K19">
            <v>0</v>
          </cell>
        </row>
        <row r="20">
          <cell r="B20">
            <v>24.654166666666672</v>
          </cell>
          <cell r="C20">
            <v>34.1</v>
          </cell>
          <cell r="D20">
            <v>17.8</v>
          </cell>
          <cell r="E20">
            <v>52.458333333333336</v>
          </cell>
          <cell r="F20">
            <v>80</v>
          </cell>
          <cell r="G20">
            <v>24</v>
          </cell>
          <cell r="H20">
            <v>11.520000000000001</v>
          </cell>
          <cell r="I20" t="str">
            <v>*</v>
          </cell>
          <cell r="J20">
            <v>31.319999999999997</v>
          </cell>
          <cell r="K20">
            <v>0</v>
          </cell>
        </row>
        <row r="21">
          <cell r="B21">
            <v>26.016666666666669</v>
          </cell>
          <cell r="C21">
            <v>35.200000000000003</v>
          </cell>
          <cell r="D21">
            <v>18.3</v>
          </cell>
          <cell r="E21">
            <v>52.875</v>
          </cell>
          <cell r="F21">
            <v>80</v>
          </cell>
          <cell r="G21">
            <v>23</v>
          </cell>
          <cell r="H21">
            <v>20.88</v>
          </cell>
          <cell r="I21" t="str">
            <v>*</v>
          </cell>
          <cell r="J21">
            <v>37.800000000000004</v>
          </cell>
          <cell r="K21">
            <v>0.8</v>
          </cell>
        </row>
        <row r="22">
          <cell r="B22">
            <v>25.645833333333332</v>
          </cell>
          <cell r="C22">
            <v>34.200000000000003</v>
          </cell>
          <cell r="D22">
            <v>20.399999999999999</v>
          </cell>
          <cell r="E22">
            <v>59.875</v>
          </cell>
          <cell r="F22">
            <v>84</v>
          </cell>
          <cell r="G22">
            <v>27</v>
          </cell>
          <cell r="H22">
            <v>20.52</v>
          </cell>
          <cell r="I22" t="str">
            <v>*</v>
          </cell>
          <cell r="J22">
            <v>38.159999999999997</v>
          </cell>
          <cell r="K22">
            <v>0.2</v>
          </cell>
        </row>
        <row r="23">
          <cell r="B23">
            <v>26.295833333333334</v>
          </cell>
          <cell r="C23">
            <v>33.700000000000003</v>
          </cell>
          <cell r="D23">
            <v>21.7</v>
          </cell>
          <cell r="E23">
            <v>61.458333333333336</v>
          </cell>
          <cell r="F23">
            <v>81</v>
          </cell>
          <cell r="G23">
            <v>33</v>
          </cell>
          <cell r="H23">
            <v>37.440000000000005</v>
          </cell>
          <cell r="I23" t="str">
            <v>*</v>
          </cell>
          <cell r="J23">
            <v>65.160000000000011</v>
          </cell>
          <cell r="K23">
            <v>7.8000000000000007</v>
          </cell>
        </row>
        <row r="24">
          <cell r="B24">
            <v>26.349999999999998</v>
          </cell>
          <cell r="C24">
            <v>34.700000000000003</v>
          </cell>
          <cell r="D24">
            <v>20.7</v>
          </cell>
          <cell r="E24">
            <v>62.875</v>
          </cell>
          <cell r="F24">
            <v>89</v>
          </cell>
          <cell r="G24">
            <v>28</v>
          </cell>
          <cell r="H24">
            <v>10.08</v>
          </cell>
          <cell r="I24" t="str">
            <v>*</v>
          </cell>
          <cell r="J24">
            <v>29.52</v>
          </cell>
          <cell r="K24">
            <v>0.2</v>
          </cell>
        </row>
        <row r="25">
          <cell r="B25">
            <v>27.404166666666669</v>
          </cell>
          <cell r="C25">
            <v>35.5</v>
          </cell>
          <cell r="D25">
            <v>21.3</v>
          </cell>
          <cell r="E25">
            <v>53.291666666666664</v>
          </cell>
          <cell r="F25">
            <v>80</v>
          </cell>
          <cell r="G25">
            <v>24</v>
          </cell>
          <cell r="H25">
            <v>18</v>
          </cell>
          <cell r="I25" t="str">
            <v>*</v>
          </cell>
          <cell r="J25">
            <v>36.36</v>
          </cell>
          <cell r="K25">
            <v>0.2</v>
          </cell>
        </row>
        <row r="26">
          <cell r="B26">
            <v>27.237499999999997</v>
          </cell>
          <cell r="C26">
            <v>35.799999999999997</v>
          </cell>
          <cell r="D26">
            <v>21.3</v>
          </cell>
          <cell r="E26">
            <v>56.625</v>
          </cell>
          <cell r="F26">
            <v>80</v>
          </cell>
          <cell r="G26">
            <v>28</v>
          </cell>
          <cell r="H26">
            <v>23.400000000000002</v>
          </cell>
          <cell r="I26" t="str">
            <v>*</v>
          </cell>
          <cell r="J26">
            <v>45.36</v>
          </cell>
          <cell r="K26">
            <v>1.4000000000000001</v>
          </cell>
        </row>
        <row r="27">
          <cell r="B27">
            <v>28.320833333333329</v>
          </cell>
          <cell r="C27">
            <v>37</v>
          </cell>
          <cell r="D27">
            <v>22</v>
          </cell>
          <cell r="E27">
            <v>54.416666666666664</v>
          </cell>
          <cell r="F27">
            <v>83</v>
          </cell>
          <cell r="G27">
            <v>24</v>
          </cell>
          <cell r="H27">
            <v>18</v>
          </cell>
          <cell r="I27" t="str">
            <v>*</v>
          </cell>
          <cell r="J27">
            <v>34.56</v>
          </cell>
          <cell r="K27">
            <v>0.60000000000000009</v>
          </cell>
        </row>
        <row r="28">
          <cell r="B28">
            <v>27.420833333333324</v>
          </cell>
          <cell r="C28">
            <v>36.200000000000003</v>
          </cell>
          <cell r="D28">
            <v>21.4</v>
          </cell>
          <cell r="E28">
            <v>57.375</v>
          </cell>
          <cell r="F28">
            <v>79</v>
          </cell>
          <cell r="G28">
            <v>27</v>
          </cell>
          <cell r="H28">
            <v>24.48</v>
          </cell>
          <cell r="I28" t="str">
            <v>*</v>
          </cell>
          <cell r="J28">
            <v>43.56</v>
          </cell>
          <cell r="K28">
            <v>0</v>
          </cell>
        </row>
        <row r="29">
          <cell r="B29">
            <v>27.916666666666668</v>
          </cell>
          <cell r="C29">
            <v>36.799999999999997</v>
          </cell>
          <cell r="D29">
            <v>21.7</v>
          </cell>
          <cell r="E29">
            <v>61.208333333333336</v>
          </cell>
          <cell r="F29">
            <v>85</v>
          </cell>
          <cell r="G29">
            <v>28</v>
          </cell>
          <cell r="H29">
            <v>23.759999999999998</v>
          </cell>
          <cell r="I29" t="str">
            <v>*</v>
          </cell>
          <cell r="J29">
            <v>49.680000000000007</v>
          </cell>
          <cell r="K29">
            <v>0</v>
          </cell>
        </row>
        <row r="30">
          <cell r="B30">
            <v>29.537499999999994</v>
          </cell>
          <cell r="C30">
            <v>37.299999999999997</v>
          </cell>
          <cell r="D30">
            <v>23.1</v>
          </cell>
          <cell r="E30">
            <v>56.375</v>
          </cell>
          <cell r="F30">
            <v>82</v>
          </cell>
          <cell r="G30">
            <v>29</v>
          </cell>
          <cell r="H30">
            <v>23.759999999999998</v>
          </cell>
          <cell r="I30" t="str">
            <v>*</v>
          </cell>
          <cell r="J30">
            <v>47.88</v>
          </cell>
          <cell r="K30">
            <v>0</v>
          </cell>
        </row>
        <row r="31">
          <cell r="B31">
            <v>27.891666666666669</v>
          </cell>
          <cell r="C31">
            <v>35.6</v>
          </cell>
          <cell r="D31">
            <v>22.1</v>
          </cell>
          <cell r="E31">
            <v>58.958333333333336</v>
          </cell>
          <cell r="F31">
            <v>79</v>
          </cell>
          <cell r="G31">
            <v>34</v>
          </cell>
          <cell r="H31">
            <v>27.720000000000002</v>
          </cell>
          <cell r="I31" t="str">
            <v>*</v>
          </cell>
          <cell r="J31">
            <v>45.72</v>
          </cell>
          <cell r="K31">
            <v>0</v>
          </cell>
        </row>
        <row r="32">
          <cell r="B32">
            <v>23.750000000000004</v>
          </cell>
          <cell r="C32">
            <v>33.5</v>
          </cell>
          <cell r="D32">
            <v>17.2</v>
          </cell>
          <cell r="E32">
            <v>67.833333333333329</v>
          </cell>
          <cell r="F32">
            <v>89</v>
          </cell>
          <cell r="G32">
            <v>36</v>
          </cell>
          <cell r="H32">
            <v>15.48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25.254166666666666</v>
          </cell>
          <cell r="C33">
            <v>33.700000000000003</v>
          </cell>
          <cell r="D33">
            <v>21.3</v>
          </cell>
          <cell r="E33">
            <v>70.958333333333329</v>
          </cell>
          <cell r="F33">
            <v>92</v>
          </cell>
          <cell r="G33">
            <v>42</v>
          </cell>
          <cell r="H33">
            <v>19.440000000000001</v>
          </cell>
          <cell r="I33" t="str">
            <v>*</v>
          </cell>
          <cell r="J33">
            <v>47.519999999999996</v>
          </cell>
          <cell r="K33">
            <v>19</v>
          </cell>
        </row>
        <row r="34">
          <cell r="B34">
            <v>25.595833333333331</v>
          </cell>
          <cell r="C34">
            <v>32.1</v>
          </cell>
          <cell r="D34">
            <v>21.9</v>
          </cell>
          <cell r="E34">
            <v>77.625</v>
          </cell>
          <cell r="F34">
            <v>92</v>
          </cell>
          <cell r="G34">
            <v>51</v>
          </cell>
          <cell r="H34">
            <v>12.24</v>
          </cell>
          <cell r="I34" t="str">
            <v>*</v>
          </cell>
          <cell r="J34">
            <v>42.480000000000004</v>
          </cell>
          <cell r="K34">
            <v>13.2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22.841666666666669</v>
          </cell>
          <cell r="C5">
            <v>29.9</v>
          </cell>
          <cell r="D5">
            <v>17.5</v>
          </cell>
          <cell r="E5">
            <v>74.458333333333329</v>
          </cell>
          <cell r="F5">
            <v>96</v>
          </cell>
          <cell r="G5">
            <v>45</v>
          </cell>
          <cell r="H5">
            <v>19.8</v>
          </cell>
          <cell r="I5" t="str">
            <v>*</v>
          </cell>
          <cell r="J5">
            <v>46.080000000000005</v>
          </cell>
          <cell r="K5">
            <v>0</v>
          </cell>
        </row>
        <row r="6">
          <cell r="B6">
            <v>22.770833333333332</v>
          </cell>
          <cell r="C6">
            <v>27.9</v>
          </cell>
          <cell r="D6">
            <v>18</v>
          </cell>
          <cell r="E6">
            <v>74.208333333333329</v>
          </cell>
          <cell r="F6">
            <v>95</v>
          </cell>
          <cell r="G6">
            <v>60</v>
          </cell>
          <cell r="H6">
            <v>19.440000000000001</v>
          </cell>
          <cell r="I6" t="str">
            <v>*</v>
          </cell>
          <cell r="J6">
            <v>43.2</v>
          </cell>
          <cell r="K6">
            <v>0</v>
          </cell>
        </row>
        <row r="7">
          <cell r="B7">
            <v>25.958333333333343</v>
          </cell>
          <cell r="C7">
            <v>35.700000000000003</v>
          </cell>
          <cell r="D7">
            <v>20.100000000000001</v>
          </cell>
          <cell r="E7">
            <v>70.375</v>
          </cell>
          <cell r="F7">
            <v>95</v>
          </cell>
          <cell r="G7">
            <v>34</v>
          </cell>
          <cell r="H7">
            <v>18.720000000000002</v>
          </cell>
          <cell r="I7" t="str">
            <v>*</v>
          </cell>
          <cell r="J7">
            <v>45.36</v>
          </cell>
          <cell r="K7">
            <v>0</v>
          </cell>
        </row>
        <row r="8">
          <cell r="B8">
            <v>23.341666666666658</v>
          </cell>
          <cell r="C8">
            <v>32.799999999999997</v>
          </cell>
          <cell r="D8">
            <v>14.9</v>
          </cell>
          <cell r="E8">
            <v>73.833333333333329</v>
          </cell>
          <cell r="F8">
            <v>95</v>
          </cell>
          <cell r="G8">
            <v>42</v>
          </cell>
          <cell r="H8">
            <v>24.12</v>
          </cell>
          <cell r="I8" t="str">
            <v>*</v>
          </cell>
          <cell r="J8">
            <v>75.600000000000009</v>
          </cell>
          <cell r="K8">
            <v>1</v>
          </cell>
        </row>
        <row r="9">
          <cell r="B9">
            <v>17.133333333333329</v>
          </cell>
          <cell r="C9">
            <v>23.7</v>
          </cell>
          <cell r="D9">
            <v>12.8</v>
          </cell>
          <cell r="E9">
            <v>81.875</v>
          </cell>
          <cell r="F9">
            <v>99</v>
          </cell>
          <cell r="G9">
            <v>52</v>
          </cell>
          <cell r="H9">
            <v>2.8800000000000003</v>
          </cell>
          <cell r="I9" t="str">
            <v>*</v>
          </cell>
          <cell r="J9">
            <v>31.319999999999997</v>
          </cell>
          <cell r="K9">
            <v>0.2</v>
          </cell>
        </row>
        <row r="10">
          <cell r="B10">
            <v>20.637499999999999</v>
          </cell>
          <cell r="C10">
            <v>28.5</v>
          </cell>
          <cell r="D10">
            <v>15.9</v>
          </cell>
          <cell r="E10">
            <v>76.625</v>
          </cell>
          <cell r="F10">
            <v>90</v>
          </cell>
          <cell r="G10">
            <v>56</v>
          </cell>
          <cell r="H10">
            <v>12.24</v>
          </cell>
          <cell r="I10" t="str">
            <v>*</v>
          </cell>
          <cell r="J10">
            <v>41.4</v>
          </cell>
          <cell r="K10">
            <v>0</v>
          </cell>
        </row>
        <row r="11">
          <cell r="B11">
            <v>22.829166666666666</v>
          </cell>
          <cell r="C11">
            <v>29</v>
          </cell>
          <cell r="D11">
            <v>18.8</v>
          </cell>
          <cell r="E11">
            <v>69.583333333333329</v>
          </cell>
          <cell r="F11">
            <v>80</v>
          </cell>
          <cell r="G11">
            <v>52</v>
          </cell>
          <cell r="H11">
            <v>16.559999999999999</v>
          </cell>
          <cell r="I11" t="str">
            <v>*</v>
          </cell>
          <cell r="J11">
            <v>42.480000000000004</v>
          </cell>
          <cell r="K11">
            <v>0</v>
          </cell>
        </row>
        <row r="12">
          <cell r="B12">
            <v>20.445833333333336</v>
          </cell>
          <cell r="C12">
            <v>24.7</v>
          </cell>
          <cell r="D12">
            <v>17.2</v>
          </cell>
          <cell r="E12">
            <v>85.333333333333329</v>
          </cell>
          <cell r="F12">
            <v>99</v>
          </cell>
          <cell r="G12">
            <v>64</v>
          </cell>
          <cell r="H12">
            <v>9</v>
          </cell>
          <cell r="I12" t="str">
            <v>*</v>
          </cell>
          <cell r="J12">
            <v>46.080000000000005</v>
          </cell>
          <cell r="K12">
            <v>46.2</v>
          </cell>
        </row>
        <row r="13">
          <cell r="B13">
            <v>19.391666666666666</v>
          </cell>
          <cell r="C13">
            <v>23.6</v>
          </cell>
          <cell r="D13">
            <v>17.3</v>
          </cell>
          <cell r="E13">
            <v>95.041666666666671</v>
          </cell>
          <cell r="F13">
            <v>100</v>
          </cell>
          <cell r="G13">
            <v>78</v>
          </cell>
          <cell r="H13">
            <v>2.16</v>
          </cell>
          <cell r="I13" t="str">
            <v>*</v>
          </cell>
          <cell r="J13">
            <v>29.880000000000003</v>
          </cell>
          <cell r="K13">
            <v>0</v>
          </cell>
        </row>
        <row r="14">
          <cell r="B14">
            <v>22.120833333333337</v>
          </cell>
          <cell r="C14">
            <v>29.9</v>
          </cell>
          <cell r="D14">
            <v>17.5</v>
          </cell>
          <cell r="E14">
            <v>80.5</v>
          </cell>
          <cell r="F14">
            <v>99</v>
          </cell>
          <cell r="G14">
            <v>47</v>
          </cell>
          <cell r="H14">
            <v>3.24</v>
          </cell>
          <cell r="I14" t="str">
            <v>*</v>
          </cell>
          <cell r="J14">
            <v>27.36</v>
          </cell>
          <cell r="K14">
            <v>0.2</v>
          </cell>
        </row>
        <row r="15">
          <cell r="B15">
            <v>24.916666666666661</v>
          </cell>
          <cell r="C15">
            <v>32.799999999999997</v>
          </cell>
          <cell r="D15">
            <v>18.2</v>
          </cell>
          <cell r="E15">
            <v>63.583333333333336</v>
          </cell>
          <cell r="F15">
            <v>91</v>
          </cell>
          <cell r="G15">
            <v>33</v>
          </cell>
          <cell r="H15">
            <v>19.079999999999998</v>
          </cell>
          <cell r="I15" t="str">
            <v>*</v>
          </cell>
          <cell r="J15">
            <v>37.800000000000004</v>
          </cell>
          <cell r="K15">
            <v>0</v>
          </cell>
        </row>
        <row r="16">
          <cell r="B16">
            <v>25.029166666666665</v>
          </cell>
          <cell r="C16">
            <v>32.6</v>
          </cell>
          <cell r="D16">
            <v>19.7</v>
          </cell>
          <cell r="E16">
            <v>63.708333333333336</v>
          </cell>
          <cell r="F16">
            <v>91</v>
          </cell>
          <cell r="G16">
            <v>32</v>
          </cell>
          <cell r="H16">
            <v>12.96</v>
          </cell>
          <cell r="I16" t="str">
            <v>*</v>
          </cell>
          <cell r="J16">
            <v>56.16</v>
          </cell>
          <cell r="K16">
            <v>3.2</v>
          </cell>
        </row>
        <row r="17">
          <cell r="B17">
            <v>17.658333333333328</v>
          </cell>
          <cell r="C17">
            <v>25.1</v>
          </cell>
          <cell r="D17">
            <v>11.3</v>
          </cell>
          <cell r="E17">
            <v>85.875</v>
          </cell>
          <cell r="F17">
            <v>98</v>
          </cell>
          <cell r="G17">
            <v>61</v>
          </cell>
          <cell r="H17">
            <v>15.120000000000001</v>
          </cell>
          <cell r="I17" t="str">
            <v>*</v>
          </cell>
          <cell r="J17">
            <v>42.84</v>
          </cell>
          <cell r="K17">
            <v>0</v>
          </cell>
        </row>
        <row r="18">
          <cell r="B18">
            <v>14.129166666666665</v>
          </cell>
          <cell r="C18">
            <v>22.4</v>
          </cell>
          <cell r="D18">
            <v>9.6</v>
          </cell>
          <cell r="E18">
            <v>74.916666666666671</v>
          </cell>
          <cell r="F18">
            <v>98</v>
          </cell>
          <cell r="G18">
            <v>34</v>
          </cell>
          <cell r="H18">
            <v>1.8</v>
          </cell>
          <cell r="I18" t="str">
            <v>*</v>
          </cell>
          <cell r="J18">
            <v>31.680000000000003</v>
          </cell>
          <cell r="K18">
            <v>0.2</v>
          </cell>
        </row>
        <row r="19">
          <cell r="B19">
            <v>16.7</v>
          </cell>
          <cell r="C19">
            <v>26.9</v>
          </cell>
          <cell r="D19">
            <v>10.199999999999999</v>
          </cell>
          <cell r="E19">
            <v>55.208333333333336</v>
          </cell>
          <cell r="F19">
            <v>79</v>
          </cell>
          <cell r="G19">
            <v>22</v>
          </cell>
          <cell r="H19">
            <v>0.72000000000000008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21.599999999999998</v>
          </cell>
          <cell r="C20">
            <v>32.5</v>
          </cell>
          <cell r="D20">
            <v>13.1</v>
          </cell>
          <cell r="E20">
            <v>51.291666666666664</v>
          </cell>
          <cell r="F20">
            <v>73</v>
          </cell>
          <cell r="G20">
            <v>32</v>
          </cell>
          <cell r="H20">
            <v>15.120000000000001</v>
          </cell>
          <cell r="I20" t="str">
            <v>*</v>
          </cell>
          <cell r="J20">
            <v>38.880000000000003</v>
          </cell>
          <cell r="K20">
            <v>0</v>
          </cell>
        </row>
        <row r="21">
          <cell r="B21">
            <v>26.254166666666663</v>
          </cell>
          <cell r="C21">
            <v>35.299999999999997</v>
          </cell>
          <cell r="D21">
            <v>18.899999999999999</v>
          </cell>
          <cell r="E21">
            <v>56.875</v>
          </cell>
          <cell r="F21">
            <v>81</v>
          </cell>
          <cell r="G21">
            <v>28</v>
          </cell>
          <cell r="H21">
            <v>18</v>
          </cell>
          <cell r="I21" t="str">
            <v>*</v>
          </cell>
          <cell r="J21">
            <v>46.080000000000005</v>
          </cell>
          <cell r="K21">
            <v>0</v>
          </cell>
        </row>
        <row r="22">
          <cell r="B22">
            <v>26.983333333333331</v>
          </cell>
          <cell r="C22">
            <v>34.4</v>
          </cell>
          <cell r="D22">
            <v>21.6</v>
          </cell>
          <cell r="E22">
            <v>54.666666666666664</v>
          </cell>
          <cell r="F22">
            <v>70</v>
          </cell>
          <cell r="G22">
            <v>34</v>
          </cell>
          <cell r="H22">
            <v>12.24</v>
          </cell>
          <cell r="I22" t="str">
            <v>*</v>
          </cell>
          <cell r="J22">
            <v>40.680000000000007</v>
          </cell>
          <cell r="K22">
            <v>0</v>
          </cell>
        </row>
        <row r="23">
          <cell r="B23">
            <v>25.154166666666665</v>
          </cell>
          <cell r="C23">
            <v>34.4</v>
          </cell>
          <cell r="D23">
            <v>19.7</v>
          </cell>
          <cell r="E23">
            <v>67.958333333333329</v>
          </cell>
          <cell r="F23">
            <v>89</v>
          </cell>
          <cell r="G23">
            <v>40</v>
          </cell>
          <cell r="H23">
            <v>7.5600000000000005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26.066666666666666</v>
          </cell>
          <cell r="C24">
            <v>34.6</v>
          </cell>
          <cell r="D24">
            <v>19.7</v>
          </cell>
          <cell r="E24">
            <v>68</v>
          </cell>
          <cell r="F24">
            <v>90</v>
          </cell>
          <cell r="G24">
            <v>40</v>
          </cell>
          <cell r="H24">
            <v>1.08</v>
          </cell>
          <cell r="I24" t="str">
            <v>*</v>
          </cell>
          <cell r="J24">
            <v>23.759999999999998</v>
          </cell>
          <cell r="K24">
            <v>0</v>
          </cell>
        </row>
        <row r="25">
          <cell r="B25">
            <v>26.724999999999998</v>
          </cell>
          <cell r="C25">
            <v>34.4</v>
          </cell>
          <cell r="D25">
            <v>20.9</v>
          </cell>
          <cell r="E25">
            <v>65.083333333333329</v>
          </cell>
          <cell r="F25">
            <v>98</v>
          </cell>
          <cell r="G25">
            <v>38</v>
          </cell>
          <cell r="H25">
            <v>14.4</v>
          </cell>
          <cell r="I25" t="str">
            <v>*</v>
          </cell>
          <cell r="J25">
            <v>48.24</v>
          </cell>
          <cell r="K25">
            <v>15.6</v>
          </cell>
        </row>
        <row r="26">
          <cell r="B26">
            <v>28.399999999999995</v>
          </cell>
          <cell r="C26">
            <v>37</v>
          </cell>
          <cell r="D26">
            <v>21.3</v>
          </cell>
          <cell r="E26">
            <v>59.083333333333336</v>
          </cell>
          <cell r="F26">
            <v>87</v>
          </cell>
          <cell r="G26">
            <v>29</v>
          </cell>
          <cell r="H26">
            <v>6.48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29.1875</v>
          </cell>
          <cell r="C27">
            <v>37.4</v>
          </cell>
          <cell r="D27">
            <v>22.7</v>
          </cell>
          <cell r="E27">
            <v>57.25</v>
          </cell>
          <cell r="F27">
            <v>81</v>
          </cell>
          <cell r="G27">
            <v>31</v>
          </cell>
          <cell r="H27">
            <v>1.8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30.020833333333332</v>
          </cell>
          <cell r="C28">
            <v>37.9</v>
          </cell>
          <cell r="D28">
            <v>23.3</v>
          </cell>
          <cell r="E28">
            <v>53.916666666666664</v>
          </cell>
          <cell r="F28">
            <v>77</v>
          </cell>
          <cell r="G28">
            <v>30</v>
          </cell>
          <cell r="H28">
            <v>11.879999999999999</v>
          </cell>
          <cell r="I28" t="str">
            <v>*</v>
          </cell>
          <cell r="J28">
            <v>34.92</v>
          </cell>
          <cell r="K28">
            <v>0</v>
          </cell>
        </row>
        <row r="29">
          <cell r="B29">
            <v>29.833333333333332</v>
          </cell>
          <cell r="C29">
            <v>37.4</v>
          </cell>
          <cell r="D29">
            <v>23.7</v>
          </cell>
          <cell r="E29">
            <v>56.25</v>
          </cell>
          <cell r="F29">
            <v>81</v>
          </cell>
          <cell r="G29">
            <v>30</v>
          </cell>
          <cell r="H29">
            <v>13.68</v>
          </cell>
          <cell r="I29" t="str">
            <v>*</v>
          </cell>
          <cell r="J29">
            <v>38.519999999999996</v>
          </cell>
          <cell r="K29">
            <v>0</v>
          </cell>
        </row>
        <row r="30">
          <cell r="B30">
            <v>30.354166666666668</v>
          </cell>
          <cell r="C30">
            <v>37.4</v>
          </cell>
          <cell r="D30">
            <v>23.3</v>
          </cell>
          <cell r="E30">
            <v>52.25</v>
          </cell>
          <cell r="F30">
            <v>77</v>
          </cell>
          <cell r="G30">
            <v>30</v>
          </cell>
          <cell r="H30">
            <v>18.720000000000002</v>
          </cell>
          <cell r="I30" t="str">
            <v>*</v>
          </cell>
          <cell r="J30">
            <v>50.4</v>
          </cell>
          <cell r="K30">
            <v>0</v>
          </cell>
        </row>
        <row r="31">
          <cell r="B31">
            <v>20.020833333333329</v>
          </cell>
          <cell r="C31">
            <v>30.9</v>
          </cell>
          <cell r="D31">
            <v>15.9</v>
          </cell>
          <cell r="E31">
            <v>80.291666666666671</v>
          </cell>
          <cell r="F31">
            <v>96</v>
          </cell>
          <cell r="G31">
            <v>45</v>
          </cell>
          <cell r="H31">
            <v>4.6800000000000006</v>
          </cell>
          <cell r="I31" t="str">
            <v>*</v>
          </cell>
          <cell r="J31">
            <v>38.159999999999997</v>
          </cell>
          <cell r="K31">
            <v>0</v>
          </cell>
        </row>
        <row r="32">
          <cell r="B32">
            <v>19.729166666666668</v>
          </cell>
          <cell r="C32">
            <v>29.2</v>
          </cell>
          <cell r="D32">
            <v>12.8</v>
          </cell>
          <cell r="E32">
            <v>67</v>
          </cell>
          <cell r="F32">
            <v>93</v>
          </cell>
          <cell r="G32">
            <v>30</v>
          </cell>
          <cell r="H32">
            <v>1.8</v>
          </cell>
          <cell r="I32" t="str">
            <v>*</v>
          </cell>
          <cell r="J32">
            <v>25.2</v>
          </cell>
          <cell r="K32">
            <v>0</v>
          </cell>
        </row>
        <row r="33">
          <cell r="B33">
            <v>22.758333333333329</v>
          </cell>
          <cell r="C33">
            <v>29.4</v>
          </cell>
          <cell r="D33">
            <v>19</v>
          </cell>
          <cell r="E33">
            <v>64.166666666666671</v>
          </cell>
          <cell r="F33">
            <v>76</v>
          </cell>
          <cell r="G33">
            <v>47</v>
          </cell>
          <cell r="H33">
            <v>10.44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23.233333333333334</v>
          </cell>
          <cell r="C34">
            <v>30.1</v>
          </cell>
          <cell r="D34">
            <v>19.2</v>
          </cell>
          <cell r="E34">
            <v>73.791666666666671</v>
          </cell>
          <cell r="F34">
            <v>95</v>
          </cell>
          <cell r="G34">
            <v>49</v>
          </cell>
          <cell r="H34">
            <v>0.36000000000000004</v>
          </cell>
          <cell r="I34" t="str">
            <v>*</v>
          </cell>
          <cell r="J34">
            <v>20.16</v>
          </cell>
          <cell r="K34">
            <v>1.4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25.408333333333331</v>
          </cell>
          <cell r="C5">
            <v>33.4</v>
          </cell>
          <cell r="D5">
            <v>18.7</v>
          </cell>
          <cell r="E5">
            <v>59.208333333333336</v>
          </cell>
          <cell r="F5">
            <v>85</v>
          </cell>
          <cell r="G5">
            <v>37</v>
          </cell>
          <cell r="H5">
            <v>24.840000000000003</v>
          </cell>
          <cell r="I5" t="str">
            <v>*</v>
          </cell>
          <cell r="J5">
            <v>42.12</v>
          </cell>
          <cell r="K5">
            <v>0</v>
          </cell>
        </row>
        <row r="6">
          <cell r="B6">
            <v>28.958333333333339</v>
          </cell>
          <cell r="C6">
            <v>34.6</v>
          </cell>
          <cell r="D6">
            <v>24.2</v>
          </cell>
          <cell r="E6">
            <v>52.583333333333336</v>
          </cell>
          <cell r="F6">
            <v>70</v>
          </cell>
          <cell r="G6">
            <v>33</v>
          </cell>
          <cell r="H6">
            <v>23.040000000000003</v>
          </cell>
          <cell r="I6" t="str">
            <v>*</v>
          </cell>
          <cell r="J6">
            <v>53.28</v>
          </cell>
          <cell r="K6">
            <v>0</v>
          </cell>
        </row>
        <row r="7">
          <cell r="B7">
            <v>29.704166666666662</v>
          </cell>
          <cell r="C7">
            <v>34.700000000000003</v>
          </cell>
          <cell r="D7">
            <v>26.1</v>
          </cell>
          <cell r="E7">
            <v>48.25</v>
          </cell>
          <cell r="F7">
            <v>58</v>
          </cell>
          <cell r="G7">
            <v>36</v>
          </cell>
          <cell r="H7">
            <v>21.240000000000002</v>
          </cell>
          <cell r="I7" t="str">
            <v>*</v>
          </cell>
          <cell r="J7">
            <v>48.96</v>
          </cell>
          <cell r="K7">
            <v>0</v>
          </cell>
        </row>
        <row r="8">
          <cell r="B8">
            <v>27.300000000000008</v>
          </cell>
          <cell r="C8">
            <v>34.6</v>
          </cell>
          <cell r="D8">
            <v>22.6</v>
          </cell>
          <cell r="E8">
            <v>59.75</v>
          </cell>
          <cell r="F8">
            <v>89</v>
          </cell>
          <cell r="G8">
            <v>37</v>
          </cell>
          <cell r="H8">
            <v>21.6</v>
          </cell>
          <cell r="I8" t="str">
            <v>*</v>
          </cell>
          <cell r="J8">
            <v>54.36</v>
          </cell>
          <cell r="K8">
            <v>8.5999999999999979</v>
          </cell>
        </row>
        <row r="9">
          <cell r="B9">
            <v>20.704166666666669</v>
          </cell>
          <cell r="C9">
            <v>28.9</v>
          </cell>
          <cell r="D9">
            <v>15.1</v>
          </cell>
          <cell r="E9">
            <v>68.833333333333329</v>
          </cell>
          <cell r="F9">
            <v>90</v>
          </cell>
          <cell r="G9">
            <v>33</v>
          </cell>
          <cell r="H9">
            <v>19.8</v>
          </cell>
          <cell r="I9" t="str">
            <v>*</v>
          </cell>
          <cell r="J9">
            <v>33.119999999999997</v>
          </cell>
          <cell r="K9">
            <v>2.4000000000000004</v>
          </cell>
        </row>
        <row r="10">
          <cell r="B10">
            <v>23.212499999999995</v>
          </cell>
          <cell r="C10">
            <v>33.6</v>
          </cell>
          <cell r="D10">
            <v>16.100000000000001</v>
          </cell>
          <cell r="E10">
            <v>67.25</v>
          </cell>
          <cell r="F10">
            <v>88</v>
          </cell>
          <cell r="G10">
            <v>38</v>
          </cell>
          <cell r="H10">
            <v>13.68</v>
          </cell>
          <cell r="I10" t="str">
            <v>*</v>
          </cell>
          <cell r="J10">
            <v>28.08</v>
          </cell>
          <cell r="K10">
            <v>0.4</v>
          </cell>
        </row>
        <row r="11">
          <cell r="B11">
            <v>26.479166666666661</v>
          </cell>
          <cell r="C11">
            <v>33.799999999999997</v>
          </cell>
          <cell r="D11">
            <v>22.1</v>
          </cell>
          <cell r="E11">
            <v>59.791666666666664</v>
          </cell>
          <cell r="F11">
            <v>82</v>
          </cell>
          <cell r="G11">
            <v>34</v>
          </cell>
          <cell r="H11">
            <v>18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24.408333333333335</v>
          </cell>
          <cell r="C12">
            <v>32</v>
          </cell>
          <cell r="D12">
            <v>19.3</v>
          </cell>
          <cell r="E12">
            <v>63.208333333333336</v>
          </cell>
          <cell r="F12">
            <v>95</v>
          </cell>
          <cell r="G12">
            <v>40</v>
          </cell>
          <cell r="H12">
            <v>17.64</v>
          </cell>
          <cell r="I12" t="str">
            <v>*</v>
          </cell>
          <cell r="J12">
            <v>46.800000000000004</v>
          </cell>
          <cell r="K12">
            <v>62.999999999999993</v>
          </cell>
        </row>
        <row r="13">
          <cell r="B13">
            <v>20.56666666666667</v>
          </cell>
          <cell r="C13">
            <v>22.5</v>
          </cell>
          <cell r="D13">
            <v>18.600000000000001</v>
          </cell>
          <cell r="E13">
            <v>86.333333333333329</v>
          </cell>
          <cell r="F13">
            <v>92</v>
          </cell>
          <cell r="G13">
            <v>73</v>
          </cell>
          <cell r="H13">
            <v>25.2</v>
          </cell>
          <cell r="I13" t="str">
            <v>*</v>
          </cell>
          <cell r="J13">
            <v>41.04</v>
          </cell>
          <cell r="K13">
            <v>23.4</v>
          </cell>
        </row>
        <row r="14">
          <cell r="B14">
            <v>22.883333333333336</v>
          </cell>
          <cell r="C14">
            <v>32.4</v>
          </cell>
          <cell r="D14">
            <v>15.1</v>
          </cell>
          <cell r="E14">
            <v>71.833333333333329</v>
          </cell>
          <cell r="F14">
            <v>95</v>
          </cell>
          <cell r="G14">
            <v>32</v>
          </cell>
          <cell r="H14">
            <v>10.8</v>
          </cell>
          <cell r="I14" t="str">
            <v>*</v>
          </cell>
          <cell r="J14">
            <v>39.6</v>
          </cell>
          <cell r="K14">
            <v>0.60000000000000009</v>
          </cell>
        </row>
        <row r="15">
          <cell r="B15">
            <v>27.558333333333334</v>
          </cell>
          <cell r="C15">
            <v>35.299999999999997</v>
          </cell>
          <cell r="D15">
            <v>20.9</v>
          </cell>
          <cell r="E15">
            <v>49</v>
          </cell>
          <cell r="F15">
            <v>69</v>
          </cell>
          <cell r="G15">
            <v>25</v>
          </cell>
          <cell r="H15">
            <v>16.559999999999999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27.0625</v>
          </cell>
          <cell r="C16">
            <v>32.5</v>
          </cell>
          <cell r="D16">
            <v>24.2</v>
          </cell>
          <cell r="E16">
            <v>48.083333333333336</v>
          </cell>
          <cell r="F16">
            <v>66</v>
          </cell>
          <cell r="G16">
            <v>31</v>
          </cell>
          <cell r="H16">
            <v>18</v>
          </cell>
          <cell r="I16" t="str">
            <v>*</v>
          </cell>
          <cell r="J16">
            <v>43.2</v>
          </cell>
          <cell r="K16">
            <v>0</v>
          </cell>
        </row>
        <row r="17">
          <cell r="B17">
            <v>22.487500000000001</v>
          </cell>
          <cell r="C17">
            <v>30.9</v>
          </cell>
          <cell r="D17">
            <v>17.5</v>
          </cell>
          <cell r="E17">
            <v>73.916666666666671</v>
          </cell>
          <cell r="F17">
            <v>93</v>
          </cell>
          <cell r="G17">
            <v>46</v>
          </cell>
          <cell r="H17">
            <v>8.2799999999999994</v>
          </cell>
          <cell r="I17" t="str">
            <v>*</v>
          </cell>
          <cell r="J17">
            <v>27</v>
          </cell>
          <cell r="K17">
            <v>15.2</v>
          </cell>
        </row>
        <row r="18">
          <cell r="B18">
            <v>15.891666666666667</v>
          </cell>
          <cell r="C18">
            <v>21.5</v>
          </cell>
          <cell r="D18">
            <v>11.9</v>
          </cell>
          <cell r="E18">
            <v>75.708333333333329</v>
          </cell>
          <cell r="F18">
            <v>93</v>
          </cell>
          <cell r="G18">
            <v>41</v>
          </cell>
          <cell r="H18">
            <v>21.6</v>
          </cell>
          <cell r="I18" t="str">
            <v>*</v>
          </cell>
          <cell r="J18">
            <v>36.36</v>
          </cell>
          <cell r="K18">
            <v>0</v>
          </cell>
        </row>
        <row r="19">
          <cell r="B19">
            <v>18.570833333333333</v>
          </cell>
          <cell r="C19">
            <v>29.5</v>
          </cell>
          <cell r="D19">
            <v>8.6</v>
          </cell>
          <cell r="E19">
            <v>57.625</v>
          </cell>
          <cell r="F19">
            <v>90</v>
          </cell>
          <cell r="G19">
            <v>15</v>
          </cell>
          <cell r="H19">
            <v>14.4</v>
          </cell>
          <cell r="I19" t="str">
            <v>*</v>
          </cell>
          <cell r="J19">
            <v>23.759999999999998</v>
          </cell>
          <cell r="K19">
            <v>0</v>
          </cell>
        </row>
        <row r="20">
          <cell r="B20">
            <v>25.012499999999999</v>
          </cell>
          <cell r="C20">
            <v>33.299999999999997</v>
          </cell>
          <cell r="D20">
            <v>17</v>
          </cell>
          <cell r="E20">
            <v>45.125</v>
          </cell>
          <cell r="F20">
            <v>63</v>
          </cell>
          <cell r="G20">
            <v>30</v>
          </cell>
          <cell r="H20">
            <v>13.32</v>
          </cell>
          <cell r="I20" t="str">
            <v>*</v>
          </cell>
          <cell r="J20">
            <v>31.680000000000003</v>
          </cell>
          <cell r="K20">
            <v>0</v>
          </cell>
        </row>
        <row r="21">
          <cell r="B21">
            <v>27.741666666666664</v>
          </cell>
          <cell r="C21">
            <v>35.6</v>
          </cell>
          <cell r="D21">
            <v>19.5</v>
          </cell>
          <cell r="E21">
            <v>48.041666666666664</v>
          </cell>
          <cell r="F21">
            <v>78</v>
          </cell>
          <cell r="G21">
            <v>25</v>
          </cell>
          <cell r="H21">
            <v>13.68</v>
          </cell>
          <cell r="I21" t="str">
            <v>*</v>
          </cell>
          <cell r="J21">
            <v>36.36</v>
          </cell>
          <cell r="K21">
            <v>0</v>
          </cell>
        </row>
        <row r="22">
          <cell r="B22">
            <v>27.099999999999998</v>
          </cell>
          <cell r="C22">
            <v>33.1</v>
          </cell>
          <cell r="D22">
            <v>20.6</v>
          </cell>
          <cell r="E22">
            <v>51.75</v>
          </cell>
          <cell r="F22">
            <v>74</v>
          </cell>
          <cell r="G22">
            <v>35</v>
          </cell>
          <cell r="H22">
            <v>15.48</v>
          </cell>
          <cell r="I22" t="str">
            <v>*</v>
          </cell>
          <cell r="J22">
            <v>37.440000000000005</v>
          </cell>
          <cell r="K22">
            <v>0</v>
          </cell>
        </row>
        <row r="23">
          <cell r="B23">
            <v>27.679166666666671</v>
          </cell>
          <cell r="C23">
            <v>34.200000000000003</v>
          </cell>
          <cell r="D23">
            <v>22.3</v>
          </cell>
          <cell r="E23">
            <v>54.541666666666664</v>
          </cell>
          <cell r="F23">
            <v>70</v>
          </cell>
          <cell r="G23">
            <v>34</v>
          </cell>
          <cell r="H23">
            <v>10.44</v>
          </cell>
          <cell r="I23" t="str">
            <v>*</v>
          </cell>
          <cell r="J23">
            <v>25.2</v>
          </cell>
          <cell r="K23">
            <v>0</v>
          </cell>
        </row>
        <row r="24">
          <cell r="B24">
            <v>26.950000000000003</v>
          </cell>
          <cell r="C24">
            <v>34.799999999999997</v>
          </cell>
          <cell r="D24">
            <v>19.5</v>
          </cell>
          <cell r="E24">
            <v>60.958333333333336</v>
          </cell>
          <cell r="F24">
            <v>89</v>
          </cell>
          <cell r="G24">
            <v>32</v>
          </cell>
          <cell r="H24">
            <v>11.16</v>
          </cell>
          <cell r="I24" t="str">
            <v>*</v>
          </cell>
          <cell r="J24">
            <v>36.36</v>
          </cell>
          <cell r="K24">
            <v>6.8000000000000007</v>
          </cell>
        </row>
        <row r="25">
          <cell r="B25">
            <v>28.058333333333337</v>
          </cell>
          <cell r="C25">
            <v>36</v>
          </cell>
          <cell r="D25">
            <v>20.399999999999999</v>
          </cell>
          <cell r="E25">
            <v>56.875</v>
          </cell>
          <cell r="F25">
            <v>86</v>
          </cell>
          <cell r="G25">
            <v>28</v>
          </cell>
          <cell r="H25">
            <v>11.879999999999999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29.766666666666662</v>
          </cell>
          <cell r="C26">
            <v>37.200000000000003</v>
          </cell>
          <cell r="D26">
            <v>22.4</v>
          </cell>
          <cell r="E26">
            <v>46.5</v>
          </cell>
          <cell r="F26">
            <v>70</v>
          </cell>
          <cell r="G26">
            <v>20</v>
          </cell>
          <cell r="H26">
            <v>15.120000000000001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30.016666666666666</v>
          </cell>
          <cell r="C27">
            <v>38</v>
          </cell>
          <cell r="D27">
            <v>23.3</v>
          </cell>
          <cell r="E27">
            <v>49.25</v>
          </cell>
          <cell r="F27">
            <v>71</v>
          </cell>
          <cell r="G27">
            <v>26</v>
          </cell>
          <cell r="H27">
            <v>10.8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30.3125</v>
          </cell>
          <cell r="C28">
            <v>37.200000000000003</v>
          </cell>
          <cell r="D28">
            <v>22.1</v>
          </cell>
          <cell r="E28">
            <v>50.625</v>
          </cell>
          <cell r="F28">
            <v>77</v>
          </cell>
          <cell r="G28">
            <v>29</v>
          </cell>
          <cell r="H28">
            <v>12.24</v>
          </cell>
          <cell r="I28" t="str">
            <v>*</v>
          </cell>
          <cell r="J28">
            <v>28.08</v>
          </cell>
          <cell r="K28">
            <v>0</v>
          </cell>
        </row>
        <row r="29">
          <cell r="B29">
            <v>31.220833333333331</v>
          </cell>
          <cell r="C29">
            <v>37.4</v>
          </cell>
          <cell r="D29">
            <v>25.7</v>
          </cell>
          <cell r="E29">
            <v>49.333333333333336</v>
          </cell>
          <cell r="F29">
            <v>70</v>
          </cell>
          <cell r="G29">
            <v>28</v>
          </cell>
          <cell r="H29">
            <v>9.7200000000000006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30.983333333333338</v>
          </cell>
          <cell r="C30">
            <v>37.6</v>
          </cell>
          <cell r="D30">
            <v>25</v>
          </cell>
          <cell r="E30">
            <v>49.541666666666664</v>
          </cell>
          <cell r="F30">
            <v>70</v>
          </cell>
          <cell r="G30">
            <v>29</v>
          </cell>
          <cell r="H30">
            <v>16.559999999999999</v>
          </cell>
          <cell r="I30" t="str">
            <v>*</v>
          </cell>
          <cell r="J30">
            <v>48.24</v>
          </cell>
          <cell r="K30">
            <v>0</v>
          </cell>
        </row>
        <row r="31">
          <cell r="B31">
            <v>26.258333333333336</v>
          </cell>
          <cell r="C31">
            <v>30.2</v>
          </cell>
          <cell r="D31">
            <v>20.5</v>
          </cell>
          <cell r="E31">
            <v>58.125</v>
          </cell>
          <cell r="F31">
            <v>76</v>
          </cell>
          <cell r="G31">
            <v>47</v>
          </cell>
          <cell r="H31">
            <v>16.559999999999999</v>
          </cell>
          <cell r="I31" t="str">
            <v>*</v>
          </cell>
          <cell r="J31">
            <v>42.480000000000004</v>
          </cell>
          <cell r="K31">
            <v>0</v>
          </cell>
        </row>
        <row r="32">
          <cell r="B32">
            <v>22.329166666666662</v>
          </cell>
          <cell r="C32">
            <v>30.7</v>
          </cell>
          <cell r="D32">
            <v>15.7</v>
          </cell>
          <cell r="E32">
            <v>64.916666666666671</v>
          </cell>
          <cell r="F32">
            <v>83</v>
          </cell>
          <cell r="G32">
            <v>41</v>
          </cell>
          <cell r="H32">
            <v>14.04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26.837500000000006</v>
          </cell>
          <cell r="C33">
            <v>35.1</v>
          </cell>
          <cell r="D33">
            <v>19.5</v>
          </cell>
          <cell r="E33">
            <v>57.958333333333336</v>
          </cell>
          <cell r="F33">
            <v>84</v>
          </cell>
          <cell r="G33">
            <v>34</v>
          </cell>
          <cell r="H33">
            <v>10.8</v>
          </cell>
          <cell r="I33" t="str">
            <v>*</v>
          </cell>
          <cell r="J33">
            <v>19.440000000000001</v>
          </cell>
          <cell r="K33">
            <v>0</v>
          </cell>
        </row>
        <row r="34">
          <cell r="B34">
            <v>27.166666666666661</v>
          </cell>
          <cell r="C34">
            <v>34.700000000000003</v>
          </cell>
          <cell r="D34">
            <v>20.7</v>
          </cell>
          <cell r="E34">
            <v>65.375</v>
          </cell>
          <cell r="F34">
            <v>88</v>
          </cell>
          <cell r="G34">
            <v>37</v>
          </cell>
          <cell r="H34">
            <v>13.68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27.604166666666661</v>
          </cell>
          <cell r="C5">
            <v>36.5</v>
          </cell>
          <cell r="D5">
            <v>21.5</v>
          </cell>
          <cell r="E5">
            <v>55.666666666666664</v>
          </cell>
          <cell r="F5">
            <v>82</v>
          </cell>
          <cell r="G5">
            <v>26</v>
          </cell>
          <cell r="H5">
            <v>30.6</v>
          </cell>
          <cell r="I5" t="str">
            <v>*</v>
          </cell>
          <cell r="J5">
            <v>50.4</v>
          </cell>
          <cell r="K5">
            <v>0</v>
          </cell>
        </row>
        <row r="6">
          <cell r="B6">
            <v>28.395833333333339</v>
          </cell>
          <cell r="C6">
            <v>36</v>
          </cell>
          <cell r="D6">
            <v>23.9</v>
          </cell>
          <cell r="E6">
            <v>53.875</v>
          </cell>
          <cell r="F6">
            <v>71</v>
          </cell>
          <cell r="G6">
            <v>31</v>
          </cell>
          <cell r="H6">
            <v>31.680000000000003</v>
          </cell>
          <cell r="I6" t="str">
            <v>*</v>
          </cell>
          <cell r="J6">
            <v>72.72</v>
          </cell>
          <cell r="K6">
            <v>3.2</v>
          </cell>
        </row>
        <row r="7">
          <cell r="B7">
            <v>28.095833333333328</v>
          </cell>
          <cell r="C7">
            <v>36</v>
          </cell>
          <cell r="D7">
            <v>23.4</v>
          </cell>
          <cell r="E7">
            <v>54.708333333333336</v>
          </cell>
          <cell r="F7">
            <v>71</v>
          </cell>
          <cell r="G7">
            <v>29</v>
          </cell>
          <cell r="H7">
            <v>28.08</v>
          </cell>
          <cell r="I7" t="str">
            <v>*</v>
          </cell>
          <cell r="J7">
            <v>46.800000000000004</v>
          </cell>
          <cell r="K7">
            <v>0</v>
          </cell>
        </row>
        <row r="8">
          <cell r="B8">
            <v>29.345833333333328</v>
          </cell>
          <cell r="C8">
            <v>36.9</v>
          </cell>
          <cell r="D8">
            <v>23.9</v>
          </cell>
          <cell r="E8">
            <v>48.208333333333336</v>
          </cell>
          <cell r="F8">
            <v>70</v>
          </cell>
          <cell r="G8">
            <v>23</v>
          </cell>
          <cell r="H8">
            <v>25.56</v>
          </cell>
          <cell r="I8" t="str">
            <v>*</v>
          </cell>
          <cell r="J8">
            <v>48.24</v>
          </cell>
          <cell r="K8">
            <v>0</v>
          </cell>
        </row>
        <row r="9">
          <cell r="B9">
            <v>27.345833333333331</v>
          </cell>
          <cell r="C9">
            <v>35.4</v>
          </cell>
          <cell r="D9">
            <v>23.3</v>
          </cell>
          <cell r="E9">
            <v>57.625</v>
          </cell>
          <cell r="F9">
            <v>75</v>
          </cell>
          <cell r="G9">
            <v>32</v>
          </cell>
          <cell r="H9">
            <v>23.759999999999998</v>
          </cell>
          <cell r="I9" t="str">
            <v>*</v>
          </cell>
          <cell r="J9">
            <v>51.480000000000004</v>
          </cell>
          <cell r="K9">
            <v>0.4</v>
          </cell>
        </row>
        <row r="10">
          <cell r="B10">
            <v>26.054166666666674</v>
          </cell>
          <cell r="C10">
            <v>33.4</v>
          </cell>
          <cell r="D10">
            <v>23</v>
          </cell>
          <cell r="E10">
            <v>63.875</v>
          </cell>
          <cell r="F10">
            <v>82</v>
          </cell>
          <cell r="G10">
            <v>42</v>
          </cell>
          <cell r="H10">
            <v>22.68</v>
          </cell>
          <cell r="I10" t="str">
            <v>*</v>
          </cell>
          <cell r="J10">
            <v>41.76</v>
          </cell>
          <cell r="K10">
            <v>0.4</v>
          </cell>
        </row>
        <row r="11">
          <cell r="B11">
            <v>27.920833333333334</v>
          </cell>
          <cell r="C11">
            <v>35.9</v>
          </cell>
          <cell r="D11">
            <v>23.5</v>
          </cell>
          <cell r="E11">
            <v>56</v>
          </cell>
          <cell r="F11">
            <v>76</v>
          </cell>
          <cell r="G11">
            <v>28</v>
          </cell>
          <cell r="H11">
            <v>22.68</v>
          </cell>
          <cell r="I11" t="str">
            <v>*</v>
          </cell>
          <cell r="J11">
            <v>42.480000000000004</v>
          </cell>
          <cell r="K11">
            <v>0</v>
          </cell>
        </row>
        <row r="12">
          <cell r="B12">
            <v>29.112499999999997</v>
          </cell>
          <cell r="C12">
            <v>35.700000000000003</v>
          </cell>
          <cell r="D12">
            <v>23.8</v>
          </cell>
          <cell r="E12">
            <v>48.458333333333336</v>
          </cell>
          <cell r="F12">
            <v>74</v>
          </cell>
          <cell r="G12">
            <v>26</v>
          </cell>
          <cell r="H12">
            <v>27</v>
          </cell>
          <cell r="I12" t="str">
            <v>*</v>
          </cell>
          <cell r="J12">
            <v>44.28</v>
          </cell>
          <cell r="K12">
            <v>0</v>
          </cell>
        </row>
        <row r="13">
          <cell r="B13">
            <v>25.975000000000005</v>
          </cell>
          <cell r="C13">
            <v>33.700000000000003</v>
          </cell>
          <cell r="D13">
            <v>21.5</v>
          </cell>
          <cell r="E13">
            <v>63.75</v>
          </cell>
          <cell r="F13">
            <v>87</v>
          </cell>
          <cell r="G13">
            <v>32</v>
          </cell>
          <cell r="H13">
            <v>35.64</v>
          </cell>
          <cell r="I13" t="str">
            <v>*</v>
          </cell>
          <cell r="J13">
            <v>54</v>
          </cell>
          <cell r="K13">
            <v>0</v>
          </cell>
        </row>
        <row r="14">
          <cell r="B14">
            <v>25.858333333333334</v>
          </cell>
          <cell r="C14">
            <v>36.299999999999997</v>
          </cell>
          <cell r="D14">
            <v>19.2</v>
          </cell>
          <cell r="E14">
            <v>57.916666666666664</v>
          </cell>
          <cell r="F14">
            <v>85</v>
          </cell>
          <cell r="G14">
            <v>23</v>
          </cell>
          <cell r="H14">
            <v>39.24</v>
          </cell>
          <cell r="I14" t="str">
            <v>*</v>
          </cell>
          <cell r="J14">
            <v>56.16</v>
          </cell>
          <cell r="K14">
            <v>0</v>
          </cell>
        </row>
        <row r="15">
          <cell r="B15">
            <v>30.05</v>
          </cell>
          <cell r="C15">
            <v>38.1</v>
          </cell>
          <cell r="D15">
            <v>23.2</v>
          </cell>
          <cell r="E15">
            <v>37.791666666666664</v>
          </cell>
          <cell r="F15">
            <v>67</v>
          </cell>
          <cell r="G15">
            <v>18</v>
          </cell>
          <cell r="H15">
            <v>21.6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30.175000000000008</v>
          </cell>
          <cell r="C16">
            <v>37.1</v>
          </cell>
          <cell r="D16">
            <v>23.8</v>
          </cell>
          <cell r="E16">
            <v>32.208333333333336</v>
          </cell>
          <cell r="F16">
            <v>48</v>
          </cell>
          <cell r="G16">
            <v>15</v>
          </cell>
          <cell r="H16">
            <v>25.56</v>
          </cell>
          <cell r="I16" t="str">
            <v>*</v>
          </cell>
          <cell r="J16">
            <v>39.6</v>
          </cell>
          <cell r="K16">
            <v>0</v>
          </cell>
        </row>
        <row r="17">
          <cell r="B17">
            <v>25.820833333333329</v>
          </cell>
          <cell r="C17">
            <v>35.200000000000003</v>
          </cell>
          <cell r="D17">
            <v>19.100000000000001</v>
          </cell>
          <cell r="E17">
            <v>49.25</v>
          </cell>
          <cell r="F17">
            <v>95</v>
          </cell>
          <cell r="G17">
            <v>28</v>
          </cell>
          <cell r="H17">
            <v>37.440000000000005</v>
          </cell>
          <cell r="I17" t="str">
            <v>*</v>
          </cell>
          <cell r="J17">
            <v>61.560000000000009</v>
          </cell>
          <cell r="K17">
            <v>0</v>
          </cell>
        </row>
        <row r="18">
          <cell r="B18">
            <v>18.754166666666666</v>
          </cell>
          <cell r="C18">
            <v>22.1</v>
          </cell>
          <cell r="D18">
            <v>16.3</v>
          </cell>
          <cell r="E18">
            <v>90.777777777777771</v>
          </cell>
          <cell r="F18">
            <v>100</v>
          </cell>
          <cell r="G18">
            <v>77</v>
          </cell>
          <cell r="H18">
            <v>15.120000000000001</v>
          </cell>
          <cell r="I18" t="str">
            <v>*</v>
          </cell>
          <cell r="J18">
            <v>24.48</v>
          </cell>
          <cell r="K18">
            <v>2.8000000000000003</v>
          </cell>
        </row>
        <row r="19">
          <cell r="B19">
            <v>23.120833333333326</v>
          </cell>
          <cell r="C19">
            <v>31.7</v>
          </cell>
          <cell r="D19">
            <v>17.8</v>
          </cell>
          <cell r="E19">
            <v>52.545454545454547</v>
          </cell>
          <cell r="F19">
            <v>100</v>
          </cell>
          <cell r="G19">
            <v>35</v>
          </cell>
          <cell r="H19">
            <v>19.8</v>
          </cell>
          <cell r="I19" t="str">
            <v>*</v>
          </cell>
          <cell r="J19">
            <v>29.16</v>
          </cell>
          <cell r="K19">
            <v>0.2</v>
          </cell>
        </row>
        <row r="20">
          <cell r="B20">
            <v>27.770833333333332</v>
          </cell>
          <cell r="C20">
            <v>37.700000000000003</v>
          </cell>
          <cell r="D20">
            <v>20.6</v>
          </cell>
          <cell r="E20">
            <v>49.916666666666664</v>
          </cell>
          <cell r="F20">
            <v>77</v>
          </cell>
          <cell r="G20">
            <v>20</v>
          </cell>
          <cell r="H20">
            <v>13.68</v>
          </cell>
          <cell r="I20" t="str">
            <v>*</v>
          </cell>
          <cell r="J20">
            <v>27.720000000000002</v>
          </cell>
          <cell r="K20">
            <v>0</v>
          </cell>
        </row>
        <row r="21">
          <cell r="B21">
            <v>29.000000000000004</v>
          </cell>
          <cell r="C21">
            <v>37.9</v>
          </cell>
          <cell r="D21">
            <v>22.8</v>
          </cell>
          <cell r="E21">
            <v>38.375</v>
          </cell>
          <cell r="F21">
            <v>58</v>
          </cell>
          <cell r="G21">
            <v>19</v>
          </cell>
          <cell r="H21">
            <v>33.119999999999997</v>
          </cell>
          <cell r="I21" t="str">
            <v>*</v>
          </cell>
          <cell r="J21">
            <v>59.04</v>
          </cell>
          <cell r="K21">
            <v>0</v>
          </cell>
        </row>
        <row r="22">
          <cell r="B22">
            <v>27.295833333333331</v>
          </cell>
          <cell r="C22">
            <v>33.9</v>
          </cell>
          <cell r="D22">
            <v>21.4</v>
          </cell>
          <cell r="E22">
            <v>54.666666666666664</v>
          </cell>
          <cell r="F22">
            <v>94</v>
          </cell>
          <cell r="G22">
            <v>29</v>
          </cell>
          <cell r="H22">
            <v>20.88</v>
          </cell>
          <cell r="I22" t="str">
            <v>*</v>
          </cell>
          <cell r="J22">
            <v>45.36</v>
          </cell>
          <cell r="K22">
            <v>1.6</v>
          </cell>
        </row>
        <row r="23">
          <cell r="B23">
            <v>27.262499999999992</v>
          </cell>
          <cell r="C23">
            <v>36.200000000000003</v>
          </cell>
          <cell r="D23">
            <v>23</v>
          </cell>
          <cell r="E23">
            <v>56.791666666666664</v>
          </cell>
          <cell r="F23">
            <v>76</v>
          </cell>
          <cell r="G23">
            <v>25</v>
          </cell>
          <cell r="H23">
            <v>18.720000000000002</v>
          </cell>
          <cell r="I23" t="str">
            <v>*</v>
          </cell>
          <cell r="J23">
            <v>48.6</v>
          </cell>
          <cell r="K23">
            <v>0</v>
          </cell>
        </row>
        <row r="24">
          <cell r="B24">
            <v>29.079166666666666</v>
          </cell>
          <cell r="C24">
            <v>37.299999999999997</v>
          </cell>
          <cell r="D24">
            <v>24.9</v>
          </cell>
          <cell r="E24">
            <v>45.541666666666664</v>
          </cell>
          <cell r="F24">
            <v>63</v>
          </cell>
          <cell r="G24">
            <v>22</v>
          </cell>
          <cell r="H24">
            <v>16.920000000000002</v>
          </cell>
          <cell r="I24" t="str">
            <v>*</v>
          </cell>
          <cell r="J24">
            <v>31.680000000000003</v>
          </cell>
          <cell r="K24">
            <v>0</v>
          </cell>
        </row>
        <row r="25">
          <cell r="B25">
            <v>29.399999999999995</v>
          </cell>
          <cell r="C25">
            <v>37.700000000000003</v>
          </cell>
          <cell r="D25">
            <v>24.1</v>
          </cell>
          <cell r="E25">
            <v>46.458333333333336</v>
          </cell>
          <cell r="F25">
            <v>68</v>
          </cell>
          <cell r="G25">
            <v>22</v>
          </cell>
          <cell r="H25">
            <v>20.16</v>
          </cell>
          <cell r="I25" t="str">
            <v>*</v>
          </cell>
          <cell r="J25">
            <v>37.440000000000005</v>
          </cell>
          <cell r="K25">
            <v>0</v>
          </cell>
        </row>
        <row r="26">
          <cell r="B26">
            <v>30.591666666666665</v>
          </cell>
          <cell r="C26">
            <v>38.5</v>
          </cell>
          <cell r="D26">
            <v>24</v>
          </cell>
          <cell r="E26">
            <v>40.583333333333336</v>
          </cell>
          <cell r="F26">
            <v>63</v>
          </cell>
          <cell r="G26">
            <v>19</v>
          </cell>
          <cell r="H26">
            <v>17.28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30.850000000000005</v>
          </cell>
          <cell r="C27">
            <v>39.299999999999997</v>
          </cell>
          <cell r="D27">
            <v>24.1</v>
          </cell>
          <cell r="E27">
            <v>41.125</v>
          </cell>
          <cell r="F27">
            <v>63</v>
          </cell>
          <cell r="G27">
            <v>16</v>
          </cell>
          <cell r="H27">
            <v>18.720000000000002</v>
          </cell>
          <cell r="I27" t="str">
            <v>*</v>
          </cell>
          <cell r="J27">
            <v>29.880000000000003</v>
          </cell>
          <cell r="K27">
            <v>0.6</v>
          </cell>
        </row>
        <row r="28">
          <cell r="B28">
            <v>29.88333333333334</v>
          </cell>
          <cell r="C28">
            <v>36.4</v>
          </cell>
          <cell r="D28">
            <v>23.9</v>
          </cell>
          <cell r="E28">
            <v>51.166666666666664</v>
          </cell>
          <cell r="F28">
            <v>78</v>
          </cell>
          <cell r="G28">
            <v>30</v>
          </cell>
          <cell r="H28">
            <v>10.44</v>
          </cell>
          <cell r="I28" t="str">
            <v>*</v>
          </cell>
          <cell r="J28">
            <v>27.720000000000002</v>
          </cell>
          <cell r="K28">
            <v>0</v>
          </cell>
        </row>
        <row r="29">
          <cell r="B29">
            <v>29.908333333333335</v>
          </cell>
          <cell r="C29">
            <v>38.5</v>
          </cell>
          <cell r="D29">
            <v>24.4</v>
          </cell>
          <cell r="E29">
            <v>52.458333333333336</v>
          </cell>
          <cell r="F29">
            <v>82</v>
          </cell>
          <cell r="G29">
            <v>24</v>
          </cell>
          <cell r="H29">
            <v>23.040000000000003</v>
          </cell>
          <cell r="I29" t="str">
            <v>*</v>
          </cell>
          <cell r="J29">
            <v>44.64</v>
          </cell>
          <cell r="K29">
            <v>9.1999999999999993</v>
          </cell>
        </row>
        <row r="30">
          <cell r="B30">
            <v>31.058333333333334</v>
          </cell>
          <cell r="C30">
            <v>38</v>
          </cell>
          <cell r="D30">
            <v>25.4</v>
          </cell>
          <cell r="E30">
            <v>48.833333333333336</v>
          </cell>
          <cell r="F30">
            <v>72</v>
          </cell>
          <cell r="G30">
            <v>26</v>
          </cell>
          <cell r="H30">
            <v>16.559999999999999</v>
          </cell>
          <cell r="I30" t="str">
            <v>*</v>
          </cell>
          <cell r="J30">
            <v>35.28</v>
          </cell>
          <cell r="K30">
            <v>0</v>
          </cell>
        </row>
        <row r="31">
          <cell r="B31">
            <v>30.462499999999995</v>
          </cell>
          <cell r="C31">
            <v>36.299999999999997</v>
          </cell>
          <cell r="D31">
            <v>25.3</v>
          </cell>
          <cell r="E31">
            <v>48.416666666666664</v>
          </cell>
          <cell r="F31">
            <v>68</v>
          </cell>
          <cell r="G31">
            <v>31</v>
          </cell>
          <cell r="H31">
            <v>21.6</v>
          </cell>
          <cell r="I31" t="str">
            <v>*</v>
          </cell>
          <cell r="J31">
            <v>39.6</v>
          </cell>
          <cell r="K31">
            <v>0</v>
          </cell>
        </row>
        <row r="32">
          <cell r="B32">
            <v>24.883333333333336</v>
          </cell>
          <cell r="C32">
            <v>33.799999999999997</v>
          </cell>
          <cell r="D32">
            <v>17.2</v>
          </cell>
          <cell r="E32">
            <v>65.833333333333329</v>
          </cell>
          <cell r="F32">
            <v>100</v>
          </cell>
          <cell r="G32">
            <v>37</v>
          </cell>
          <cell r="H32">
            <v>16.559999999999999</v>
          </cell>
          <cell r="I32" t="str">
            <v>*</v>
          </cell>
          <cell r="J32">
            <v>30.96</v>
          </cell>
          <cell r="K32">
            <v>0</v>
          </cell>
        </row>
        <row r="33">
          <cell r="B33">
            <v>26.870833333333334</v>
          </cell>
          <cell r="C33">
            <v>36.299999999999997</v>
          </cell>
          <cell r="D33">
            <v>22.2</v>
          </cell>
          <cell r="E33">
            <v>66.333333333333329</v>
          </cell>
          <cell r="F33">
            <v>100</v>
          </cell>
          <cell r="G33">
            <v>32</v>
          </cell>
          <cell r="H33">
            <v>32.76</v>
          </cell>
          <cell r="I33" t="str">
            <v>*</v>
          </cell>
          <cell r="J33">
            <v>72.72</v>
          </cell>
          <cell r="K33">
            <v>12.2</v>
          </cell>
        </row>
        <row r="34">
          <cell r="B34">
            <v>27.041666666666668</v>
          </cell>
          <cell r="C34">
            <v>34</v>
          </cell>
          <cell r="D34">
            <v>22.8</v>
          </cell>
          <cell r="E34">
            <v>71.958333333333329</v>
          </cell>
          <cell r="F34">
            <v>98</v>
          </cell>
          <cell r="G34">
            <v>44</v>
          </cell>
          <cell r="H34">
            <v>25.56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24.283333333333328</v>
          </cell>
          <cell r="C5">
            <v>32.6</v>
          </cell>
          <cell r="D5">
            <v>18.600000000000001</v>
          </cell>
          <cell r="E5">
            <v>72</v>
          </cell>
          <cell r="F5">
            <v>95</v>
          </cell>
          <cell r="G5">
            <v>33</v>
          </cell>
          <cell r="H5">
            <v>11.879999999999999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27.404166666666665</v>
          </cell>
          <cell r="C6">
            <v>37.299999999999997</v>
          </cell>
          <cell r="D6">
            <v>22.4</v>
          </cell>
          <cell r="E6">
            <v>61.583333333333336</v>
          </cell>
          <cell r="F6">
            <v>81</v>
          </cell>
          <cell r="G6">
            <v>29</v>
          </cell>
          <cell r="H6">
            <v>16.2</v>
          </cell>
          <cell r="I6" t="str">
            <v>*</v>
          </cell>
          <cell r="J6">
            <v>53.64</v>
          </cell>
          <cell r="K6">
            <v>4.4000000000000004</v>
          </cell>
        </row>
        <row r="7">
          <cell r="B7">
            <v>28.708333333333329</v>
          </cell>
          <cell r="C7">
            <v>37.200000000000003</v>
          </cell>
          <cell r="D7">
            <v>23.8</v>
          </cell>
          <cell r="E7">
            <v>61.666666666666664</v>
          </cell>
          <cell r="F7">
            <v>82</v>
          </cell>
          <cell r="G7">
            <v>31</v>
          </cell>
          <cell r="H7">
            <v>12.6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29.608333333333331</v>
          </cell>
          <cell r="C8">
            <v>37.1</v>
          </cell>
          <cell r="D8">
            <v>23.9</v>
          </cell>
          <cell r="E8">
            <v>56.458333333333336</v>
          </cell>
          <cell r="F8">
            <v>81</v>
          </cell>
          <cell r="G8">
            <v>30</v>
          </cell>
          <cell r="H8">
            <v>14.76</v>
          </cell>
          <cell r="I8" t="str">
            <v>*</v>
          </cell>
          <cell r="J8">
            <v>43.56</v>
          </cell>
          <cell r="K8">
            <v>0</v>
          </cell>
        </row>
        <row r="9">
          <cell r="B9">
            <v>26.070833333333336</v>
          </cell>
          <cell r="C9">
            <v>33</v>
          </cell>
          <cell r="D9">
            <v>20.2</v>
          </cell>
          <cell r="E9">
            <v>62.25</v>
          </cell>
          <cell r="F9">
            <v>86</v>
          </cell>
          <cell r="G9">
            <v>30</v>
          </cell>
          <cell r="H9">
            <v>12.24</v>
          </cell>
          <cell r="I9" t="str">
            <v>*</v>
          </cell>
          <cell r="J9">
            <v>36</v>
          </cell>
          <cell r="K9">
            <v>0.8</v>
          </cell>
        </row>
        <row r="10">
          <cell r="B10">
            <v>26.733333333333331</v>
          </cell>
          <cell r="C10">
            <v>34.700000000000003</v>
          </cell>
          <cell r="D10">
            <v>21.4</v>
          </cell>
          <cell r="E10">
            <v>57.833333333333336</v>
          </cell>
          <cell r="F10">
            <v>80</v>
          </cell>
          <cell r="G10">
            <v>34</v>
          </cell>
          <cell r="H10">
            <v>9.7200000000000006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26.962499999999991</v>
          </cell>
          <cell r="C11">
            <v>33.6</v>
          </cell>
          <cell r="D11">
            <v>21</v>
          </cell>
          <cell r="E11">
            <v>50.791666666666664</v>
          </cell>
          <cell r="F11">
            <v>70</v>
          </cell>
          <cell r="G11">
            <v>31</v>
          </cell>
          <cell r="H11">
            <v>14.04</v>
          </cell>
          <cell r="I11" t="str">
            <v>*</v>
          </cell>
          <cell r="J11">
            <v>32.76</v>
          </cell>
          <cell r="K11">
            <v>0</v>
          </cell>
        </row>
        <row r="12">
          <cell r="B12">
            <v>28.054166666666671</v>
          </cell>
          <cell r="C12">
            <v>37.299999999999997</v>
          </cell>
          <cell r="D12">
            <v>21.8</v>
          </cell>
          <cell r="E12">
            <v>45.25</v>
          </cell>
          <cell r="F12">
            <v>73</v>
          </cell>
          <cell r="G12">
            <v>19</v>
          </cell>
          <cell r="H12">
            <v>17.28</v>
          </cell>
          <cell r="I12" t="str">
            <v>*</v>
          </cell>
          <cell r="J12">
            <v>44.64</v>
          </cell>
          <cell r="K12">
            <v>0</v>
          </cell>
        </row>
        <row r="13">
          <cell r="B13">
            <v>21.799999999999997</v>
          </cell>
          <cell r="C13">
            <v>25.1</v>
          </cell>
          <cell r="D13">
            <v>19.100000000000001</v>
          </cell>
          <cell r="E13">
            <v>76.291666666666671</v>
          </cell>
          <cell r="F13">
            <v>92</v>
          </cell>
          <cell r="G13">
            <v>54</v>
          </cell>
          <cell r="H13">
            <v>18.720000000000002</v>
          </cell>
          <cell r="I13" t="str">
            <v>*</v>
          </cell>
          <cell r="J13">
            <v>43.2</v>
          </cell>
          <cell r="K13">
            <v>1.6</v>
          </cell>
        </row>
        <row r="14">
          <cell r="B14">
            <v>24.562500000000004</v>
          </cell>
          <cell r="C14">
            <v>34.799999999999997</v>
          </cell>
          <cell r="D14">
            <v>17.8</v>
          </cell>
          <cell r="E14">
            <v>60.666666666666664</v>
          </cell>
          <cell r="F14">
            <v>90</v>
          </cell>
          <cell r="G14">
            <v>25</v>
          </cell>
          <cell r="H14">
            <v>9.7200000000000006</v>
          </cell>
          <cell r="I14" t="str">
            <v>*</v>
          </cell>
          <cell r="J14">
            <v>19.440000000000001</v>
          </cell>
          <cell r="K14">
            <v>0</v>
          </cell>
        </row>
        <row r="15">
          <cell r="B15">
            <v>27.637499999999999</v>
          </cell>
          <cell r="C15">
            <v>37.1</v>
          </cell>
          <cell r="D15">
            <v>20.399999999999999</v>
          </cell>
          <cell r="E15">
            <v>45.166666666666664</v>
          </cell>
          <cell r="F15">
            <v>71</v>
          </cell>
          <cell r="G15">
            <v>19</v>
          </cell>
          <cell r="H15">
            <v>15.120000000000001</v>
          </cell>
          <cell r="I15" t="str">
            <v>*</v>
          </cell>
          <cell r="J15">
            <v>32.04</v>
          </cell>
          <cell r="K15">
            <v>0</v>
          </cell>
        </row>
        <row r="16">
          <cell r="B16">
            <v>28.841666666666669</v>
          </cell>
          <cell r="C16">
            <v>37.9</v>
          </cell>
          <cell r="D16">
            <v>20.9</v>
          </cell>
          <cell r="E16">
            <v>39.583333333333336</v>
          </cell>
          <cell r="F16">
            <v>70</v>
          </cell>
          <cell r="G16">
            <v>17</v>
          </cell>
          <cell r="H16">
            <v>13.68</v>
          </cell>
          <cell r="I16" t="str">
            <v>*</v>
          </cell>
          <cell r="J16">
            <v>30.96</v>
          </cell>
          <cell r="K16">
            <v>0</v>
          </cell>
        </row>
        <row r="17">
          <cell r="B17">
            <v>29.224999999999998</v>
          </cell>
          <cell r="C17">
            <v>38.799999999999997</v>
          </cell>
          <cell r="D17">
            <v>22.6</v>
          </cell>
          <cell r="E17">
            <v>44.208333333333336</v>
          </cell>
          <cell r="F17">
            <v>72</v>
          </cell>
          <cell r="G17">
            <v>17</v>
          </cell>
          <cell r="H17">
            <v>23.759999999999998</v>
          </cell>
          <cell r="I17" t="str">
            <v>*</v>
          </cell>
          <cell r="J17">
            <v>64.08</v>
          </cell>
          <cell r="K17">
            <v>0</v>
          </cell>
        </row>
        <row r="18">
          <cell r="B18">
            <v>18.770833333333329</v>
          </cell>
          <cell r="C18">
            <v>24.1</v>
          </cell>
          <cell r="D18">
            <v>15.2</v>
          </cell>
          <cell r="E18">
            <v>77.833333333333329</v>
          </cell>
          <cell r="F18">
            <v>93</v>
          </cell>
          <cell r="G18">
            <v>60</v>
          </cell>
          <cell r="H18">
            <v>10.8</v>
          </cell>
          <cell r="I18" t="str">
            <v>*</v>
          </cell>
          <cell r="J18">
            <v>27</v>
          </cell>
          <cell r="K18">
            <v>7.8000000000000007</v>
          </cell>
        </row>
        <row r="19">
          <cell r="B19">
            <v>19.837500000000006</v>
          </cell>
          <cell r="C19">
            <v>29.6</v>
          </cell>
          <cell r="D19">
            <v>12.6</v>
          </cell>
          <cell r="E19">
            <v>64.25</v>
          </cell>
          <cell r="F19">
            <v>93</v>
          </cell>
          <cell r="G19">
            <v>27</v>
          </cell>
          <cell r="H19">
            <v>5.7600000000000007</v>
          </cell>
          <cell r="I19" t="str">
            <v>*</v>
          </cell>
          <cell r="J19">
            <v>18</v>
          </cell>
          <cell r="K19">
            <v>0.2</v>
          </cell>
        </row>
        <row r="20">
          <cell r="B20">
            <v>24.304166666666664</v>
          </cell>
          <cell r="C20">
            <v>35.5</v>
          </cell>
          <cell r="D20">
            <v>15.7</v>
          </cell>
          <cell r="E20">
            <v>54.666666666666664</v>
          </cell>
          <cell r="F20">
            <v>83</v>
          </cell>
          <cell r="G20">
            <v>26</v>
          </cell>
          <cell r="H20">
            <v>9</v>
          </cell>
          <cell r="I20" t="str">
            <v>*</v>
          </cell>
          <cell r="J20">
            <v>21.96</v>
          </cell>
          <cell r="K20">
            <v>0</v>
          </cell>
        </row>
        <row r="21">
          <cell r="B21">
            <v>28.754166666666674</v>
          </cell>
          <cell r="C21">
            <v>38.5</v>
          </cell>
          <cell r="D21">
            <v>21.3</v>
          </cell>
          <cell r="E21">
            <v>49.25</v>
          </cell>
          <cell r="F21">
            <v>79</v>
          </cell>
          <cell r="G21">
            <v>20</v>
          </cell>
          <cell r="H21">
            <v>14.4</v>
          </cell>
          <cell r="I21" t="str">
            <v>*</v>
          </cell>
          <cell r="J21">
            <v>39.6</v>
          </cell>
          <cell r="K21">
            <v>0</v>
          </cell>
        </row>
        <row r="22">
          <cell r="B22">
            <v>29.033333333333335</v>
          </cell>
          <cell r="C22">
            <v>35.1</v>
          </cell>
          <cell r="D22">
            <v>23.9</v>
          </cell>
          <cell r="E22">
            <v>47.458333333333336</v>
          </cell>
          <cell r="F22">
            <v>70</v>
          </cell>
          <cell r="G22">
            <v>31</v>
          </cell>
          <cell r="H22">
            <v>14.4</v>
          </cell>
          <cell r="I22" t="str">
            <v>*</v>
          </cell>
          <cell r="J22">
            <v>46.080000000000005</v>
          </cell>
          <cell r="K22">
            <v>0</v>
          </cell>
        </row>
        <row r="23">
          <cell r="B23">
            <v>29.891666666666666</v>
          </cell>
          <cell r="C23">
            <v>38.200000000000003</v>
          </cell>
          <cell r="D23">
            <v>23.1</v>
          </cell>
          <cell r="E23">
            <v>48.375</v>
          </cell>
          <cell r="F23">
            <v>75</v>
          </cell>
          <cell r="G23">
            <v>23</v>
          </cell>
          <cell r="H23">
            <v>7.2</v>
          </cell>
          <cell r="I23" t="str">
            <v>*</v>
          </cell>
          <cell r="J23">
            <v>22.32</v>
          </cell>
          <cell r="K23">
            <v>0</v>
          </cell>
        </row>
        <row r="24">
          <cell r="B24">
            <v>30.741666666666664</v>
          </cell>
          <cell r="C24">
            <v>39.299999999999997</v>
          </cell>
          <cell r="D24">
            <v>24.1</v>
          </cell>
          <cell r="E24">
            <v>44.958333333333336</v>
          </cell>
          <cell r="F24">
            <v>67</v>
          </cell>
          <cell r="G24">
            <v>21</v>
          </cell>
          <cell r="H24">
            <v>6.84</v>
          </cell>
          <cell r="I24" t="str">
            <v>*</v>
          </cell>
          <cell r="J24">
            <v>20.52</v>
          </cell>
          <cell r="K24">
            <v>0</v>
          </cell>
        </row>
        <row r="25">
          <cell r="B25">
            <v>31.254166666666659</v>
          </cell>
          <cell r="C25">
            <v>39.6</v>
          </cell>
          <cell r="D25">
            <v>23.6</v>
          </cell>
          <cell r="E25">
            <v>39.458333333333336</v>
          </cell>
          <cell r="F25">
            <v>64</v>
          </cell>
          <cell r="G25">
            <v>20</v>
          </cell>
          <cell r="H25">
            <v>12.24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31.583333333333329</v>
          </cell>
          <cell r="C26">
            <v>40.4</v>
          </cell>
          <cell r="D26">
            <v>23.6</v>
          </cell>
          <cell r="E26">
            <v>40.583333333333336</v>
          </cell>
          <cell r="F26">
            <v>66</v>
          </cell>
          <cell r="G26">
            <v>18</v>
          </cell>
          <cell r="H26">
            <v>12.6</v>
          </cell>
          <cell r="I26" t="str">
            <v>*</v>
          </cell>
          <cell r="J26">
            <v>25.2</v>
          </cell>
          <cell r="K26">
            <v>0</v>
          </cell>
        </row>
        <row r="27">
          <cell r="B27">
            <v>32.487500000000004</v>
          </cell>
          <cell r="C27">
            <v>41.5</v>
          </cell>
          <cell r="D27">
            <v>24.1</v>
          </cell>
          <cell r="E27">
            <v>40.041666666666664</v>
          </cell>
          <cell r="F27">
            <v>71</v>
          </cell>
          <cell r="G27">
            <v>17</v>
          </cell>
          <cell r="H27">
            <v>8.64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33.158333333333339</v>
          </cell>
          <cell r="C28">
            <v>42.1</v>
          </cell>
          <cell r="D28">
            <v>25.4</v>
          </cell>
          <cell r="E28">
            <v>35.875</v>
          </cell>
          <cell r="F28">
            <v>59</v>
          </cell>
          <cell r="G28">
            <v>17</v>
          </cell>
          <cell r="H28">
            <v>9.7200000000000006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33.595833333333331</v>
          </cell>
          <cell r="C29">
            <v>42</v>
          </cell>
          <cell r="D29">
            <v>26.5</v>
          </cell>
          <cell r="E29">
            <v>36.916666666666664</v>
          </cell>
          <cell r="F29">
            <v>58</v>
          </cell>
          <cell r="G29">
            <v>16</v>
          </cell>
          <cell r="H29">
            <v>13.32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34.141666666666673</v>
          </cell>
          <cell r="C30">
            <v>41.4</v>
          </cell>
          <cell r="D30">
            <v>28.2</v>
          </cell>
          <cell r="E30">
            <v>42.333333333333336</v>
          </cell>
          <cell r="F30">
            <v>69</v>
          </cell>
          <cell r="G30">
            <v>20</v>
          </cell>
          <cell r="H30">
            <v>12.24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32.891666666666666</v>
          </cell>
          <cell r="C31">
            <v>39.200000000000003</v>
          </cell>
          <cell r="D31">
            <v>27.2</v>
          </cell>
          <cell r="E31">
            <v>44.041666666666664</v>
          </cell>
          <cell r="F31">
            <v>68</v>
          </cell>
          <cell r="G31">
            <v>25</v>
          </cell>
          <cell r="H31">
            <v>15.120000000000001</v>
          </cell>
          <cell r="I31" t="str">
            <v>*</v>
          </cell>
          <cell r="J31">
            <v>38.880000000000003</v>
          </cell>
          <cell r="K31">
            <v>0</v>
          </cell>
        </row>
        <row r="32">
          <cell r="B32">
            <v>26.729166666666671</v>
          </cell>
          <cell r="C32">
            <v>34.5</v>
          </cell>
          <cell r="D32">
            <v>19.899999999999999</v>
          </cell>
          <cell r="E32">
            <v>58.125</v>
          </cell>
          <cell r="F32">
            <v>77</v>
          </cell>
          <cell r="G32">
            <v>35</v>
          </cell>
          <cell r="H32">
            <v>9.7200000000000006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27.975000000000005</v>
          </cell>
          <cell r="C33">
            <v>36</v>
          </cell>
          <cell r="D33">
            <v>20.100000000000001</v>
          </cell>
          <cell r="E33">
            <v>47.625</v>
          </cell>
          <cell r="F33">
            <v>64</v>
          </cell>
          <cell r="G33">
            <v>31</v>
          </cell>
          <cell r="H33">
            <v>7.2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29.016666666666662</v>
          </cell>
          <cell r="C34">
            <v>37.9</v>
          </cell>
          <cell r="D34">
            <v>24</v>
          </cell>
          <cell r="E34">
            <v>53</v>
          </cell>
          <cell r="F34">
            <v>80</v>
          </cell>
          <cell r="G34">
            <v>29</v>
          </cell>
          <cell r="H34">
            <v>13.68</v>
          </cell>
          <cell r="I34" t="str">
            <v>*</v>
          </cell>
          <cell r="J34">
            <v>32.04</v>
          </cell>
          <cell r="K34">
            <v>1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22.3125</v>
          </cell>
          <cell r="C5">
            <v>30</v>
          </cell>
          <cell r="D5">
            <v>17.2</v>
          </cell>
          <cell r="E5">
            <v>74.583333333333329</v>
          </cell>
          <cell r="F5">
            <v>95</v>
          </cell>
          <cell r="G5">
            <v>47</v>
          </cell>
          <cell r="H5">
            <v>19.8</v>
          </cell>
          <cell r="I5" t="str">
            <v>*</v>
          </cell>
          <cell r="J5">
            <v>43.56</v>
          </cell>
          <cell r="K5">
            <v>0</v>
          </cell>
        </row>
        <row r="6">
          <cell r="B6">
            <v>26.245833333333341</v>
          </cell>
          <cell r="C6">
            <v>33.799999999999997</v>
          </cell>
          <cell r="D6">
            <v>19.600000000000001</v>
          </cell>
          <cell r="E6">
            <v>65.916666666666671</v>
          </cell>
          <cell r="F6">
            <v>93</v>
          </cell>
          <cell r="G6">
            <v>36</v>
          </cell>
          <cell r="H6">
            <v>25.56</v>
          </cell>
          <cell r="I6" t="str">
            <v>*</v>
          </cell>
          <cell r="J6">
            <v>49.32</v>
          </cell>
          <cell r="K6">
            <v>0</v>
          </cell>
        </row>
        <row r="7">
          <cell r="B7">
            <v>27.858333333333334</v>
          </cell>
          <cell r="C7">
            <v>34.200000000000003</v>
          </cell>
          <cell r="D7">
            <v>21.5</v>
          </cell>
          <cell r="E7">
            <v>58.625</v>
          </cell>
          <cell r="F7">
            <v>84</v>
          </cell>
          <cell r="G7">
            <v>39</v>
          </cell>
          <cell r="H7">
            <v>29.16</v>
          </cell>
          <cell r="I7" t="str">
            <v>*</v>
          </cell>
          <cell r="J7">
            <v>57.6</v>
          </cell>
          <cell r="K7">
            <v>0</v>
          </cell>
        </row>
        <row r="8">
          <cell r="B8">
            <v>24.695833333333336</v>
          </cell>
          <cell r="C8">
            <v>31.9</v>
          </cell>
          <cell r="D8">
            <v>13.6</v>
          </cell>
          <cell r="E8">
            <v>65.541666666666671</v>
          </cell>
          <cell r="F8">
            <v>98</v>
          </cell>
          <cell r="G8">
            <v>45</v>
          </cell>
          <cell r="H8">
            <v>29.16</v>
          </cell>
          <cell r="I8" t="str">
            <v>*</v>
          </cell>
          <cell r="J8">
            <v>77.400000000000006</v>
          </cell>
          <cell r="K8">
            <v>5</v>
          </cell>
        </row>
        <row r="9">
          <cell r="B9">
            <v>16.975000000000001</v>
          </cell>
          <cell r="C9">
            <v>24.2</v>
          </cell>
          <cell r="D9">
            <v>12.8</v>
          </cell>
          <cell r="E9">
            <v>80.041666666666671</v>
          </cell>
          <cell r="F9">
            <v>98</v>
          </cell>
          <cell r="G9">
            <v>44</v>
          </cell>
          <cell r="H9">
            <v>16.559999999999999</v>
          </cell>
          <cell r="I9" t="str">
            <v>*</v>
          </cell>
          <cell r="J9">
            <v>30.96</v>
          </cell>
          <cell r="K9">
            <v>0</v>
          </cell>
        </row>
        <row r="10">
          <cell r="B10">
            <v>21.2</v>
          </cell>
          <cell r="C10">
            <v>29.8</v>
          </cell>
          <cell r="D10">
            <v>16.100000000000001</v>
          </cell>
          <cell r="E10">
            <v>73.5</v>
          </cell>
          <cell r="F10">
            <v>86</v>
          </cell>
          <cell r="G10">
            <v>52</v>
          </cell>
          <cell r="H10">
            <v>20.88</v>
          </cell>
          <cell r="I10" t="str">
            <v>*</v>
          </cell>
          <cell r="J10">
            <v>39.6</v>
          </cell>
          <cell r="K10">
            <v>0</v>
          </cell>
        </row>
        <row r="11">
          <cell r="B11">
            <v>22.829166666666669</v>
          </cell>
          <cell r="C11">
            <v>28.6</v>
          </cell>
          <cell r="D11">
            <v>18.399999999999999</v>
          </cell>
          <cell r="E11">
            <v>70.791666666666671</v>
          </cell>
          <cell r="F11">
            <v>85</v>
          </cell>
          <cell r="G11">
            <v>51</v>
          </cell>
          <cell r="H11">
            <v>27.720000000000002</v>
          </cell>
          <cell r="I11" t="str">
            <v>*</v>
          </cell>
          <cell r="J11">
            <v>53.28</v>
          </cell>
          <cell r="K11">
            <v>0</v>
          </cell>
        </row>
        <row r="12">
          <cell r="B12">
            <v>20.933333333333334</v>
          </cell>
          <cell r="C12">
            <v>25.8</v>
          </cell>
          <cell r="D12">
            <v>17.899999999999999</v>
          </cell>
          <cell r="E12">
            <v>83.125</v>
          </cell>
          <cell r="F12">
            <v>99</v>
          </cell>
          <cell r="G12">
            <v>54</v>
          </cell>
          <cell r="H12">
            <v>25.56</v>
          </cell>
          <cell r="I12" t="str">
            <v>*</v>
          </cell>
          <cell r="J12">
            <v>48.6</v>
          </cell>
          <cell r="K12">
            <v>30.8</v>
          </cell>
        </row>
        <row r="13">
          <cell r="B13">
            <v>19.483333333333331</v>
          </cell>
          <cell r="C13">
            <v>22.7</v>
          </cell>
          <cell r="D13">
            <v>17.7</v>
          </cell>
          <cell r="E13">
            <v>94.958333333333329</v>
          </cell>
          <cell r="F13">
            <v>99</v>
          </cell>
          <cell r="G13">
            <v>84</v>
          </cell>
          <cell r="H13">
            <v>19.079999999999998</v>
          </cell>
          <cell r="I13" t="str">
            <v>*</v>
          </cell>
          <cell r="J13">
            <v>35.64</v>
          </cell>
          <cell r="K13">
            <v>0.2</v>
          </cell>
        </row>
        <row r="14">
          <cell r="B14">
            <v>21.95</v>
          </cell>
          <cell r="C14">
            <v>30.7</v>
          </cell>
          <cell r="D14">
            <v>16</v>
          </cell>
          <cell r="E14">
            <v>79.041666666666671</v>
          </cell>
          <cell r="F14">
            <v>99</v>
          </cell>
          <cell r="G14">
            <v>43</v>
          </cell>
          <cell r="H14">
            <v>13.68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25.520833333333339</v>
          </cell>
          <cell r="C15">
            <v>33.5</v>
          </cell>
          <cell r="D15">
            <v>19.399999999999999</v>
          </cell>
          <cell r="E15">
            <v>58.125</v>
          </cell>
          <cell r="F15">
            <v>79</v>
          </cell>
          <cell r="G15">
            <v>30</v>
          </cell>
          <cell r="H15">
            <v>21.6</v>
          </cell>
          <cell r="I15" t="str">
            <v>*</v>
          </cell>
          <cell r="J15">
            <v>42.12</v>
          </cell>
          <cell r="K15">
            <v>0</v>
          </cell>
        </row>
        <row r="16">
          <cell r="B16">
            <v>26.366666666666664</v>
          </cell>
          <cell r="C16">
            <v>33.799999999999997</v>
          </cell>
          <cell r="D16">
            <v>22.3</v>
          </cell>
          <cell r="E16">
            <v>53</v>
          </cell>
          <cell r="F16">
            <v>66</v>
          </cell>
          <cell r="G16">
            <v>34</v>
          </cell>
          <cell r="H16">
            <v>20.16</v>
          </cell>
          <cell r="I16" t="str">
            <v>*</v>
          </cell>
          <cell r="J16">
            <v>46.080000000000005</v>
          </cell>
          <cell r="K16">
            <v>0</v>
          </cell>
        </row>
        <row r="17">
          <cell r="B17">
            <v>17.95</v>
          </cell>
          <cell r="C17">
            <v>25.4</v>
          </cell>
          <cell r="D17">
            <v>11</v>
          </cell>
          <cell r="E17">
            <v>82.208333333333329</v>
          </cell>
          <cell r="F17">
            <v>99</v>
          </cell>
          <cell r="G17">
            <v>50</v>
          </cell>
          <cell r="H17">
            <v>25.56</v>
          </cell>
          <cell r="I17" t="str">
            <v>*</v>
          </cell>
          <cell r="J17">
            <v>45.72</v>
          </cell>
          <cell r="K17">
            <v>4.2</v>
          </cell>
        </row>
        <row r="18">
          <cell r="B18">
            <v>13.533333333333333</v>
          </cell>
          <cell r="C18">
            <v>21.3</v>
          </cell>
          <cell r="D18">
            <v>8.6</v>
          </cell>
          <cell r="E18">
            <v>75.25</v>
          </cell>
          <cell r="F18">
            <v>99</v>
          </cell>
          <cell r="G18">
            <v>34</v>
          </cell>
          <cell r="H18">
            <v>16.559999999999999</v>
          </cell>
          <cell r="I18" t="str">
            <v>*</v>
          </cell>
          <cell r="J18">
            <v>37.080000000000005</v>
          </cell>
          <cell r="K18">
            <v>1.2000000000000002</v>
          </cell>
        </row>
        <row r="19">
          <cell r="B19">
            <v>17.129166666666666</v>
          </cell>
          <cell r="C19">
            <v>27.2</v>
          </cell>
          <cell r="D19">
            <v>9.6999999999999993</v>
          </cell>
          <cell r="E19">
            <v>49.916666666666664</v>
          </cell>
          <cell r="F19">
            <v>73</v>
          </cell>
          <cell r="G19">
            <v>20</v>
          </cell>
          <cell r="H19">
            <v>12.96</v>
          </cell>
          <cell r="I19" t="str">
            <v>*</v>
          </cell>
          <cell r="J19">
            <v>26.64</v>
          </cell>
          <cell r="K19">
            <v>0</v>
          </cell>
        </row>
        <row r="20">
          <cell r="B20">
            <v>23.066666666666663</v>
          </cell>
          <cell r="C20">
            <v>34</v>
          </cell>
          <cell r="D20">
            <v>15.4</v>
          </cell>
          <cell r="E20">
            <v>45.166666666666664</v>
          </cell>
          <cell r="F20">
            <v>62</v>
          </cell>
          <cell r="G20">
            <v>28</v>
          </cell>
          <cell r="H20">
            <v>18.720000000000002</v>
          </cell>
          <cell r="I20" t="str">
            <v>*</v>
          </cell>
          <cell r="J20">
            <v>39.6</v>
          </cell>
          <cell r="K20">
            <v>0</v>
          </cell>
        </row>
        <row r="21">
          <cell r="B21">
            <v>28.00833333333334</v>
          </cell>
          <cell r="C21">
            <v>35.799999999999997</v>
          </cell>
          <cell r="D21">
            <v>20.100000000000001</v>
          </cell>
          <cell r="E21">
            <v>48.75</v>
          </cell>
          <cell r="F21">
            <v>76</v>
          </cell>
          <cell r="G21">
            <v>26</v>
          </cell>
          <cell r="H21">
            <v>20.88</v>
          </cell>
          <cell r="I21" t="str">
            <v>*</v>
          </cell>
          <cell r="J21">
            <v>46.800000000000004</v>
          </cell>
          <cell r="K21">
            <v>0</v>
          </cell>
        </row>
        <row r="22">
          <cell r="B22">
            <v>27.625000000000004</v>
          </cell>
          <cell r="C22">
            <v>33.5</v>
          </cell>
          <cell r="D22">
            <v>22.3</v>
          </cell>
          <cell r="E22">
            <v>49.208333333333336</v>
          </cell>
          <cell r="F22">
            <v>68</v>
          </cell>
          <cell r="G22">
            <v>34</v>
          </cell>
          <cell r="H22">
            <v>20.52</v>
          </cell>
          <cell r="I22" t="str">
            <v>*</v>
          </cell>
          <cell r="J22">
            <v>48.96</v>
          </cell>
          <cell r="K22">
            <v>0</v>
          </cell>
        </row>
        <row r="23">
          <cell r="B23">
            <v>25.662499999999998</v>
          </cell>
          <cell r="C23">
            <v>32.9</v>
          </cell>
          <cell r="D23">
            <v>20.7</v>
          </cell>
          <cell r="E23">
            <v>67.333333333333329</v>
          </cell>
          <cell r="F23">
            <v>94</v>
          </cell>
          <cell r="G23">
            <v>44</v>
          </cell>
          <cell r="H23">
            <v>16.2</v>
          </cell>
          <cell r="I23" t="str">
            <v>*</v>
          </cell>
          <cell r="J23">
            <v>37.800000000000004</v>
          </cell>
          <cell r="K23">
            <v>3.4000000000000004</v>
          </cell>
        </row>
        <row r="24">
          <cell r="B24">
            <v>25.091666666666665</v>
          </cell>
          <cell r="C24">
            <v>33.6</v>
          </cell>
          <cell r="D24">
            <v>20.100000000000001</v>
          </cell>
          <cell r="E24">
            <v>71.166666666666671</v>
          </cell>
          <cell r="F24">
            <v>94</v>
          </cell>
          <cell r="G24">
            <v>42</v>
          </cell>
          <cell r="H24">
            <v>16.2</v>
          </cell>
          <cell r="I24" t="str">
            <v>*</v>
          </cell>
          <cell r="J24">
            <v>76.680000000000007</v>
          </cell>
          <cell r="K24">
            <v>6.9999999999999991</v>
          </cell>
        </row>
        <row r="25">
          <cell r="B25">
            <v>26.020833333333329</v>
          </cell>
          <cell r="C25">
            <v>35.799999999999997</v>
          </cell>
          <cell r="D25">
            <v>20.7</v>
          </cell>
          <cell r="E25">
            <v>66.791666666666671</v>
          </cell>
          <cell r="F25">
            <v>88</v>
          </cell>
          <cell r="G25">
            <v>33</v>
          </cell>
          <cell r="H25">
            <v>19.079999999999998</v>
          </cell>
          <cell r="I25" t="str">
            <v>*</v>
          </cell>
          <cell r="J25">
            <v>40.680000000000007</v>
          </cell>
          <cell r="K25">
            <v>0</v>
          </cell>
        </row>
        <row r="26">
          <cell r="B26">
            <v>29.704166666666669</v>
          </cell>
          <cell r="C26">
            <v>36.1</v>
          </cell>
          <cell r="D26">
            <v>23.9</v>
          </cell>
          <cell r="E26">
            <v>48.75</v>
          </cell>
          <cell r="F26">
            <v>70</v>
          </cell>
          <cell r="G26">
            <v>28</v>
          </cell>
          <cell r="H26">
            <v>15.840000000000002</v>
          </cell>
          <cell r="I26" t="str">
            <v>*</v>
          </cell>
          <cell r="J26">
            <v>33.840000000000003</v>
          </cell>
          <cell r="K26">
            <v>0</v>
          </cell>
        </row>
        <row r="27">
          <cell r="B27">
            <v>30.875</v>
          </cell>
          <cell r="C27">
            <v>37.299999999999997</v>
          </cell>
          <cell r="D27">
            <v>26.7</v>
          </cell>
          <cell r="E27">
            <v>44.25</v>
          </cell>
          <cell r="F27">
            <v>54</v>
          </cell>
          <cell r="G27">
            <v>30</v>
          </cell>
          <cell r="H27">
            <v>14.04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31.387500000000003</v>
          </cell>
          <cell r="C28">
            <v>36.6</v>
          </cell>
          <cell r="D28">
            <v>26.5</v>
          </cell>
          <cell r="E28">
            <v>46.625</v>
          </cell>
          <cell r="F28">
            <v>59</v>
          </cell>
          <cell r="G28">
            <v>35</v>
          </cell>
          <cell r="H28">
            <v>17.64</v>
          </cell>
          <cell r="I28" t="str">
            <v>*</v>
          </cell>
          <cell r="J28">
            <v>37.440000000000005</v>
          </cell>
          <cell r="K28">
            <v>0</v>
          </cell>
        </row>
        <row r="29">
          <cell r="B29">
            <v>31.212499999999995</v>
          </cell>
          <cell r="C29">
            <v>36.5</v>
          </cell>
          <cell r="D29">
            <v>25.9</v>
          </cell>
          <cell r="E29">
            <v>47.625</v>
          </cell>
          <cell r="F29">
            <v>64</v>
          </cell>
          <cell r="G29">
            <v>34</v>
          </cell>
          <cell r="H29">
            <v>19.440000000000001</v>
          </cell>
          <cell r="I29" t="str">
            <v>*</v>
          </cell>
          <cell r="J29">
            <v>36.72</v>
          </cell>
          <cell r="K29">
            <v>0</v>
          </cell>
        </row>
        <row r="30">
          <cell r="B30">
            <v>32.300000000000004</v>
          </cell>
          <cell r="C30">
            <v>37.200000000000003</v>
          </cell>
          <cell r="D30">
            <v>28.4</v>
          </cell>
          <cell r="E30">
            <v>42</v>
          </cell>
          <cell r="F30">
            <v>53</v>
          </cell>
          <cell r="G30">
            <v>29</v>
          </cell>
          <cell r="H30">
            <v>21.96</v>
          </cell>
          <cell r="I30" t="str">
            <v>*</v>
          </cell>
          <cell r="J30">
            <v>47.88</v>
          </cell>
          <cell r="K30">
            <v>0</v>
          </cell>
        </row>
        <row r="31">
          <cell r="B31">
            <v>19.170833333333334</v>
          </cell>
          <cell r="C31">
            <v>32.799999999999997</v>
          </cell>
          <cell r="D31">
            <v>14.6</v>
          </cell>
          <cell r="E31">
            <v>85.083333333333329</v>
          </cell>
          <cell r="F31">
            <v>99</v>
          </cell>
          <cell r="G31">
            <v>36</v>
          </cell>
          <cell r="H31">
            <v>23.400000000000002</v>
          </cell>
          <cell r="I31" t="str">
            <v>*</v>
          </cell>
          <cell r="J31">
            <v>48.6</v>
          </cell>
          <cell r="K31">
            <v>0.60000000000000009</v>
          </cell>
        </row>
        <row r="32">
          <cell r="B32">
            <v>19.404166666666669</v>
          </cell>
          <cell r="C32">
            <v>27.5</v>
          </cell>
          <cell r="D32">
            <v>13</v>
          </cell>
          <cell r="E32">
            <v>71.791666666666671</v>
          </cell>
          <cell r="F32">
            <v>96</v>
          </cell>
          <cell r="G32">
            <v>46</v>
          </cell>
          <cell r="H32">
            <v>13.68</v>
          </cell>
          <cell r="I32" t="str">
            <v>*</v>
          </cell>
          <cell r="J32">
            <v>26.28</v>
          </cell>
          <cell r="K32">
            <v>0</v>
          </cell>
        </row>
        <row r="33">
          <cell r="B33">
            <v>23.108333333333334</v>
          </cell>
          <cell r="C33">
            <v>29.8</v>
          </cell>
          <cell r="D33">
            <v>17.5</v>
          </cell>
          <cell r="E33">
            <v>64.916666666666671</v>
          </cell>
          <cell r="F33">
            <v>92</v>
          </cell>
          <cell r="G33">
            <v>48</v>
          </cell>
          <cell r="H33">
            <v>13.32</v>
          </cell>
          <cell r="I33" t="str">
            <v>*</v>
          </cell>
          <cell r="J33">
            <v>25.56</v>
          </cell>
          <cell r="K33">
            <v>0.4</v>
          </cell>
        </row>
        <row r="34">
          <cell r="B34">
            <v>23.787499999999998</v>
          </cell>
          <cell r="C34">
            <v>29</v>
          </cell>
          <cell r="D34">
            <v>19.399999999999999</v>
          </cell>
          <cell r="E34">
            <v>68.625</v>
          </cell>
          <cell r="F34">
            <v>84</v>
          </cell>
          <cell r="G34">
            <v>51</v>
          </cell>
          <cell r="H34">
            <v>12.6</v>
          </cell>
          <cell r="I34" t="str">
            <v>*</v>
          </cell>
          <cell r="J34">
            <v>22.68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24.000000000000004</v>
          </cell>
          <cell r="C5">
            <v>33</v>
          </cell>
          <cell r="D5">
            <v>17.5</v>
          </cell>
          <cell r="E5">
            <v>72.791666666666671</v>
          </cell>
          <cell r="F5">
            <v>99</v>
          </cell>
          <cell r="G5">
            <v>46</v>
          </cell>
          <cell r="H5">
            <v>21.96</v>
          </cell>
          <cell r="I5" t="str">
            <v>*</v>
          </cell>
          <cell r="J5">
            <v>36</v>
          </cell>
          <cell r="K5">
            <v>0.2</v>
          </cell>
        </row>
        <row r="6">
          <cell r="B6">
            <v>27.720833333333331</v>
          </cell>
          <cell r="C6">
            <v>33.200000000000003</v>
          </cell>
          <cell r="D6">
            <v>23.3</v>
          </cell>
          <cell r="E6">
            <v>60.541666666666664</v>
          </cell>
          <cell r="F6">
            <v>80</v>
          </cell>
          <cell r="G6">
            <v>42</v>
          </cell>
          <cell r="H6">
            <v>27.720000000000002</v>
          </cell>
          <cell r="I6" t="str">
            <v>*</v>
          </cell>
          <cell r="J6">
            <v>50.04</v>
          </cell>
          <cell r="K6">
            <v>0</v>
          </cell>
        </row>
        <row r="7">
          <cell r="B7">
            <v>28.150000000000006</v>
          </cell>
          <cell r="C7">
            <v>34.4</v>
          </cell>
          <cell r="D7">
            <v>23.8</v>
          </cell>
          <cell r="E7">
            <v>57.583333333333336</v>
          </cell>
          <cell r="F7">
            <v>74</v>
          </cell>
          <cell r="G7">
            <v>39</v>
          </cell>
          <cell r="H7">
            <v>28.8</v>
          </cell>
          <cell r="I7" t="str">
            <v>*</v>
          </cell>
          <cell r="J7">
            <v>48.96</v>
          </cell>
          <cell r="K7">
            <v>0</v>
          </cell>
        </row>
        <row r="8">
          <cell r="B8">
            <v>28.345833333333328</v>
          </cell>
          <cell r="C8">
            <v>33.799999999999997</v>
          </cell>
          <cell r="D8">
            <v>24.1</v>
          </cell>
          <cell r="E8">
            <v>56.5</v>
          </cell>
          <cell r="F8">
            <v>71</v>
          </cell>
          <cell r="G8">
            <v>38</v>
          </cell>
          <cell r="H8">
            <v>32.76</v>
          </cell>
          <cell r="I8" t="str">
            <v>*</v>
          </cell>
          <cell r="J8">
            <v>54</v>
          </cell>
          <cell r="K8">
            <v>0</v>
          </cell>
        </row>
        <row r="9">
          <cell r="B9">
            <v>22.970833333333335</v>
          </cell>
          <cell r="C9">
            <v>30.9</v>
          </cell>
          <cell r="D9">
            <v>15.6</v>
          </cell>
          <cell r="E9">
            <v>66.041666666666671</v>
          </cell>
          <cell r="F9">
            <v>87</v>
          </cell>
          <cell r="G9">
            <v>40</v>
          </cell>
          <cell r="H9">
            <v>29.880000000000003</v>
          </cell>
          <cell r="I9" t="str">
            <v>*</v>
          </cell>
          <cell r="J9">
            <v>43.56</v>
          </cell>
          <cell r="K9">
            <v>0</v>
          </cell>
        </row>
        <row r="10">
          <cell r="B10">
            <v>23.479166666666661</v>
          </cell>
          <cell r="C10">
            <v>32.5</v>
          </cell>
          <cell r="D10">
            <v>17.600000000000001</v>
          </cell>
          <cell r="E10">
            <v>67.708333333333329</v>
          </cell>
          <cell r="F10">
            <v>84</v>
          </cell>
          <cell r="G10">
            <v>44</v>
          </cell>
          <cell r="H10">
            <v>24.840000000000003</v>
          </cell>
          <cell r="I10" t="str">
            <v>*</v>
          </cell>
          <cell r="J10">
            <v>39.24</v>
          </cell>
          <cell r="K10">
            <v>0</v>
          </cell>
        </row>
        <row r="11">
          <cell r="B11">
            <v>26.274999999999995</v>
          </cell>
          <cell r="C11">
            <v>33.4</v>
          </cell>
          <cell r="D11">
            <v>21.4</v>
          </cell>
          <cell r="E11">
            <v>64.833333333333329</v>
          </cell>
          <cell r="F11">
            <v>90</v>
          </cell>
          <cell r="G11">
            <v>38</v>
          </cell>
          <cell r="H11">
            <v>24.840000000000003</v>
          </cell>
          <cell r="I11" t="str">
            <v>*</v>
          </cell>
          <cell r="J11">
            <v>46.440000000000005</v>
          </cell>
          <cell r="K11">
            <v>0</v>
          </cell>
        </row>
        <row r="12">
          <cell r="B12">
            <v>23.966666666666669</v>
          </cell>
          <cell r="C12">
            <v>33.200000000000003</v>
          </cell>
          <cell r="D12">
            <v>18.8</v>
          </cell>
          <cell r="E12">
            <v>66.041666666666671</v>
          </cell>
          <cell r="F12">
            <v>100</v>
          </cell>
          <cell r="G12">
            <v>39</v>
          </cell>
          <cell r="H12">
            <v>28.08</v>
          </cell>
          <cell r="I12" t="str">
            <v>*</v>
          </cell>
          <cell r="J12">
            <v>54</v>
          </cell>
          <cell r="K12">
            <v>19.399999999999999</v>
          </cell>
        </row>
        <row r="13">
          <cell r="B13">
            <v>20.737499999999994</v>
          </cell>
          <cell r="C13">
            <v>28.8</v>
          </cell>
          <cell r="D13">
            <v>18.899999999999999</v>
          </cell>
          <cell r="E13">
            <v>91.916666666666671</v>
          </cell>
          <cell r="F13">
            <v>100</v>
          </cell>
          <cell r="G13">
            <v>55</v>
          </cell>
          <cell r="H13">
            <v>37.440000000000005</v>
          </cell>
          <cell r="I13" t="str">
            <v>*</v>
          </cell>
          <cell r="J13">
            <v>53.28</v>
          </cell>
          <cell r="K13">
            <v>11.2</v>
          </cell>
        </row>
        <row r="14">
          <cell r="B14">
            <v>22.787499999999998</v>
          </cell>
          <cell r="C14">
            <v>31.7</v>
          </cell>
          <cell r="D14">
            <v>15.7</v>
          </cell>
          <cell r="E14">
            <v>74.291666666666671</v>
          </cell>
          <cell r="F14">
            <v>98</v>
          </cell>
          <cell r="G14">
            <v>40</v>
          </cell>
          <cell r="H14">
            <v>23.040000000000003</v>
          </cell>
          <cell r="I14" t="str">
            <v>*</v>
          </cell>
          <cell r="J14">
            <v>37.800000000000004</v>
          </cell>
          <cell r="K14">
            <v>0.2</v>
          </cell>
        </row>
        <row r="15">
          <cell r="B15">
            <v>24.625</v>
          </cell>
          <cell r="C15">
            <v>34.799999999999997</v>
          </cell>
          <cell r="D15">
            <v>16.3</v>
          </cell>
          <cell r="E15">
            <v>65.791666666666671</v>
          </cell>
          <cell r="F15">
            <v>97</v>
          </cell>
          <cell r="G15">
            <v>29</v>
          </cell>
          <cell r="H15">
            <v>19.079999999999998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25.941666666666666</v>
          </cell>
          <cell r="C16">
            <v>34.299999999999997</v>
          </cell>
          <cell r="D16">
            <v>19.100000000000001</v>
          </cell>
          <cell r="E16">
            <v>54.25</v>
          </cell>
          <cell r="F16">
            <v>86</v>
          </cell>
          <cell r="G16">
            <v>30</v>
          </cell>
          <cell r="H16">
            <v>25.2</v>
          </cell>
          <cell r="I16" t="str">
            <v>*</v>
          </cell>
          <cell r="J16">
            <v>47.519999999999996</v>
          </cell>
          <cell r="K16">
            <v>0</v>
          </cell>
        </row>
        <row r="17">
          <cell r="B17">
            <v>23.729166666666661</v>
          </cell>
          <cell r="C17">
            <v>32.799999999999997</v>
          </cell>
          <cell r="D17">
            <v>18.3</v>
          </cell>
          <cell r="E17">
            <v>67</v>
          </cell>
          <cell r="F17">
            <v>100</v>
          </cell>
          <cell r="G17">
            <v>35</v>
          </cell>
          <cell r="H17">
            <v>24.12</v>
          </cell>
          <cell r="I17" t="str">
            <v>*</v>
          </cell>
          <cell r="J17">
            <v>59.760000000000005</v>
          </cell>
          <cell r="K17">
            <v>8.8000000000000007</v>
          </cell>
        </row>
        <row r="18">
          <cell r="B18">
            <v>17.329166666666669</v>
          </cell>
          <cell r="C18">
            <v>22</v>
          </cell>
          <cell r="D18">
            <v>12.7</v>
          </cell>
          <cell r="E18">
            <v>89.083333333333329</v>
          </cell>
          <cell r="F18">
            <v>100</v>
          </cell>
          <cell r="G18">
            <v>62</v>
          </cell>
          <cell r="H18">
            <v>24.12</v>
          </cell>
          <cell r="I18" t="str">
            <v>*</v>
          </cell>
          <cell r="J18">
            <v>37.440000000000005</v>
          </cell>
          <cell r="K18">
            <v>1</v>
          </cell>
        </row>
        <row r="19">
          <cell r="B19">
            <v>18.837500000000002</v>
          </cell>
          <cell r="C19">
            <v>29.4</v>
          </cell>
          <cell r="D19">
            <v>11.4</v>
          </cell>
          <cell r="E19">
            <v>72.333333333333329</v>
          </cell>
          <cell r="F19">
            <v>97</v>
          </cell>
          <cell r="G19">
            <v>36</v>
          </cell>
          <cell r="H19">
            <v>24.48</v>
          </cell>
          <cell r="I19" t="str">
            <v>*</v>
          </cell>
          <cell r="J19">
            <v>37.080000000000005</v>
          </cell>
          <cell r="K19">
            <v>0</v>
          </cell>
        </row>
        <row r="20">
          <cell r="B20">
            <v>22.974999999999998</v>
          </cell>
          <cell r="C20">
            <v>34</v>
          </cell>
          <cell r="D20">
            <v>14.1</v>
          </cell>
          <cell r="E20">
            <v>64.291666666666671</v>
          </cell>
          <cell r="F20">
            <v>94</v>
          </cell>
          <cell r="G20">
            <v>33</v>
          </cell>
          <cell r="H20">
            <v>17.64</v>
          </cell>
          <cell r="I20" t="str">
            <v>*</v>
          </cell>
          <cell r="J20">
            <v>30.240000000000002</v>
          </cell>
          <cell r="K20">
            <v>0</v>
          </cell>
        </row>
        <row r="21">
          <cell r="B21">
            <v>27.054166666666664</v>
          </cell>
          <cell r="C21">
            <v>35.700000000000003</v>
          </cell>
          <cell r="D21">
            <v>18.899999999999999</v>
          </cell>
          <cell r="E21">
            <v>50.916666666666664</v>
          </cell>
          <cell r="F21">
            <v>79</v>
          </cell>
          <cell r="G21">
            <v>28</v>
          </cell>
          <cell r="H21">
            <v>26.28</v>
          </cell>
          <cell r="I21" t="str">
            <v>*</v>
          </cell>
          <cell r="J21">
            <v>59.04</v>
          </cell>
          <cell r="K21">
            <v>0</v>
          </cell>
        </row>
        <row r="22">
          <cell r="B22">
            <v>26.075000000000003</v>
          </cell>
          <cell r="C22">
            <v>34.799999999999997</v>
          </cell>
          <cell r="D22">
            <v>20.6</v>
          </cell>
          <cell r="E22">
            <v>61.166666666666664</v>
          </cell>
          <cell r="F22">
            <v>82</v>
          </cell>
          <cell r="G22">
            <v>33</v>
          </cell>
          <cell r="H22">
            <v>23.400000000000002</v>
          </cell>
          <cell r="I22" t="str">
            <v>*</v>
          </cell>
          <cell r="J22">
            <v>59.04</v>
          </cell>
          <cell r="K22">
            <v>0</v>
          </cell>
        </row>
        <row r="23">
          <cell r="B23">
            <v>26.566666666666666</v>
          </cell>
          <cell r="C23">
            <v>34.5</v>
          </cell>
          <cell r="D23">
            <v>20.5</v>
          </cell>
          <cell r="E23">
            <v>63.166666666666664</v>
          </cell>
          <cell r="F23">
            <v>86</v>
          </cell>
          <cell r="G23">
            <v>38</v>
          </cell>
          <cell r="H23">
            <v>20.88</v>
          </cell>
          <cell r="I23" t="str">
            <v>*</v>
          </cell>
          <cell r="J23">
            <v>41.76</v>
          </cell>
          <cell r="K23">
            <v>0</v>
          </cell>
        </row>
        <row r="24">
          <cell r="B24">
            <v>25.55416666666666</v>
          </cell>
          <cell r="C24">
            <v>35.299999999999997</v>
          </cell>
          <cell r="D24">
            <v>21.2</v>
          </cell>
          <cell r="E24">
            <v>69.916666666666671</v>
          </cell>
          <cell r="F24">
            <v>95</v>
          </cell>
          <cell r="G24">
            <v>34</v>
          </cell>
          <cell r="H24">
            <v>16.559999999999999</v>
          </cell>
          <cell r="I24" t="str">
            <v>*</v>
          </cell>
          <cell r="J24">
            <v>72</v>
          </cell>
          <cell r="K24">
            <v>27.6</v>
          </cell>
        </row>
        <row r="25">
          <cell r="B25">
            <v>27.116666666666671</v>
          </cell>
          <cell r="C25">
            <v>35.799999999999997</v>
          </cell>
          <cell r="D25">
            <v>20.100000000000001</v>
          </cell>
          <cell r="E25">
            <v>64.458333333333329</v>
          </cell>
          <cell r="F25">
            <v>95</v>
          </cell>
          <cell r="G25">
            <v>30</v>
          </cell>
          <cell r="H25">
            <v>19.8</v>
          </cell>
          <cell r="I25" t="str">
            <v>*</v>
          </cell>
          <cell r="J25">
            <v>32.04</v>
          </cell>
          <cell r="K25">
            <v>0.2</v>
          </cell>
        </row>
        <row r="26">
          <cell r="B26">
            <v>27.887499999999999</v>
          </cell>
          <cell r="C26">
            <v>36.9</v>
          </cell>
          <cell r="D26">
            <v>21.4</v>
          </cell>
          <cell r="E26">
            <v>56.583333333333336</v>
          </cell>
          <cell r="F26">
            <v>80</v>
          </cell>
          <cell r="G26">
            <v>29</v>
          </cell>
          <cell r="H26">
            <v>13.32</v>
          </cell>
          <cell r="I26" t="str">
            <v>*</v>
          </cell>
          <cell r="J26">
            <v>40.680000000000007</v>
          </cell>
          <cell r="K26">
            <v>0</v>
          </cell>
        </row>
        <row r="27">
          <cell r="B27">
            <v>27.887500000000006</v>
          </cell>
          <cell r="C27">
            <v>36.799999999999997</v>
          </cell>
          <cell r="D27">
            <v>21.5</v>
          </cell>
          <cell r="E27">
            <v>57</v>
          </cell>
          <cell r="F27">
            <v>82</v>
          </cell>
          <cell r="G27">
            <v>31</v>
          </cell>
          <cell r="H27">
            <v>20.52</v>
          </cell>
          <cell r="I27" t="str">
            <v>*</v>
          </cell>
          <cell r="J27">
            <v>48.96</v>
          </cell>
          <cell r="K27">
            <v>0</v>
          </cell>
        </row>
        <row r="28">
          <cell r="B28">
            <v>29.183333333333334</v>
          </cell>
          <cell r="C28">
            <v>37</v>
          </cell>
          <cell r="D28">
            <v>22.8</v>
          </cell>
          <cell r="E28">
            <v>52.958333333333336</v>
          </cell>
          <cell r="F28">
            <v>77</v>
          </cell>
          <cell r="G28">
            <v>32</v>
          </cell>
          <cell r="H28">
            <v>11.879999999999999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29.3125</v>
          </cell>
          <cell r="C29">
            <v>36.4</v>
          </cell>
          <cell r="D29">
            <v>23.6</v>
          </cell>
          <cell r="E29">
            <v>58.833333333333336</v>
          </cell>
          <cell r="F29">
            <v>83</v>
          </cell>
          <cell r="G29">
            <v>35</v>
          </cell>
          <cell r="H29">
            <v>12.96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29.995833333333326</v>
          </cell>
          <cell r="C30">
            <v>37</v>
          </cell>
          <cell r="D30">
            <v>24</v>
          </cell>
          <cell r="E30">
            <v>56.583333333333336</v>
          </cell>
          <cell r="F30">
            <v>80</v>
          </cell>
          <cell r="G30">
            <v>36</v>
          </cell>
          <cell r="H30">
            <v>22.68</v>
          </cell>
          <cell r="I30" t="str">
            <v>*</v>
          </cell>
          <cell r="J30">
            <v>42.480000000000004</v>
          </cell>
          <cell r="K30">
            <v>0</v>
          </cell>
        </row>
        <row r="31">
          <cell r="B31">
            <v>27.604166666666661</v>
          </cell>
          <cell r="C31">
            <v>33.6</v>
          </cell>
          <cell r="D31">
            <v>22.8</v>
          </cell>
          <cell r="E31">
            <v>63.416666666666664</v>
          </cell>
          <cell r="F31">
            <v>79</v>
          </cell>
          <cell r="G31">
            <v>47</v>
          </cell>
          <cell r="H31">
            <v>16.559999999999999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23.066666666666666</v>
          </cell>
          <cell r="C32">
            <v>32.1</v>
          </cell>
          <cell r="D32">
            <v>16.3</v>
          </cell>
          <cell r="E32">
            <v>73.625</v>
          </cell>
          <cell r="F32">
            <v>97</v>
          </cell>
          <cell r="G32">
            <v>47</v>
          </cell>
          <cell r="H32">
            <v>17.64</v>
          </cell>
          <cell r="I32" t="str">
            <v>*</v>
          </cell>
          <cell r="J32">
            <v>30.240000000000002</v>
          </cell>
          <cell r="K32">
            <v>0</v>
          </cell>
        </row>
        <row r="33">
          <cell r="B33">
            <v>25.404166666666669</v>
          </cell>
          <cell r="C33">
            <v>34.5</v>
          </cell>
          <cell r="D33">
            <v>20.6</v>
          </cell>
          <cell r="E33">
            <v>73.458333333333329</v>
          </cell>
          <cell r="F33">
            <v>95</v>
          </cell>
          <cell r="G33">
            <v>42</v>
          </cell>
          <cell r="H33">
            <v>24.840000000000003</v>
          </cell>
          <cell r="I33" t="str">
            <v>*</v>
          </cell>
          <cell r="J33">
            <v>49.680000000000007</v>
          </cell>
          <cell r="K33">
            <v>6.2</v>
          </cell>
        </row>
        <row r="34">
          <cell r="B34">
            <v>26.570833333333336</v>
          </cell>
          <cell r="C34">
            <v>33.700000000000003</v>
          </cell>
          <cell r="D34">
            <v>22.2</v>
          </cell>
          <cell r="E34">
            <v>78.25</v>
          </cell>
          <cell r="F34">
            <v>99</v>
          </cell>
          <cell r="G34">
            <v>46</v>
          </cell>
          <cell r="H34">
            <v>16.2</v>
          </cell>
          <cell r="I34" t="str">
            <v>*</v>
          </cell>
          <cell r="J34">
            <v>37.440000000000005</v>
          </cell>
          <cell r="K34">
            <v>0.60000000000000009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23.220833333333331</v>
          </cell>
          <cell r="C5">
            <v>30.6</v>
          </cell>
          <cell r="D5">
            <v>18.5</v>
          </cell>
          <cell r="E5">
            <v>53.615384615384613</v>
          </cell>
          <cell r="F5">
            <v>100</v>
          </cell>
          <cell r="G5">
            <v>39</v>
          </cell>
          <cell r="H5">
            <v>24.840000000000003</v>
          </cell>
          <cell r="I5" t="str">
            <v>*</v>
          </cell>
          <cell r="J5">
            <v>43.2</v>
          </cell>
          <cell r="K5">
            <v>0</v>
          </cell>
        </row>
        <row r="6">
          <cell r="B6">
            <v>27.054166666666664</v>
          </cell>
          <cell r="C6">
            <v>36.1</v>
          </cell>
          <cell r="D6">
            <v>21.8</v>
          </cell>
          <cell r="E6">
            <v>56.666666666666664</v>
          </cell>
          <cell r="F6">
            <v>76</v>
          </cell>
          <cell r="G6">
            <v>33</v>
          </cell>
          <cell r="H6">
            <v>25.56</v>
          </cell>
          <cell r="I6" t="str">
            <v>*</v>
          </cell>
          <cell r="J6">
            <v>47.88</v>
          </cell>
          <cell r="K6">
            <v>0</v>
          </cell>
        </row>
        <row r="7">
          <cell r="B7">
            <v>27.504166666666663</v>
          </cell>
          <cell r="C7">
            <v>37</v>
          </cell>
          <cell r="D7">
            <v>21.2</v>
          </cell>
          <cell r="E7">
            <v>62.5</v>
          </cell>
          <cell r="F7">
            <v>100</v>
          </cell>
          <cell r="G7">
            <v>30</v>
          </cell>
          <cell r="H7">
            <v>23.759999999999998</v>
          </cell>
          <cell r="I7" t="str">
            <v>*</v>
          </cell>
          <cell r="J7">
            <v>39.6</v>
          </cell>
          <cell r="K7">
            <v>0</v>
          </cell>
        </row>
        <row r="8">
          <cell r="B8">
            <v>29.145833333333332</v>
          </cell>
          <cell r="C8">
            <v>37</v>
          </cell>
          <cell r="D8">
            <v>24.2</v>
          </cell>
          <cell r="E8">
            <v>52.875</v>
          </cell>
          <cell r="F8">
            <v>71</v>
          </cell>
          <cell r="G8">
            <v>29</v>
          </cell>
          <cell r="H8">
            <v>26.28</v>
          </cell>
          <cell r="I8" t="str">
            <v>*</v>
          </cell>
          <cell r="J8">
            <v>51.480000000000004</v>
          </cell>
          <cell r="K8">
            <v>1</v>
          </cell>
        </row>
        <row r="9">
          <cell r="B9">
            <v>22.150000000000002</v>
          </cell>
          <cell r="C9">
            <v>29.2</v>
          </cell>
          <cell r="D9">
            <v>16.100000000000001</v>
          </cell>
          <cell r="E9">
            <v>59.055555555555557</v>
          </cell>
          <cell r="F9">
            <v>100</v>
          </cell>
          <cell r="G9">
            <v>33</v>
          </cell>
          <cell r="H9">
            <v>21.240000000000002</v>
          </cell>
          <cell r="I9" t="str">
            <v>*</v>
          </cell>
          <cell r="J9">
            <v>41.4</v>
          </cell>
          <cell r="K9">
            <v>0</v>
          </cell>
        </row>
        <row r="10">
          <cell r="B10">
            <v>23.933333333333326</v>
          </cell>
          <cell r="C10">
            <v>30.1</v>
          </cell>
          <cell r="D10">
            <v>19.2</v>
          </cell>
          <cell r="E10">
            <v>63.833333333333336</v>
          </cell>
          <cell r="F10">
            <v>86</v>
          </cell>
          <cell r="G10">
            <v>44</v>
          </cell>
          <cell r="H10">
            <v>25.2</v>
          </cell>
          <cell r="I10" t="str">
            <v>*</v>
          </cell>
          <cell r="J10">
            <v>45.72</v>
          </cell>
          <cell r="K10">
            <v>0</v>
          </cell>
        </row>
        <row r="11">
          <cell r="B11">
            <v>24.370833333333337</v>
          </cell>
          <cell r="C11">
            <v>32.1</v>
          </cell>
          <cell r="D11">
            <v>18.7</v>
          </cell>
          <cell r="E11">
            <v>57.958333333333336</v>
          </cell>
          <cell r="F11">
            <v>75</v>
          </cell>
          <cell r="G11">
            <v>34</v>
          </cell>
          <cell r="H11">
            <v>25.92</v>
          </cell>
          <cell r="I11" t="str">
            <v>*</v>
          </cell>
          <cell r="J11">
            <v>45</v>
          </cell>
          <cell r="K11">
            <v>0</v>
          </cell>
        </row>
        <row r="12">
          <cell r="B12">
            <v>24.950000000000003</v>
          </cell>
          <cell r="C12">
            <v>35.9</v>
          </cell>
          <cell r="D12">
            <v>19.7</v>
          </cell>
          <cell r="E12">
            <v>52.952380952380949</v>
          </cell>
          <cell r="F12">
            <v>100</v>
          </cell>
          <cell r="G12">
            <v>25</v>
          </cell>
          <cell r="H12">
            <v>29.52</v>
          </cell>
          <cell r="I12" t="str">
            <v>*</v>
          </cell>
          <cell r="J12">
            <v>54.36</v>
          </cell>
          <cell r="K12">
            <v>1.5999999999999999</v>
          </cell>
        </row>
        <row r="13">
          <cell r="B13">
            <v>19.470833333333335</v>
          </cell>
          <cell r="C13">
            <v>20.8</v>
          </cell>
          <cell r="D13">
            <v>18.3</v>
          </cell>
          <cell r="E13">
            <v>94.5</v>
          </cell>
          <cell r="F13" t="str">
            <v>*</v>
          </cell>
          <cell r="G13" t="str">
            <v>*</v>
          </cell>
          <cell r="H13">
            <v>28.44</v>
          </cell>
          <cell r="I13" t="str">
            <v>*</v>
          </cell>
          <cell r="J13">
            <v>45.72</v>
          </cell>
          <cell r="K13">
            <v>30.799999999999997</v>
          </cell>
        </row>
        <row r="14">
          <cell r="B14">
            <v>22.450000000000003</v>
          </cell>
          <cell r="C14">
            <v>30</v>
          </cell>
          <cell r="D14">
            <v>17.7</v>
          </cell>
          <cell r="E14">
            <v>55.307692307692307</v>
          </cell>
          <cell r="F14">
            <v>100</v>
          </cell>
          <cell r="G14">
            <v>35</v>
          </cell>
          <cell r="H14">
            <v>19.440000000000001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26.120833333333337</v>
          </cell>
          <cell r="C15">
            <v>34.200000000000003</v>
          </cell>
          <cell r="D15">
            <v>19.899999999999999</v>
          </cell>
          <cell r="E15">
            <v>54.666666666666664</v>
          </cell>
          <cell r="F15">
            <v>86</v>
          </cell>
          <cell r="G15">
            <v>28</v>
          </cell>
          <cell r="H15">
            <v>18.720000000000002</v>
          </cell>
          <cell r="I15" t="str">
            <v>*</v>
          </cell>
          <cell r="J15">
            <v>29.880000000000003</v>
          </cell>
          <cell r="K15">
            <v>0</v>
          </cell>
        </row>
        <row r="16">
          <cell r="B16">
            <v>27.983333333333334</v>
          </cell>
          <cell r="C16">
            <v>35.4</v>
          </cell>
          <cell r="D16">
            <v>21.7</v>
          </cell>
          <cell r="E16">
            <v>44.041666666666664</v>
          </cell>
          <cell r="F16">
            <v>69</v>
          </cell>
          <cell r="G16">
            <v>23</v>
          </cell>
          <cell r="H16">
            <v>18.720000000000002</v>
          </cell>
          <cell r="I16" t="str">
            <v>*</v>
          </cell>
          <cell r="J16">
            <v>33.119999999999997</v>
          </cell>
          <cell r="K16">
            <v>0</v>
          </cell>
        </row>
        <row r="17">
          <cell r="B17">
            <v>26.837499999999995</v>
          </cell>
          <cell r="C17">
            <v>36.700000000000003</v>
          </cell>
          <cell r="D17">
            <v>18.100000000000001</v>
          </cell>
          <cell r="E17">
            <v>53.541666666666664</v>
          </cell>
          <cell r="F17">
            <v>84</v>
          </cell>
          <cell r="G17">
            <v>23</v>
          </cell>
          <cell r="H17">
            <v>37.080000000000005</v>
          </cell>
          <cell r="I17" t="str">
            <v>*</v>
          </cell>
          <cell r="J17">
            <v>79.56</v>
          </cell>
          <cell r="K17">
            <v>1.2000000000000002</v>
          </cell>
        </row>
        <row r="18">
          <cell r="B18">
            <v>16.454166666666666</v>
          </cell>
          <cell r="C18">
            <v>21.9</v>
          </cell>
          <cell r="D18">
            <v>13</v>
          </cell>
          <cell r="E18">
            <v>63.916666666666664</v>
          </cell>
          <cell r="F18">
            <v>100</v>
          </cell>
          <cell r="G18">
            <v>41</v>
          </cell>
          <cell r="H18">
            <v>23.040000000000003</v>
          </cell>
          <cell r="I18" t="str">
            <v>*</v>
          </cell>
          <cell r="J18">
            <v>37.800000000000004</v>
          </cell>
          <cell r="K18">
            <v>0</v>
          </cell>
        </row>
        <row r="19">
          <cell r="B19">
            <v>18.391666666666662</v>
          </cell>
          <cell r="C19">
            <v>26.9</v>
          </cell>
          <cell r="D19">
            <v>10.4</v>
          </cell>
          <cell r="E19">
            <v>57.086956521739133</v>
          </cell>
          <cell r="F19">
            <v>100</v>
          </cell>
          <cell r="G19">
            <v>15</v>
          </cell>
          <cell r="H19">
            <v>11.520000000000001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23.625000000000011</v>
          </cell>
          <cell r="C20">
            <v>33.6</v>
          </cell>
          <cell r="D20">
            <v>16.600000000000001</v>
          </cell>
          <cell r="E20">
            <v>52.333333333333336</v>
          </cell>
          <cell r="F20">
            <v>78</v>
          </cell>
          <cell r="G20">
            <v>29</v>
          </cell>
          <cell r="H20">
            <v>16.559999999999999</v>
          </cell>
          <cell r="I20" t="str">
            <v>*</v>
          </cell>
          <cell r="J20">
            <v>28.08</v>
          </cell>
          <cell r="K20">
            <v>0</v>
          </cell>
        </row>
        <row r="21">
          <cell r="B21">
            <v>28.533333333333331</v>
          </cell>
          <cell r="C21">
            <v>37.299999999999997</v>
          </cell>
          <cell r="D21">
            <v>22.1</v>
          </cell>
          <cell r="E21">
            <v>44.708333333333336</v>
          </cell>
          <cell r="F21">
            <v>72</v>
          </cell>
          <cell r="G21">
            <v>24</v>
          </cell>
          <cell r="H21">
            <v>20.52</v>
          </cell>
          <cell r="I21" t="str">
            <v>*</v>
          </cell>
          <cell r="J21">
            <v>35.28</v>
          </cell>
          <cell r="K21">
            <v>0</v>
          </cell>
        </row>
        <row r="22">
          <cell r="B22">
            <v>26.608333333333334</v>
          </cell>
          <cell r="C22">
            <v>30.7</v>
          </cell>
          <cell r="D22">
            <v>22.4</v>
          </cell>
          <cell r="E22">
            <v>54.125</v>
          </cell>
          <cell r="F22">
            <v>73</v>
          </cell>
          <cell r="G22">
            <v>36</v>
          </cell>
          <cell r="H22">
            <v>20.16</v>
          </cell>
          <cell r="I22" t="str">
            <v>*</v>
          </cell>
          <cell r="J22">
            <v>38.880000000000003</v>
          </cell>
          <cell r="K22">
            <v>0</v>
          </cell>
        </row>
        <row r="23">
          <cell r="B23">
            <v>27.425000000000001</v>
          </cell>
          <cell r="C23">
            <v>35.1</v>
          </cell>
          <cell r="D23">
            <v>22.2</v>
          </cell>
          <cell r="E23">
            <v>58.166666666666664</v>
          </cell>
          <cell r="F23">
            <v>82</v>
          </cell>
          <cell r="G23">
            <v>33</v>
          </cell>
          <cell r="H23">
            <v>16.559999999999999</v>
          </cell>
          <cell r="I23" t="str">
            <v>*</v>
          </cell>
          <cell r="J23">
            <v>36.36</v>
          </cell>
          <cell r="K23">
            <v>0.4</v>
          </cell>
        </row>
        <row r="24">
          <cell r="B24">
            <v>28.82083333333334</v>
          </cell>
          <cell r="C24">
            <v>35.6</v>
          </cell>
          <cell r="D24">
            <v>23.2</v>
          </cell>
          <cell r="E24">
            <v>51.916666666666664</v>
          </cell>
          <cell r="F24">
            <v>75</v>
          </cell>
          <cell r="G24">
            <v>25</v>
          </cell>
          <cell r="H24">
            <v>22.32</v>
          </cell>
          <cell r="I24" t="str">
            <v>*</v>
          </cell>
          <cell r="J24">
            <v>34.92</v>
          </cell>
          <cell r="K24">
            <v>0</v>
          </cell>
        </row>
        <row r="25">
          <cell r="B25">
            <v>29.099999999999998</v>
          </cell>
          <cell r="C25">
            <v>37.1</v>
          </cell>
          <cell r="D25">
            <v>22.7</v>
          </cell>
          <cell r="E25">
            <v>46.666666666666664</v>
          </cell>
          <cell r="F25">
            <v>71</v>
          </cell>
          <cell r="G25">
            <v>24</v>
          </cell>
          <cell r="H25">
            <v>21.240000000000002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31.341666666666669</v>
          </cell>
          <cell r="C26">
            <v>40</v>
          </cell>
          <cell r="D26">
            <v>25.5</v>
          </cell>
          <cell r="E26">
            <v>38.291666666666664</v>
          </cell>
          <cell r="F26">
            <v>58</v>
          </cell>
          <cell r="G26">
            <v>19</v>
          </cell>
          <cell r="H26">
            <v>15.120000000000001</v>
          </cell>
          <cell r="I26" t="str">
            <v>*</v>
          </cell>
          <cell r="J26">
            <v>24.12</v>
          </cell>
          <cell r="K26">
            <v>0</v>
          </cell>
        </row>
        <row r="27">
          <cell r="B27">
            <v>31.400000000000006</v>
          </cell>
          <cell r="C27">
            <v>39.200000000000003</v>
          </cell>
          <cell r="D27">
            <v>24.9</v>
          </cell>
          <cell r="E27">
            <v>42.083333333333336</v>
          </cell>
          <cell r="F27">
            <v>74</v>
          </cell>
          <cell r="G27">
            <v>23</v>
          </cell>
          <cell r="H27">
            <v>15.48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32.6</v>
          </cell>
          <cell r="C28">
            <v>40.799999999999997</v>
          </cell>
          <cell r="D28">
            <v>26.3</v>
          </cell>
          <cell r="E28">
            <v>40.333333333333336</v>
          </cell>
          <cell r="F28">
            <v>70</v>
          </cell>
          <cell r="G28">
            <v>20</v>
          </cell>
          <cell r="H28">
            <v>12.96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31.954166666666669</v>
          </cell>
          <cell r="C29">
            <v>40.299999999999997</v>
          </cell>
          <cell r="D29">
            <v>24.6</v>
          </cell>
          <cell r="E29">
            <v>44.666666666666664</v>
          </cell>
          <cell r="F29">
            <v>70</v>
          </cell>
          <cell r="G29">
            <v>22</v>
          </cell>
          <cell r="H29">
            <v>17.28</v>
          </cell>
          <cell r="I29" t="str">
            <v>*</v>
          </cell>
          <cell r="J29">
            <v>35.28</v>
          </cell>
          <cell r="K29">
            <v>1.6</v>
          </cell>
        </row>
        <row r="30">
          <cell r="B30">
            <v>31.620833333333341</v>
          </cell>
          <cell r="C30">
            <v>40</v>
          </cell>
          <cell r="D30">
            <v>25.6</v>
          </cell>
          <cell r="E30">
            <v>50.5</v>
          </cell>
          <cell r="F30">
            <v>82</v>
          </cell>
          <cell r="G30">
            <v>24</v>
          </cell>
          <cell r="H30">
            <v>20.52</v>
          </cell>
          <cell r="I30" t="str">
            <v>*</v>
          </cell>
          <cell r="J30">
            <v>39.6</v>
          </cell>
          <cell r="K30">
            <v>0</v>
          </cell>
        </row>
        <row r="31">
          <cell r="B31">
            <v>28.099999999999998</v>
          </cell>
          <cell r="C31">
            <v>33.700000000000003</v>
          </cell>
          <cell r="D31">
            <v>21.5</v>
          </cell>
          <cell r="E31">
            <v>55.416666666666664</v>
          </cell>
          <cell r="F31">
            <v>72</v>
          </cell>
          <cell r="G31">
            <v>37</v>
          </cell>
          <cell r="H31">
            <v>23.040000000000003</v>
          </cell>
          <cell r="I31" t="str">
            <v>*</v>
          </cell>
          <cell r="J31">
            <v>43.2</v>
          </cell>
          <cell r="K31">
            <v>0</v>
          </cell>
        </row>
        <row r="32">
          <cell r="B32">
            <v>23.900000000000002</v>
          </cell>
          <cell r="C32">
            <v>32.700000000000003</v>
          </cell>
          <cell r="D32">
            <v>17</v>
          </cell>
          <cell r="E32">
            <v>65.173913043478265</v>
          </cell>
          <cell r="F32">
            <v>100</v>
          </cell>
          <cell r="G32">
            <v>40</v>
          </cell>
          <cell r="H32">
            <v>16.2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24.462499999999995</v>
          </cell>
          <cell r="C33">
            <v>32.5</v>
          </cell>
          <cell r="D33">
            <v>18.100000000000001</v>
          </cell>
          <cell r="E33">
            <v>55.708333333333336</v>
          </cell>
          <cell r="F33">
            <v>71</v>
          </cell>
          <cell r="G33">
            <v>37</v>
          </cell>
          <cell r="H33">
            <v>26.28</v>
          </cell>
          <cell r="I33" t="str">
            <v>*</v>
          </cell>
          <cell r="J33">
            <v>43.92</v>
          </cell>
          <cell r="K33">
            <v>0</v>
          </cell>
        </row>
        <row r="34">
          <cell r="B34">
            <v>26.75</v>
          </cell>
          <cell r="C34">
            <v>34.799999999999997</v>
          </cell>
          <cell r="D34">
            <v>21.5</v>
          </cell>
          <cell r="E34">
            <v>58.833333333333336</v>
          </cell>
          <cell r="F34">
            <v>85</v>
          </cell>
          <cell r="G34">
            <v>34</v>
          </cell>
          <cell r="H34">
            <v>17.28</v>
          </cell>
          <cell r="I34" t="str">
            <v>*</v>
          </cell>
          <cell r="J34">
            <v>29.16</v>
          </cell>
          <cell r="K34">
            <v>3.4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26.016666666666669</v>
          </cell>
          <cell r="C5">
            <v>34.5</v>
          </cell>
          <cell r="D5">
            <v>18.899999999999999</v>
          </cell>
          <cell r="E5">
            <v>70.916666666666671</v>
          </cell>
          <cell r="F5">
            <v>100</v>
          </cell>
          <cell r="G5">
            <v>44</v>
          </cell>
          <cell r="H5">
            <v>28.44</v>
          </cell>
          <cell r="I5" t="str">
            <v>*</v>
          </cell>
          <cell r="J5">
            <v>51.12</v>
          </cell>
          <cell r="K5">
            <v>60.2</v>
          </cell>
        </row>
        <row r="6">
          <cell r="B6">
            <v>29.229166666666661</v>
          </cell>
          <cell r="C6">
            <v>35.700000000000003</v>
          </cell>
          <cell r="D6">
            <v>24</v>
          </cell>
          <cell r="E6">
            <v>62.125</v>
          </cell>
          <cell r="F6">
            <v>84</v>
          </cell>
          <cell r="G6">
            <v>41</v>
          </cell>
          <cell r="H6">
            <v>30.6</v>
          </cell>
          <cell r="I6" t="str">
            <v>*</v>
          </cell>
          <cell r="J6">
            <v>54.72</v>
          </cell>
          <cell r="K6">
            <v>0</v>
          </cell>
        </row>
        <row r="7">
          <cell r="B7">
            <v>29.545833333333334</v>
          </cell>
          <cell r="C7">
            <v>35.4</v>
          </cell>
          <cell r="D7">
            <v>25.7</v>
          </cell>
          <cell r="E7">
            <v>58.541666666666664</v>
          </cell>
          <cell r="F7">
            <v>69</v>
          </cell>
          <cell r="G7">
            <v>44</v>
          </cell>
          <cell r="H7">
            <v>29.52</v>
          </cell>
          <cell r="I7" t="str">
            <v>*</v>
          </cell>
          <cell r="J7">
            <v>51.12</v>
          </cell>
          <cell r="K7">
            <v>0</v>
          </cell>
        </row>
        <row r="8">
          <cell r="B8">
            <v>27.854166666666661</v>
          </cell>
          <cell r="C8">
            <v>35.5</v>
          </cell>
          <cell r="D8">
            <v>19.2</v>
          </cell>
          <cell r="E8">
            <v>60.083333333333336</v>
          </cell>
          <cell r="F8">
            <v>76</v>
          </cell>
          <cell r="G8">
            <v>39</v>
          </cell>
          <cell r="H8">
            <v>41.4</v>
          </cell>
          <cell r="I8" t="str">
            <v>*</v>
          </cell>
          <cell r="J8">
            <v>69.84</v>
          </cell>
          <cell r="K8">
            <v>0</v>
          </cell>
        </row>
        <row r="9">
          <cell r="B9">
            <v>20.93333333333333</v>
          </cell>
          <cell r="C9">
            <v>28</v>
          </cell>
          <cell r="D9">
            <v>16.7</v>
          </cell>
          <cell r="E9">
            <v>68.291666666666671</v>
          </cell>
          <cell r="F9">
            <v>87</v>
          </cell>
          <cell r="G9">
            <v>43</v>
          </cell>
          <cell r="H9">
            <v>18.36</v>
          </cell>
          <cell r="I9" t="str">
            <v>*</v>
          </cell>
          <cell r="J9">
            <v>31.680000000000003</v>
          </cell>
          <cell r="K9">
            <v>0</v>
          </cell>
        </row>
        <row r="10">
          <cell r="B10">
            <v>22.891666666666666</v>
          </cell>
          <cell r="C10">
            <v>30.4</v>
          </cell>
          <cell r="D10">
            <v>17.8</v>
          </cell>
          <cell r="E10">
            <v>70.041666666666671</v>
          </cell>
          <cell r="F10">
            <v>87</v>
          </cell>
          <cell r="G10">
            <v>48</v>
          </cell>
          <cell r="H10">
            <v>18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27.329166666666666</v>
          </cell>
          <cell r="C11">
            <v>34.9</v>
          </cell>
          <cell r="D11">
            <v>22.8</v>
          </cell>
          <cell r="E11">
            <v>65.208333333333329</v>
          </cell>
          <cell r="F11">
            <v>84</v>
          </cell>
          <cell r="G11">
            <v>42</v>
          </cell>
          <cell r="H11">
            <v>24.840000000000003</v>
          </cell>
          <cell r="I11" t="str">
            <v>*</v>
          </cell>
          <cell r="J11">
            <v>46.800000000000004</v>
          </cell>
          <cell r="K11">
            <v>0</v>
          </cell>
        </row>
        <row r="12">
          <cell r="B12">
            <v>25.195833333333336</v>
          </cell>
          <cell r="C12">
            <v>29.5</v>
          </cell>
          <cell r="D12">
            <v>21.4</v>
          </cell>
          <cell r="E12">
            <v>76.5</v>
          </cell>
          <cell r="F12">
            <v>92</v>
          </cell>
          <cell r="G12">
            <v>62</v>
          </cell>
          <cell r="H12">
            <v>21.96</v>
          </cell>
          <cell r="I12" t="str">
            <v>*</v>
          </cell>
          <cell r="J12">
            <v>32.04</v>
          </cell>
          <cell r="K12">
            <v>0.4</v>
          </cell>
        </row>
        <row r="13">
          <cell r="B13">
            <v>21.983333333333334</v>
          </cell>
          <cell r="C13">
            <v>28</v>
          </cell>
          <cell r="D13">
            <v>19.7</v>
          </cell>
          <cell r="E13">
            <v>92.75</v>
          </cell>
          <cell r="F13">
            <v>100</v>
          </cell>
          <cell r="G13">
            <v>72</v>
          </cell>
          <cell r="H13">
            <v>19.440000000000001</v>
          </cell>
          <cell r="I13" t="str">
            <v>*</v>
          </cell>
          <cell r="J13">
            <v>37.800000000000004</v>
          </cell>
          <cell r="K13">
            <v>53.8</v>
          </cell>
        </row>
        <row r="14">
          <cell r="B14">
            <v>24.016666666666666</v>
          </cell>
          <cell r="C14">
            <v>33</v>
          </cell>
          <cell r="D14">
            <v>17.3</v>
          </cell>
          <cell r="E14">
            <v>79.875</v>
          </cell>
          <cell r="F14">
            <v>100</v>
          </cell>
          <cell r="G14">
            <v>48</v>
          </cell>
          <cell r="H14">
            <v>14.76</v>
          </cell>
          <cell r="I14" t="str">
            <v>*</v>
          </cell>
          <cell r="J14">
            <v>25.2</v>
          </cell>
          <cell r="K14">
            <v>0.2</v>
          </cell>
        </row>
        <row r="15">
          <cell r="B15">
            <v>27.420833333333334</v>
          </cell>
          <cell r="C15">
            <v>36.1</v>
          </cell>
          <cell r="D15">
            <v>19.5</v>
          </cell>
          <cell r="E15">
            <v>62.625</v>
          </cell>
          <cell r="F15">
            <v>94</v>
          </cell>
          <cell r="G15">
            <v>33</v>
          </cell>
          <cell r="H15">
            <v>20.88</v>
          </cell>
          <cell r="I15" t="str">
            <v>*</v>
          </cell>
          <cell r="J15">
            <v>37.800000000000004</v>
          </cell>
          <cell r="K15">
            <v>0</v>
          </cell>
        </row>
        <row r="16">
          <cell r="B16">
            <v>27.462499999999991</v>
          </cell>
          <cell r="C16">
            <v>36.1</v>
          </cell>
          <cell r="D16">
            <v>19.899999999999999</v>
          </cell>
          <cell r="E16">
            <v>61.5</v>
          </cell>
          <cell r="F16">
            <v>97</v>
          </cell>
          <cell r="G16">
            <v>35</v>
          </cell>
          <cell r="H16">
            <v>60.480000000000004</v>
          </cell>
          <cell r="I16" t="str">
            <v>*</v>
          </cell>
          <cell r="J16">
            <v>97.2</v>
          </cell>
          <cell r="K16">
            <v>9.4</v>
          </cell>
        </row>
        <row r="17">
          <cell r="B17">
            <v>19.379166666666666</v>
          </cell>
          <cell r="C17">
            <v>23.6</v>
          </cell>
          <cell r="D17">
            <v>16.100000000000001</v>
          </cell>
          <cell r="E17">
            <v>90.083333333333329</v>
          </cell>
          <cell r="F17">
            <v>96</v>
          </cell>
          <cell r="G17">
            <v>81</v>
          </cell>
          <cell r="H17">
            <v>27.720000000000002</v>
          </cell>
          <cell r="I17" t="str">
            <v>*</v>
          </cell>
          <cell r="J17">
            <v>47.519999999999996</v>
          </cell>
          <cell r="K17">
            <v>4</v>
          </cell>
        </row>
        <row r="18">
          <cell r="B18">
            <v>16.69166666666667</v>
          </cell>
          <cell r="C18">
            <v>24</v>
          </cell>
          <cell r="D18">
            <v>12.7</v>
          </cell>
          <cell r="E18">
            <v>72.916666666666671</v>
          </cell>
          <cell r="F18">
            <v>93</v>
          </cell>
          <cell r="G18">
            <v>41</v>
          </cell>
          <cell r="H18">
            <v>27.36</v>
          </cell>
          <cell r="I18" t="str">
            <v>*</v>
          </cell>
          <cell r="J18">
            <v>41.4</v>
          </cell>
          <cell r="K18">
            <v>0</v>
          </cell>
        </row>
        <row r="19">
          <cell r="B19">
            <v>18.820833333333336</v>
          </cell>
          <cell r="C19">
            <v>28.3</v>
          </cell>
          <cell r="D19">
            <v>10.7</v>
          </cell>
          <cell r="E19">
            <v>63.541666666666664</v>
          </cell>
          <cell r="F19">
            <v>95</v>
          </cell>
          <cell r="G19">
            <v>25</v>
          </cell>
          <cell r="H19">
            <v>11.879999999999999</v>
          </cell>
          <cell r="I19" t="str">
            <v>*</v>
          </cell>
          <cell r="J19">
            <v>23.759999999999998</v>
          </cell>
          <cell r="K19">
            <v>0</v>
          </cell>
        </row>
        <row r="20">
          <cell r="B20">
            <v>23.537499999999998</v>
          </cell>
          <cell r="C20">
            <v>33.700000000000003</v>
          </cell>
          <cell r="D20">
            <v>15</v>
          </cell>
          <cell r="E20">
            <v>60.5</v>
          </cell>
          <cell r="F20">
            <v>86</v>
          </cell>
          <cell r="G20">
            <v>38</v>
          </cell>
          <cell r="H20">
            <v>20.52</v>
          </cell>
          <cell r="I20" t="str">
            <v>*</v>
          </cell>
          <cell r="J20">
            <v>44.64</v>
          </cell>
          <cell r="K20">
            <v>0</v>
          </cell>
        </row>
        <row r="21">
          <cell r="B21">
            <v>28.558333333333326</v>
          </cell>
          <cell r="C21">
            <v>36</v>
          </cell>
          <cell r="D21">
            <v>22.3</v>
          </cell>
          <cell r="E21">
            <v>55.416666666666664</v>
          </cell>
          <cell r="F21">
            <v>78</v>
          </cell>
          <cell r="G21">
            <v>34</v>
          </cell>
          <cell r="H21">
            <v>23.759999999999998</v>
          </cell>
          <cell r="I21" t="str">
            <v>*</v>
          </cell>
          <cell r="J21">
            <v>42.480000000000004</v>
          </cell>
          <cell r="K21">
            <v>0</v>
          </cell>
        </row>
        <row r="22">
          <cell r="B22">
            <v>26.741666666666671</v>
          </cell>
          <cell r="C22">
            <v>32.6</v>
          </cell>
          <cell r="D22">
            <v>20.100000000000001</v>
          </cell>
          <cell r="E22">
            <v>63.125</v>
          </cell>
          <cell r="F22">
            <v>87</v>
          </cell>
          <cell r="G22">
            <v>45</v>
          </cell>
          <cell r="H22">
            <v>31.680000000000003</v>
          </cell>
          <cell r="I22" t="str">
            <v>*</v>
          </cell>
          <cell r="J22">
            <v>64.8</v>
          </cell>
          <cell r="K22">
            <v>9.6000000000000014</v>
          </cell>
        </row>
        <row r="23">
          <cell r="B23">
            <v>27.387499999999999</v>
          </cell>
          <cell r="C23">
            <v>35</v>
          </cell>
          <cell r="D23">
            <v>22.4</v>
          </cell>
          <cell r="E23">
            <v>68.083333333333329</v>
          </cell>
          <cell r="F23">
            <v>88</v>
          </cell>
          <cell r="G23">
            <v>43</v>
          </cell>
          <cell r="H23">
            <v>19.8</v>
          </cell>
          <cell r="I23" t="str">
            <v>*</v>
          </cell>
          <cell r="J23">
            <v>34.92</v>
          </cell>
          <cell r="K23">
            <v>0</v>
          </cell>
        </row>
        <row r="24">
          <cell r="B24">
            <v>25.925000000000001</v>
          </cell>
          <cell r="C24">
            <v>35.200000000000003</v>
          </cell>
          <cell r="D24">
            <v>20.6</v>
          </cell>
          <cell r="E24">
            <v>76.083333333333329</v>
          </cell>
          <cell r="F24">
            <v>98</v>
          </cell>
          <cell r="G24">
            <v>41</v>
          </cell>
          <cell r="H24">
            <v>15.840000000000002</v>
          </cell>
          <cell r="I24" t="str">
            <v>*</v>
          </cell>
          <cell r="J24">
            <v>45</v>
          </cell>
          <cell r="K24">
            <v>0.8</v>
          </cell>
        </row>
        <row r="25">
          <cell r="B25">
            <v>27.887499999999999</v>
          </cell>
          <cell r="C25">
            <v>36.4</v>
          </cell>
          <cell r="D25">
            <v>20.399999999999999</v>
          </cell>
          <cell r="E25">
            <v>68.291666666666671</v>
          </cell>
          <cell r="F25">
            <v>98</v>
          </cell>
          <cell r="G25">
            <v>35</v>
          </cell>
          <cell r="H25">
            <v>17.28</v>
          </cell>
          <cell r="I25" t="str">
            <v>*</v>
          </cell>
          <cell r="J25">
            <v>32.4</v>
          </cell>
          <cell r="K25">
            <v>0</v>
          </cell>
        </row>
        <row r="26">
          <cell r="B26">
            <v>29.737499999999994</v>
          </cell>
          <cell r="C26">
            <v>38.799999999999997</v>
          </cell>
          <cell r="D26">
            <v>21.7</v>
          </cell>
          <cell r="E26">
            <v>59.458333333333336</v>
          </cell>
          <cell r="F26">
            <v>91</v>
          </cell>
          <cell r="G26">
            <v>30</v>
          </cell>
          <cell r="H26">
            <v>16.2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30.391666666666666</v>
          </cell>
          <cell r="C27">
            <v>39</v>
          </cell>
          <cell r="D27">
            <v>22.4</v>
          </cell>
          <cell r="E27">
            <v>57.875</v>
          </cell>
          <cell r="F27">
            <v>89</v>
          </cell>
          <cell r="G27">
            <v>30</v>
          </cell>
          <cell r="H27">
            <v>18.36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31.125</v>
          </cell>
          <cell r="C28">
            <v>39.6</v>
          </cell>
          <cell r="D28">
            <v>23</v>
          </cell>
          <cell r="E28">
            <v>57.458333333333336</v>
          </cell>
          <cell r="F28">
            <v>90</v>
          </cell>
          <cell r="G28">
            <v>30</v>
          </cell>
          <cell r="H28">
            <v>20.88</v>
          </cell>
          <cell r="I28" t="str">
            <v>*</v>
          </cell>
          <cell r="J28">
            <v>38.880000000000003</v>
          </cell>
          <cell r="K28">
            <v>0</v>
          </cell>
        </row>
        <row r="29">
          <cell r="B29">
            <v>32.61249999999999</v>
          </cell>
          <cell r="C29">
            <v>39.799999999999997</v>
          </cell>
          <cell r="D29">
            <v>26</v>
          </cell>
          <cell r="E29">
            <v>49.5</v>
          </cell>
          <cell r="F29">
            <v>71</v>
          </cell>
          <cell r="G29">
            <v>29</v>
          </cell>
          <cell r="H29">
            <v>23.400000000000002</v>
          </cell>
          <cell r="I29" t="str">
            <v>*</v>
          </cell>
          <cell r="J29">
            <v>38.880000000000003</v>
          </cell>
          <cell r="K29">
            <v>0</v>
          </cell>
        </row>
        <row r="30">
          <cell r="B30">
            <v>32.5625</v>
          </cell>
          <cell r="C30">
            <v>39.299999999999997</v>
          </cell>
          <cell r="D30">
            <v>26.9</v>
          </cell>
          <cell r="E30">
            <v>48.625</v>
          </cell>
          <cell r="F30">
            <v>67</v>
          </cell>
          <cell r="G30">
            <v>28</v>
          </cell>
          <cell r="H30">
            <v>29.880000000000003</v>
          </cell>
          <cell r="I30" t="str">
            <v>*</v>
          </cell>
          <cell r="J30">
            <v>52.56</v>
          </cell>
          <cell r="K30">
            <v>0</v>
          </cell>
        </row>
        <row r="31">
          <cell r="B31">
            <v>22.920833333333331</v>
          </cell>
          <cell r="C31">
            <v>33</v>
          </cell>
          <cell r="D31">
            <v>18.7</v>
          </cell>
          <cell r="E31">
            <v>71</v>
          </cell>
          <cell r="F31">
            <v>85</v>
          </cell>
          <cell r="G31">
            <v>44</v>
          </cell>
          <cell r="H31">
            <v>32.04</v>
          </cell>
          <cell r="I31" t="str">
            <v>*</v>
          </cell>
          <cell r="J31">
            <v>51.480000000000004</v>
          </cell>
          <cell r="K31">
            <v>0</v>
          </cell>
        </row>
        <row r="32">
          <cell r="B32">
            <v>21.124999999999996</v>
          </cell>
          <cell r="C32">
            <v>30.6</v>
          </cell>
          <cell r="D32">
            <v>15.2</v>
          </cell>
          <cell r="E32">
            <v>70.916666666666671</v>
          </cell>
          <cell r="F32">
            <v>91</v>
          </cell>
          <cell r="G32">
            <v>45</v>
          </cell>
          <cell r="H32">
            <v>18.36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26.037499999999994</v>
          </cell>
          <cell r="C33">
            <v>34.4</v>
          </cell>
          <cell r="D33">
            <v>20.5</v>
          </cell>
          <cell r="E33">
            <v>64.458333333333329</v>
          </cell>
          <cell r="F33">
            <v>85</v>
          </cell>
          <cell r="G33">
            <v>41</v>
          </cell>
          <cell r="H33">
            <v>17.28</v>
          </cell>
          <cell r="I33" t="str">
            <v>*</v>
          </cell>
          <cell r="J33">
            <v>30.6</v>
          </cell>
          <cell r="K33">
            <v>0</v>
          </cell>
        </row>
        <row r="34">
          <cell r="B34">
            <v>25.212499999999995</v>
          </cell>
          <cell r="C34">
            <v>30.3</v>
          </cell>
          <cell r="D34">
            <v>21.4</v>
          </cell>
          <cell r="E34">
            <v>59.208333333333336</v>
          </cell>
          <cell r="F34">
            <v>71</v>
          </cell>
          <cell r="G34">
            <v>44</v>
          </cell>
          <cell r="H34">
            <v>20.88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I35" t="str">
            <v>*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showGridLines="0" topLeftCell="A4" zoomScale="90" zoomScaleNormal="90" workbookViewId="0">
      <selection activeCell="N39" sqref="N3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2" t="s">
        <v>214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4"/>
    </row>
    <row r="2" spans="1:36" s="4" customFormat="1" ht="20.100000000000001" customHeight="1" x14ac:dyDescent="0.2">
      <c r="A2" s="135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1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B3" si="0">SUM(C3+1)</f>
        <v>3</v>
      </c>
      <c r="E3" s="128">
        <f t="shared" si="0"/>
        <v>4</v>
      </c>
      <c r="F3" s="128">
        <f t="shared" si="0"/>
        <v>5</v>
      </c>
      <c r="G3" s="128">
        <v>6</v>
      </c>
      <c r="H3" s="128"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>SUM(AB3+1)</f>
        <v>28</v>
      </c>
      <c r="AD3" s="128">
        <f>SUM(AC3+1)</f>
        <v>29</v>
      </c>
      <c r="AE3" s="128">
        <v>30</v>
      </c>
      <c r="AF3" s="125" t="s">
        <v>26</v>
      </c>
    </row>
    <row r="4" spans="1:36" s="5" customForma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5"/>
    </row>
    <row r="5" spans="1:36" s="5" customFormat="1" x14ac:dyDescent="0.2">
      <c r="A5" s="52" t="s">
        <v>30</v>
      </c>
      <c r="B5" s="113">
        <f>[1]Setembro!$B$5</f>
        <v>24.120833333333334</v>
      </c>
      <c r="C5" s="113">
        <f>[1]Setembro!$B$6</f>
        <v>29.099999999999994</v>
      </c>
      <c r="D5" s="113">
        <f>[1]Setembro!$B$7</f>
        <v>28.779166666666665</v>
      </c>
      <c r="E5" s="113">
        <f>[1]Setembro!$B$8</f>
        <v>29.920833333333338</v>
      </c>
      <c r="F5" s="113">
        <f>[1]Setembro!$B$9</f>
        <v>25.870833333333337</v>
      </c>
      <c r="G5" s="113">
        <f>[1]Setembro!$B$10</f>
        <v>26.025000000000002</v>
      </c>
      <c r="H5" s="113">
        <f>[1]Setembro!$B$11</f>
        <v>28.11666666666666</v>
      </c>
      <c r="I5" s="113">
        <f>[1]Setembro!$B$12</f>
        <v>26.679166666666671</v>
      </c>
      <c r="J5" s="113">
        <f>[1]Setembro!$B$13</f>
        <v>21.329166666666666</v>
      </c>
      <c r="K5" s="113">
        <f>[1]Setembro!$B$14</f>
        <v>24.030434782608697</v>
      </c>
      <c r="L5" s="113">
        <f>[1]Setembro!$B$15</f>
        <v>26.395833333333339</v>
      </c>
      <c r="M5" s="113">
        <f>[1]Setembro!$B$16</f>
        <v>27.733333333333331</v>
      </c>
      <c r="N5" s="113">
        <f>[1]Setembro!$B$17</f>
        <v>26.879166666666674</v>
      </c>
      <c r="O5" s="113">
        <f>[1]Setembro!$B$18</f>
        <v>19.295833333333331</v>
      </c>
      <c r="P5" s="113">
        <f>[1]Setembro!$B$19</f>
        <v>20.220833333333335</v>
      </c>
      <c r="Q5" s="113">
        <f>[1]Setembro!$B$20</f>
        <v>23.975000000000005</v>
      </c>
      <c r="R5" s="113">
        <f>[1]Setembro!$B$21</f>
        <v>27.387500000000003</v>
      </c>
      <c r="S5" s="113">
        <f>[1]Setembro!$B$22</f>
        <v>27.991666666666671</v>
      </c>
      <c r="T5" s="113">
        <f>[1]Setembro!$B$23</f>
        <v>29.179166666666664</v>
      </c>
      <c r="U5" s="113">
        <f>[1]Setembro!$B$24</f>
        <v>29.729166666666668</v>
      </c>
      <c r="V5" s="113">
        <f>[1]Setembro!$B$25</f>
        <v>30.191666666666666</v>
      </c>
      <c r="W5" s="113">
        <f>[1]Setembro!$B$26</f>
        <v>30.324999999999999</v>
      </c>
      <c r="X5" s="113">
        <f>[1]Setembro!$B$27</f>
        <v>31.229166666666661</v>
      </c>
      <c r="Y5" s="113">
        <f>[1]Setembro!$B$28</f>
        <v>32.29999999999999</v>
      </c>
      <c r="Z5" s="113">
        <f>[1]Setembro!$B$29</f>
        <v>31.637500000000003</v>
      </c>
      <c r="AA5" s="113">
        <f>[1]Setembro!$B$30</f>
        <v>32.408333333333339</v>
      </c>
      <c r="AB5" s="113">
        <f>[1]Setembro!$B$31</f>
        <v>30.904166666666658</v>
      </c>
      <c r="AC5" s="113">
        <f>[1]Setembro!$B$32</f>
        <v>26.024999999999995</v>
      </c>
      <c r="AD5" s="113">
        <f>[1]Setembro!$B$33</f>
        <v>28.654166666666658</v>
      </c>
      <c r="AE5" s="113">
        <f>[1]Setembro!$B$34</f>
        <v>28.441666666666666</v>
      </c>
      <c r="AF5" s="164">
        <f>AVERAGE(B5:AE5)</f>
        <v>27.495875603864743</v>
      </c>
    </row>
    <row r="6" spans="1:36" x14ac:dyDescent="0.2">
      <c r="A6" s="52" t="s">
        <v>0</v>
      </c>
      <c r="B6" s="114">
        <f>[2]Setembro!$B$5</f>
        <v>22.287500000000005</v>
      </c>
      <c r="C6" s="114">
        <f>[2]Setembro!$B$6</f>
        <v>25.524999999999995</v>
      </c>
      <c r="D6" s="114">
        <f>[2]Setembro!$B$7</f>
        <v>27.212500000000002</v>
      </c>
      <c r="E6" s="114">
        <f>[2]Setembro!$B$8</f>
        <v>24.349999999999998</v>
      </c>
      <c r="F6" s="114">
        <f>[2]Setembro!$B$9</f>
        <v>18.166666666666664</v>
      </c>
      <c r="G6" s="114">
        <f>[2]Setembro!$B$10</f>
        <v>21.229166666666668</v>
      </c>
      <c r="H6" s="114">
        <f>[2]Setembro!$B$11</f>
        <v>23.504166666666663</v>
      </c>
      <c r="I6" s="114">
        <f>[2]Setembro!$B$12</f>
        <v>21.12083333333333</v>
      </c>
      <c r="J6" s="114">
        <f>[2]Setembro!$B$13</f>
        <v>20.158333333333335</v>
      </c>
      <c r="K6" s="114">
        <f>[2]Setembro!$B$14</f>
        <v>21.791666666666668</v>
      </c>
      <c r="L6" s="114">
        <f>[2]Setembro!$B$15</f>
        <v>24.574999999999999</v>
      </c>
      <c r="M6" s="114">
        <f>[2]Setembro!$B$16</f>
        <v>25.304166666666671</v>
      </c>
      <c r="N6" s="114">
        <f>[2]Setembro!$B$17</f>
        <v>18.229166666666664</v>
      </c>
      <c r="O6" s="114">
        <f>[2]Setembro!$B$18</f>
        <v>15.3375</v>
      </c>
      <c r="P6" s="114">
        <f>[2]Setembro!$B$19</f>
        <v>16.308333333333334</v>
      </c>
      <c r="Q6" s="114">
        <f>[2]Setembro!$B$20</f>
        <v>21.404166666666665</v>
      </c>
      <c r="R6" s="114">
        <f>[2]Setembro!$B$21</f>
        <v>26.979166666666668</v>
      </c>
      <c r="S6" s="114">
        <f>[2]Setembro!$B$22</f>
        <v>27.073913043478257</v>
      </c>
      <c r="T6" s="114">
        <f>[2]Setembro!$B$23</f>
        <v>25.491666666666664</v>
      </c>
      <c r="U6" s="114">
        <f>[2]Setembro!$B$24</f>
        <v>24.412500000000005</v>
      </c>
      <c r="V6" s="114">
        <f>[2]Setembro!$B$25</f>
        <v>25.654166666666669</v>
      </c>
      <c r="W6" s="114">
        <f>[2]Setembro!$B$26</f>
        <v>27.408333333333335</v>
      </c>
      <c r="X6" s="114">
        <f>[2]Setembro!$B$27</f>
        <v>26.591666666666665</v>
      </c>
      <c r="Y6" s="114">
        <f>[2]Setembro!$B$28</f>
        <v>28.433333333333334</v>
      </c>
      <c r="Z6" s="114">
        <f>[2]Setembro!$B$29</f>
        <v>29.308333333333337</v>
      </c>
      <c r="AA6" s="114">
        <f>[2]Setembro!$B$30</f>
        <v>32.12083333333333</v>
      </c>
      <c r="AB6" s="114">
        <f>[2]Setembro!$B$31</f>
        <v>21.570833333333329</v>
      </c>
      <c r="AC6" s="114">
        <f>[2]Setembro!$B$32</f>
        <v>21.120833333333334</v>
      </c>
      <c r="AD6" s="114">
        <f>[2]Setembro!$B$33</f>
        <v>23.583333333333332</v>
      </c>
      <c r="AE6" s="114">
        <f>[2]Setembro!$B$34</f>
        <v>24.708333333333332</v>
      </c>
      <c r="AF6" s="164">
        <f t="shared" ref="AF6:AF49" si="1">AVERAGE(B6:AE6)</f>
        <v>23.698713768115944</v>
      </c>
    </row>
    <row r="7" spans="1:36" x14ac:dyDescent="0.2">
      <c r="A7" s="52" t="s">
        <v>88</v>
      </c>
      <c r="B7" s="114">
        <f>[3]Setembro!$B$5</f>
        <v>23.370833333333334</v>
      </c>
      <c r="C7" s="114">
        <f>[3]Setembro!$B$6</f>
        <v>25.626086956521739</v>
      </c>
      <c r="D7" s="114">
        <f>[3]Setembro!$B$7</f>
        <v>27.766666666666662</v>
      </c>
      <c r="E7" s="114">
        <f>[3]Setembro!$B$8</f>
        <v>27.708333333333332</v>
      </c>
      <c r="F7" s="114">
        <f>[3]Setembro!$B$9</f>
        <v>20.375</v>
      </c>
      <c r="G7" s="114">
        <f>[3]Setembro!$B$10</f>
        <v>23.795833333333334</v>
      </c>
      <c r="H7" s="114">
        <f>[3]Setembro!$B$11</f>
        <v>25.491666666666671</v>
      </c>
      <c r="I7" s="114">
        <f>[3]Setembro!$B$12</f>
        <v>23.787500000000005</v>
      </c>
      <c r="J7" s="114">
        <f>[3]Setembro!$B$13</f>
        <v>19.995833333333334</v>
      </c>
      <c r="K7" s="114">
        <f>[3]Setembro!$B$14</f>
        <v>22.924999999999997</v>
      </c>
      <c r="L7" s="114">
        <f>[3]Setembro!$B$15</f>
        <v>26.704166666666666</v>
      </c>
      <c r="M7" s="114">
        <f>[3]Setembro!$B$16</f>
        <v>27.104166666666661</v>
      </c>
      <c r="N7" s="114">
        <f>[3]Setembro!$B$17</f>
        <v>23.433333333333337</v>
      </c>
      <c r="O7" s="114">
        <f>[3]Setembro!$B$18</f>
        <v>15.920833333333334</v>
      </c>
      <c r="P7" s="114">
        <f>[3]Setembro!$B$19</f>
        <v>18.233333333333338</v>
      </c>
      <c r="Q7" s="114">
        <f>[3]Setembro!$B$20</f>
        <v>23.579166666666662</v>
      </c>
      <c r="R7" s="114">
        <f>[3]Setembro!$B$21</f>
        <v>28.220833333333335</v>
      </c>
      <c r="S7" s="114">
        <f>[3]Setembro!$B$22</f>
        <v>26.858333333333334</v>
      </c>
      <c r="T7" s="114">
        <f>[3]Setembro!$B$23</f>
        <v>28.5</v>
      </c>
      <c r="U7" s="114">
        <f>[3]Setembro!$B$24</f>
        <v>29.324999999999999</v>
      </c>
      <c r="V7" s="114">
        <f>[3]Setembro!$B$25</f>
        <v>29.737500000000001</v>
      </c>
      <c r="W7" s="114">
        <f>[3]Setembro!$B$26</f>
        <v>30.841666666666669</v>
      </c>
      <c r="X7" s="114">
        <f>[3]Setembro!$B$27</f>
        <v>31.533333333333335</v>
      </c>
      <c r="Y7" s="114">
        <f>[3]Setembro!$B$28</f>
        <v>31.191666666666666</v>
      </c>
      <c r="Z7" s="114">
        <f>[3]Setembro!$B$29</f>
        <v>31.887500000000003</v>
      </c>
      <c r="AA7" s="114">
        <f>[3]Setembro!$B$30</f>
        <v>32.333333333333336</v>
      </c>
      <c r="AB7" s="114">
        <f>[3]Setembro!$B$31</f>
        <v>25.45</v>
      </c>
      <c r="AC7" s="114">
        <f>[3]Setembro!$B$32</f>
        <v>23.749999999999996</v>
      </c>
      <c r="AD7" s="114">
        <f>[3]Setembro!$B$33</f>
        <v>25.739130434782613</v>
      </c>
      <c r="AE7" s="114">
        <f>[3]Setembro!$B$34</f>
        <v>27.054166666666671</v>
      </c>
      <c r="AF7" s="164">
        <f t="shared" si="1"/>
        <v>25.94134057971015</v>
      </c>
    </row>
    <row r="8" spans="1:36" x14ac:dyDescent="0.2">
      <c r="A8" s="52" t="s">
        <v>1</v>
      </c>
      <c r="B8" s="114">
        <f>[4]Setembro!$B$5</f>
        <v>28.108333333333334</v>
      </c>
      <c r="C8" s="114">
        <f>[4]Setembro!$B$6</f>
        <v>30.549999999999997</v>
      </c>
      <c r="D8" s="114">
        <f>[4]Setembro!$B$7</f>
        <v>31.233333333333331</v>
      </c>
      <c r="E8" s="114">
        <f>[4]Setembro!$B$8</f>
        <v>30.408333333333328</v>
      </c>
      <c r="F8" s="114">
        <f>[4]Setembro!$B$9</f>
        <v>23.891666666666666</v>
      </c>
      <c r="G8" s="114">
        <f>[4]Setembro!$B$10</f>
        <v>25.6875</v>
      </c>
      <c r="H8" s="114">
        <f>[4]Setembro!$B$11</f>
        <v>29.524999999999995</v>
      </c>
      <c r="I8" s="114">
        <f>[4]Setembro!$B$12</f>
        <v>25.766666666666669</v>
      </c>
      <c r="J8" s="114">
        <f>[4]Setembro!$B$13</f>
        <v>24.682608695652174</v>
      </c>
      <c r="K8" s="114">
        <f>[4]Setembro!$B$14</f>
        <v>26.249999999999996</v>
      </c>
      <c r="L8" s="114">
        <f>[4]Setembro!$B$15</f>
        <v>29.212499999999995</v>
      </c>
      <c r="M8" s="114">
        <f>[4]Setembro!$B$16</f>
        <v>27.141666666666669</v>
      </c>
      <c r="N8" s="114">
        <f>[4]Setembro!$B$17</f>
        <v>22.583333333333332</v>
      </c>
      <c r="O8" s="114">
        <f>[4]Setembro!$B$18</f>
        <v>18.858333333333331</v>
      </c>
      <c r="P8" s="114">
        <f>[4]Setembro!$B$19</f>
        <v>21.516666666666666</v>
      </c>
      <c r="Q8" s="114">
        <f>[4]Setembro!$B$20</f>
        <v>25.066666666666666</v>
      </c>
      <c r="R8" s="114">
        <f>[4]Setembro!$B$21</f>
        <v>27.983333333333331</v>
      </c>
      <c r="S8" s="114">
        <f>[4]Setembro!$B$22</f>
        <v>28.345833333333331</v>
      </c>
      <c r="T8" s="114">
        <f>[4]Setembro!$B$23</f>
        <v>28.000000000000004</v>
      </c>
      <c r="U8" s="114">
        <f>[4]Setembro!$B$24</f>
        <v>28.479166666666671</v>
      </c>
      <c r="V8" s="114">
        <f>[4]Setembro!$B$25</f>
        <v>29.433333333333334</v>
      </c>
      <c r="W8" s="114">
        <f>[4]Setembro!$B$26</f>
        <v>30.075000000000003</v>
      </c>
      <c r="X8" s="114">
        <f>[4]Setembro!$B$27</f>
        <v>30.945833333333336</v>
      </c>
      <c r="Y8" s="114">
        <f>[4]Setembro!$B$28</f>
        <v>30.833333333333339</v>
      </c>
      <c r="Z8" s="114">
        <f>[4]Setembro!$B$29</f>
        <v>31.291666666666671</v>
      </c>
      <c r="AA8" s="114">
        <f>[4]Setembro!$B$30</f>
        <v>31.704166666666669</v>
      </c>
      <c r="AB8" s="114">
        <f>[4]Setembro!$B$31</f>
        <v>26.879166666666663</v>
      </c>
      <c r="AC8" s="114">
        <f>[4]Setembro!$B$32</f>
        <v>23.333333333333332</v>
      </c>
      <c r="AD8" s="114">
        <f>[4]Setembro!$B$33</f>
        <v>28.400000000000006</v>
      </c>
      <c r="AE8" s="114">
        <f>[4]Setembro!$B$34</f>
        <v>28.720833333333331</v>
      </c>
      <c r="AF8" s="164">
        <f t="shared" si="1"/>
        <v>27.496920289855066</v>
      </c>
    </row>
    <row r="9" spans="1:36" x14ac:dyDescent="0.2">
      <c r="A9" s="52" t="s">
        <v>151</v>
      </c>
      <c r="B9" s="114">
        <f>[5]Setembro!$B$5</f>
        <v>22.3125</v>
      </c>
      <c r="C9" s="114">
        <f>[5]Setembro!$B$6</f>
        <v>26.245833333333341</v>
      </c>
      <c r="D9" s="114">
        <f>[5]Setembro!$B$7</f>
        <v>27.858333333333334</v>
      </c>
      <c r="E9" s="114">
        <f>[5]Setembro!$B$8</f>
        <v>24.695833333333336</v>
      </c>
      <c r="F9" s="114">
        <f>[5]Setembro!$B$9</f>
        <v>16.975000000000001</v>
      </c>
      <c r="G9" s="114">
        <f>[5]Setembro!$B$10</f>
        <v>21.2</v>
      </c>
      <c r="H9" s="114">
        <f>[5]Setembro!$B$11</f>
        <v>22.829166666666669</v>
      </c>
      <c r="I9" s="114">
        <f>[5]Setembro!$B$12</f>
        <v>20.933333333333334</v>
      </c>
      <c r="J9" s="114">
        <f>[5]Setembro!$B$13</f>
        <v>19.483333333333331</v>
      </c>
      <c r="K9" s="114">
        <f>[5]Setembro!$B$14</f>
        <v>21.95</v>
      </c>
      <c r="L9" s="114">
        <f>[5]Setembro!$B$15</f>
        <v>25.520833333333339</v>
      </c>
      <c r="M9" s="114">
        <f>[5]Setembro!$B$16</f>
        <v>26.366666666666664</v>
      </c>
      <c r="N9" s="114">
        <f>[5]Setembro!$B$17</f>
        <v>17.95</v>
      </c>
      <c r="O9" s="114">
        <f>[5]Setembro!$B$18</f>
        <v>13.533333333333333</v>
      </c>
      <c r="P9" s="114">
        <f>[5]Setembro!$B$19</f>
        <v>17.129166666666666</v>
      </c>
      <c r="Q9" s="114">
        <f>[5]Setembro!$B$20</f>
        <v>23.066666666666663</v>
      </c>
      <c r="R9" s="114">
        <f>[5]Setembro!$B$21</f>
        <v>28.00833333333334</v>
      </c>
      <c r="S9" s="114">
        <f>[5]Setembro!$B$22</f>
        <v>27.625000000000004</v>
      </c>
      <c r="T9" s="114">
        <f>[5]Setembro!$B$23</f>
        <v>25.662499999999998</v>
      </c>
      <c r="U9" s="114">
        <f>[5]Setembro!$B$24</f>
        <v>25.091666666666665</v>
      </c>
      <c r="V9" s="114">
        <f>[5]Setembro!$B$25</f>
        <v>26.020833333333329</v>
      </c>
      <c r="W9" s="114">
        <f>[5]Setembro!$B$26</f>
        <v>29.704166666666669</v>
      </c>
      <c r="X9" s="114">
        <f>[5]Setembro!$B$27</f>
        <v>30.875</v>
      </c>
      <c r="Y9" s="114">
        <f>[5]Setembro!$B$28</f>
        <v>31.387500000000003</v>
      </c>
      <c r="Z9" s="114">
        <f>[5]Setembro!$B$29</f>
        <v>31.212499999999995</v>
      </c>
      <c r="AA9" s="114">
        <f>[5]Setembro!$B$30</f>
        <v>32.300000000000004</v>
      </c>
      <c r="AB9" s="114">
        <f>[5]Setembro!$B$31</f>
        <v>19.170833333333334</v>
      </c>
      <c r="AC9" s="114">
        <f>[5]Setembro!$B$32</f>
        <v>19.404166666666669</v>
      </c>
      <c r="AD9" s="114">
        <f>[5]Setembro!$B$33</f>
        <v>23.108333333333334</v>
      </c>
      <c r="AE9" s="114">
        <f>[5]Setembro!$B$34</f>
        <v>23.787499999999998</v>
      </c>
      <c r="AF9" s="164">
        <f t="shared" si="1"/>
        <v>24.046944444444442</v>
      </c>
    </row>
    <row r="10" spans="1:36" x14ac:dyDescent="0.2">
      <c r="A10" s="52" t="s">
        <v>95</v>
      </c>
      <c r="B10" s="114">
        <f>[6]Setembro!$B$5</f>
        <v>24.000000000000004</v>
      </c>
      <c r="C10" s="114">
        <f>[6]Setembro!$B$6</f>
        <v>27.720833333333331</v>
      </c>
      <c r="D10" s="114">
        <f>[6]Setembro!$B$7</f>
        <v>28.150000000000006</v>
      </c>
      <c r="E10" s="114">
        <f>[6]Setembro!$B$8</f>
        <v>28.345833333333328</v>
      </c>
      <c r="F10" s="114">
        <f>[6]Setembro!$B$9</f>
        <v>22.970833333333335</v>
      </c>
      <c r="G10" s="114">
        <f>[6]Setembro!$B$10</f>
        <v>23.479166666666661</v>
      </c>
      <c r="H10" s="114">
        <f>[6]Setembro!$B$11</f>
        <v>26.274999999999995</v>
      </c>
      <c r="I10" s="114">
        <f>[6]Setembro!$B$12</f>
        <v>23.966666666666669</v>
      </c>
      <c r="J10" s="114">
        <f>[6]Setembro!$B$13</f>
        <v>20.737499999999994</v>
      </c>
      <c r="K10" s="114">
        <f>[6]Setembro!$B$14</f>
        <v>22.787499999999998</v>
      </c>
      <c r="L10" s="114">
        <f>[6]Setembro!$B$15</f>
        <v>24.625</v>
      </c>
      <c r="M10" s="114">
        <f>[6]Setembro!$B$16</f>
        <v>25.941666666666666</v>
      </c>
      <c r="N10" s="114">
        <f>[6]Setembro!$B$17</f>
        <v>23.729166666666661</v>
      </c>
      <c r="O10" s="114">
        <f>[6]Setembro!$B$18</f>
        <v>17.329166666666669</v>
      </c>
      <c r="P10" s="114">
        <f>[6]Setembro!$B$19</f>
        <v>18.837500000000002</v>
      </c>
      <c r="Q10" s="114">
        <f>[6]Setembro!$B$20</f>
        <v>22.974999999999998</v>
      </c>
      <c r="R10" s="114">
        <f>[6]Setembro!$B$21</f>
        <v>27.054166666666664</v>
      </c>
      <c r="S10" s="114">
        <f>[6]Setembro!$B$22</f>
        <v>26.075000000000003</v>
      </c>
      <c r="T10" s="114">
        <f>[6]Setembro!$B$23</f>
        <v>26.566666666666666</v>
      </c>
      <c r="U10" s="114">
        <f>[6]Setembro!$B$24</f>
        <v>25.55416666666666</v>
      </c>
      <c r="V10" s="114">
        <f>[6]Setembro!$B$25</f>
        <v>27.116666666666671</v>
      </c>
      <c r="W10" s="114">
        <f>[6]Setembro!$B$26</f>
        <v>27.887499999999999</v>
      </c>
      <c r="X10" s="114">
        <f>[6]Setembro!$B$27</f>
        <v>27.887500000000006</v>
      </c>
      <c r="Y10" s="114">
        <f>[6]Setembro!$B$28</f>
        <v>29.183333333333334</v>
      </c>
      <c r="Z10" s="114">
        <f>[6]Setembro!$B$29</f>
        <v>29.3125</v>
      </c>
      <c r="AA10" s="114">
        <f>[6]Setembro!$B$30</f>
        <v>29.995833333333326</v>
      </c>
      <c r="AB10" s="114">
        <f>[6]Setembro!$B$31</f>
        <v>27.604166666666661</v>
      </c>
      <c r="AC10" s="114">
        <f>[6]Setembro!$B$32</f>
        <v>23.066666666666666</v>
      </c>
      <c r="AD10" s="114">
        <f>[6]Setembro!$B$33</f>
        <v>25.404166666666669</v>
      </c>
      <c r="AE10" s="114">
        <f>[6]Setembro!$B$34</f>
        <v>26.570833333333336</v>
      </c>
      <c r="AF10" s="164">
        <f t="shared" si="1"/>
        <v>25.371666666666666</v>
      </c>
    </row>
    <row r="11" spans="1:36" x14ac:dyDescent="0.2">
      <c r="A11" s="52" t="s">
        <v>52</v>
      </c>
      <c r="B11" s="114">
        <f>[7]Setembro!$B$5</f>
        <v>23.220833333333331</v>
      </c>
      <c r="C11" s="114">
        <f>[7]Setembro!$B$6</f>
        <v>27.054166666666664</v>
      </c>
      <c r="D11" s="114">
        <f>[7]Setembro!$B$7</f>
        <v>27.504166666666663</v>
      </c>
      <c r="E11" s="114">
        <f>[7]Setembro!$B$8</f>
        <v>29.145833333333332</v>
      </c>
      <c r="F11" s="114">
        <f>[7]Setembro!$B$9</f>
        <v>22.150000000000002</v>
      </c>
      <c r="G11" s="114">
        <f>[7]Setembro!$B$10</f>
        <v>23.933333333333326</v>
      </c>
      <c r="H11" s="114">
        <f>[7]Setembro!$B$11</f>
        <v>24.370833333333337</v>
      </c>
      <c r="I11" s="114">
        <f>[7]Setembro!$B$12</f>
        <v>24.950000000000003</v>
      </c>
      <c r="J11" s="114">
        <f>[7]Setembro!$B$13</f>
        <v>19.470833333333335</v>
      </c>
      <c r="K11" s="114">
        <f>[7]Setembro!$B$14</f>
        <v>22.450000000000003</v>
      </c>
      <c r="L11" s="114">
        <f>[7]Setembro!$B$15</f>
        <v>26.120833333333337</v>
      </c>
      <c r="M11" s="114">
        <f>[7]Setembro!$B$16</f>
        <v>27.983333333333334</v>
      </c>
      <c r="N11" s="114">
        <f>[7]Setembro!$B$17</f>
        <v>26.837499999999995</v>
      </c>
      <c r="O11" s="114">
        <f>[7]Setembro!$B$18</f>
        <v>16.454166666666666</v>
      </c>
      <c r="P11" s="114">
        <f>[7]Setembro!$B$19</f>
        <v>18.391666666666662</v>
      </c>
      <c r="Q11" s="114">
        <f>[7]Setembro!$B$20</f>
        <v>23.625000000000011</v>
      </c>
      <c r="R11" s="114">
        <f>[7]Setembro!$B$21</f>
        <v>28.533333333333331</v>
      </c>
      <c r="S11" s="114">
        <f>[7]Setembro!$B$22</f>
        <v>26.608333333333334</v>
      </c>
      <c r="T11" s="114">
        <f>[7]Setembro!$B$23</f>
        <v>27.425000000000001</v>
      </c>
      <c r="U11" s="114">
        <f>[7]Setembro!$B$24</f>
        <v>28.82083333333334</v>
      </c>
      <c r="V11" s="114">
        <f>[7]Setembro!$B$25</f>
        <v>29.099999999999998</v>
      </c>
      <c r="W11" s="114">
        <f>[7]Setembro!$B$26</f>
        <v>31.341666666666669</v>
      </c>
      <c r="X11" s="114">
        <f>[7]Setembro!$B$27</f>
        <v>31.400000000000006</v>
      </c>
      <c r="Y11" s="114">
        <f>[7]Setembro!$B$28</f>
        <v>32.6</v>
      </c>
      <c r="Z11" s="114">
        <f>[7]Setembro!$B$29</f>
        <v>31.954166666666669</v>
      </c>
      <c r="AA11" s="114">
        <f>[7]Setembro!$B$30</f>
        <v>31.620833333333341</v>
      </c>
      <c r="AB11" s="114">
        <f>[7]Setembro!$B$31</f>
        <v>28.099999999999998</v>
      </c>
      <c r="AC11" s="114">
        <f>[7]Setembro!$B$32</f>
        <v>23.900000000000002</v>
      </c>
      <c r="AD11" s="114">
        <f>[7]Setembro!$B$33</f>
        <v>24.462499999999995</v>
      </c>
      <c r="AE11" s="114">
        <f>[7]Setembro!$B$34</f>
        <v>26.75</v>
      </c>
      <c r="AF11" s="164">
        <f t="shared" si="1"/>
        <v>26.209305555555556</v>
      </c>
    </row>
    <row r="12" spans="1:36" hidden="1" x14ac:dyDescent="0.2">
      <c r="A12" s="52" t="s">
        <v>31</v>
      </c>
      <c r="B12" s="114" t="str">
        <f>[8]Setembro!$B$5</f>
        <v>*</v>
      </c>
      <c r="C12" s="114" t="str">
        <f>[8]Setembro!$B$6</f>
        <v>*</v>
      </c>
      <c r="D12" s="114" t="str">
        <f>[8]Setembro!$B$7</f>
        <v>*</v>
      </c>
      <c r="E12" s="114" t="str">
        <f>[8]Setembro!$B$8</f>
        <v>*</v>
      </c>
      <c r="F12" s="114" t="str">
        <f>[8]Setembro!$B$9</f>
        <v>*</v>
      </c>
      <c r="G12" s="114" t="str">
        <f>[8]Setembro!$B$10</f>
        <v>*</v>
      </c>
      <c r="H12" s="114" t="str">
        <f>[8]Setembro!$B$11</f>
        <v>*</v>
      </c>
      <c r="I12" s="114" t="str">
        <f>[8]Setembro!$B$12</f>
        <v>*</v>
      </c>
      <c r="J12" s="114" t="str">
        <f>[8]Setembro!$B$13</f>
        <v>*</v>
      </c>
      <c r="K12" s="114" t="str">
        <f>[8]Setembro!$B$14</f>
        <v>*</v>
      </c>
      <c r="L12" s="114" t="str">
        <f>[8]Setembro!$B$15</f>
        <v>*</v>
      </c>
      <c r="M12" s="114" t="str">
        <f>[8]Setembro!$B$16</f>
        <v>*</v>
      </c>
      <c r="N12" s="114" t="str">
        <f>[8]Setembro!$B$17</f>
        <v>*</v>
      </c>
      <c r="O12" s="114" t="str">
        <f>[8]Setembro!$B$18</f>
        <v>*</v>
      </c>
      <c r="P12" s="114" t="str">
        <f>[8]Setembro!$B$19</f>
        <v>*</v>
      </c>
      <c r="Q12" s="114" t="str">
        <f>[8]Setembro!$B$20</f>
        <v>*</v>
      </c>
      <c r="R12" s="114" t="str">
        <f>[8]Setembro!$B$21</f>
        <v>*</v>
      </c>
      <c r="S12" s="114" t="str">
        <f>[8]Setembro!$B$22</f>
        <v>*</v>
      </c>
      <c r="T12" s="114" t="str">
        <f>[8]Setembro!$B$23</f>
        <v>*</v>
      </c>
      <c r="U12" s="114" t="str">
        <f>[8]Setembro!$B$24</f>
        <v>*</v>
      </c>
      <c r="V12" s="114" t="str">
        <f>[8]Setembro!$B$25</f>
        <v>*</v>
      </c>
      <c r="W12" s="114" t="str">
        <f>[8]Setembro!$B$26</f>
        <v>*</v>
      </c>
      <c r="X12" s="114" t="str">
        <f>[8]Setembro!$B$27</f>
        <v>*</v>
      </c>
      <c r="Y12" s="114" t="str">
        <f>[8]Setembro!$B$28</f>
        <v>*</v>
      </c>
      <c r="Z12" s="114" t="str">
        <f>[8]Setembro!$B$29</f>
        <v>*</v>
      </c>
      <c r="AA12" s="114" t="str">
        <f>[8]Setembro!$B$30</f>
        <v>*</v>
      </c>
      <c r="AB12" s="114" t="str">
        <f>[8]Setembro!$B$31</f>
        <v>*</v>
      </c>
      <c r="AC12" s="114" t="str">
        <f>[8]Setembro!$B$32</f>
        <v>*</v>
      </c>
      <c r="AD12" s="114" t="str">
        <f>[8]Setembro!$B$33</f>
        <v>*</v>
      </c>
      <c r="AE12" s="114" t="str">
        <f>[8]Setembro!$B$34</f>
        <v>*</v>
      </c>
      <c r="AF12" s="164" t="s">
        <v>209</v>
      </c>
      <c r="AI12" t="s">
        <v>35</v>
      </c>
    </row>
    <row r="13" spans="1:36" x14ac:dyDescent="0.2">
      <c r="A13" s="52" t="s">
        <v>98</v>
      </c>
      <c r="B13" s="114">
        <f>[9]Setembro!$B$5</f>
        <v>26.016666666666669</v>
      </c>
      <c r="C13" s="114">
        <f>[9]Setembro!$B$6</f>
        <v>29.229166666666661</v>
      </c>
      <c r="D13" s="114">
        <f>[9]Setembro!$B$7</f>
        <v>29.545833333333334</v>
      </c>
      <c r="E13" s="114">
        <f>[9]Setembro!$B$8</f>
        <v>27.854166666666661</v>
      </c>
      <c r="F13" s="114">
        <f>[9]Setembro!$B$9</f>
        <v>20.93333333333333</v>
      </c>
      <c r="G13" s="114">
        <f>[9]Setembro!$B$10</f>
        <v>22.891666666666666</v>
      </c>
      <c r="H13" s="114">
        <f>[9]Setembro!$B$11</f>
        <v>27.329166666666666</v>
      </c>
      <c r="I13" s="114">
        <f>[9]Setembro!$B$12</f>
        <v>25.195833333333336</v>
      </c>
      <c r="J13" s="114">
        <f>[9]Setembro!$B$13</f>
        <v>21.983333333333334</v>
      </c>
      <c r="K13" s="114">
        <f>[9]Setembro!$B$14</f>
        <v>24.016666666666666</v>
      </c>
      <c r="L13" s="114">
        <f>[9]Setembro!$B$15</f>
        <v>27.420833333333334</v>
      </c>
      <c r="M13" s="114">
        <f>[9]Setembro!$B$16</f>
        <v>27.462499999999991</v>
      </c>
      <c r="N13" s="114">
        <f>[9]Setembro!$B$17</f>
        <v>19.379166666666666</v>
      </c>
      <c r="O13" s="114">
        <f>[9]Setembro!$B$18</f>
        <v>16.69166666666667</v>
      </c>
      <c r="P13" s="114">
        <f>[9]Setembro!$B$19</f>
        <v>18.820833333333336</v>
      </c>
      <c r="Q13" s="114">
        <f>[9]Setembro!$B$20</f>
        <v>23.537499999999998</v>
      </c>
      <c r="R13" s="114">
        <f>[9]Setembro!$B$21</f>
        <v>28.558333333333326</v>
      </c>
      <c r="S13" s="114">
        <f>[9]Setembro!$B$22</f>
        <v>26.741666666666671</v>
      </c>
      <c r="T13" s="114">
        <f>[9]Setembro!$B$23</f>
        <v>27.387499999999999</v>
      </c>
      <c r="U13" s="114">
        <f>[9]Setembro!$B$24</f>
        <v>25.925000000000001</v>
      </c>
      <c r="V13" s="114">
        <f>[9]Setembro!$B$25</f>
        <v>27.887499999999999</v>
      </c>
      <c r="W13" s="114">
        <f>[9]Setembro!$B$26</f>
        <v>29.737499999999994</v>
      </c>
      <c r="X13" s="114">
        <f>[9]Setembro!$B$27</f>
        <v>30.391666666666666</v>
      </c>
      <c r="Y13" s="114">
        <f>[9]Setembro!$B$28</f>
        <v>31.125</v>
      </c>
      <c r="Z13" s="114">
        <f>[9]Setembro!$B$29</f>
        <v>32.61249999999999</v>
      </c>
      <c r="AA13" s="114">
        <f>[9]Setembro!$B$30</f>
        <v>32.5625</v>
      </c>
      <c r="AB13" s="114">
        <f>[9]Setembro!$B$31</f>
        <v>22.920833333333331</v>
      </c>
      <c r="AC13" s="114">
        <f>[9]Setembro!$B$32</f>
        <v>21.124999999999996</v>
      </c>
      <c r="AD13" s="114">
        <f>[9]Setembro!$B$33</f>
        <v>26.037499999999994</v>
      </c>
      <c r="AE13" s="114">
        <f>[9]Setembro!$B$34</f>
        <v>25.212499999999995</v>
      </c>
      <c r="AF13" s="164">
        <f t="shared" si="1"/>
        <v>25.884444444444441</v>
      </c>
    </row>
    <row r="14" spans="1:36" hidden="1" x14ac:dyDescent="0.2">
      <c r="A14" s="52" t="s">
        <v>102</v>
      </c>
      <c r="B14" s="114" t="str">
        <f>[10]Setembro!$B$5</f>
        <v>*</v>
      </c>
      <c r="C14" s="114" t="str">
        <f>[10]Setembro!$B$6</f>
        <v>*</v>
      </c>
      <c r="D14" s="114" t="str">
        <f>[10]Setembro!$B$7</f>
        <v>*</v>
      </c>
      <c r="E14" s="114" t="str">
        <f>[10]Setembro!$B$8</f>
        <v>*</v>
      </c>
      <c r="F14" s="114" t="str">
        <f>[10]Setembro!$B$9</f>
        <v>*</v>
      </c>
      <c r="G14" s="114" t="str">
        <f>[10]Setembro!$B$10</f>
        <v>*</v>
      </c>
      <c r="H14" s="114" t="str">
        <f>[10]Setembro!$B$11</f>
        <v>*</v>
      </c>
      <c r="I14" s="114" t="str">
        <f>[10]Setembro!$B$12</f>
        <v>*</v>
      </c>
      <c r="J14" s="114" t="str">
        <f>[10]Setembro!$B$13</f>
        <v>*</v>
      </c>
      <c r="K14" s="114" t="str">
        <f>[10]Setembro!$B$14</f>
        <v>*</v>
      </c>
      <c r="L14" s="114" t="str">
        <f>[10]Setembro!$B$15</f>
        <v>*</v>
      </c>
      <c r="M14" s="114" t="str">
        <f>[10]Setembro!$B$16</f>
        <v>*</v>
      </c>
      <c r="N14" s="114" t="str">
        <f>[10]Setembro!$B$17</f>
        <v>*</v>
      </c>
      <c r="O14" s="114" t="str">
        <f>[10]Setembro!$B$18</f>
        <v>*</v>
      </c>
      <c r="P14" s="114" t="str">
        <f>[10]Setembro!$B$19</f>
        <v>*</v>
      </c>
      <c r="Q14" s="114" t="str">
        <f>[10]Setembro!$B$20</f>
        <v>*</v>
      </c>
      <c r="R14" s="114" t="str">
        <f>[10]Setembro!$B$21</f>
        <v>*</v>
      </c>
      <c r="S14" s="114" t="str">
        <f>[10]Setembro!$B$22</f>
        <v>*</v>
      </c>
      <c r="T14" s="114" t="str">
        <f>[10]Setembro!$B$23</f>
        <v>*</v>
      </c>
      <c r="U14" s="114" t="str">
        <f>[10]Setembro!$B$24</f>
        <v>*</v>
      </c>
      <c r="V14" s="114" t="str">
        <f>[10]Setembro!$B$25</f>
        <v>*</v>
      </c>
      <c r="W14" s="114" t="str">
        <f>[10]Setembro!$B$26</f>
        <v>*</v>
      </c>
      <c r="X14" s="114" t="str">
        <f>[10]Setembro!$B$27</f>
        <v>*</v>
      </c>
      <c r="Y14" s="114" t="str">
        <f>[10]Setembro!$B$28</f>
        <v>*</v>
      </c>
      <c r="Z14" s="114" t="str">
        <f>[10]Setembro!$B$29</f>
        <v>*</v>
      </c>
      <c r="AA14" s="114" t="str">
        <f>[10]Setembro!$B$30</f>
        <v>*</v>
      </c>
      <c r="AB14" s="114" t="str">
        <f>[10]Setembro!$B$31</f>
        <v>*</v>
      </c>
      <c r="AC14" s="114" t="str">
        <f>[10]Setembro!$B$32</f>
        <v>*</v>
      </c>
      <c r="AD14" s="114" t="str">
        <f>[10]Setembro!$B$33</f>
        <v>*</v>
      </c>
      <c r="AE14" s="114" t="str">
        <f>[10]Setembro!$B$34</f>
        <v>*</v>
      </c>
      <c r="AF14" s="164" t="s">
        <v>209</v>
      </c>
    </row>
    <row r="15" spans="1:36" x14ac:dyDescent="0.2">
      <c r="A15" s="52" t="s">
        <v>105</v>
      </c>
      <c r="B15" s="114">
        <f>[11]Setembro!$B$5</f>
        <v>22.891666666666666</v>
      </c>
      <c r="C15" s="114">
        <f>[11]Setembro!$B$6</f>
        <v>26.541666666666661</v>
      </c>
      <c r="D15" s="114">
        <f>[11]Setembro!$B$7</f>
        <v>27.816666666666666</v>
      </c>
      <c r="E15" s="114">
        <f>[11]Setembro!$B$8</f>
        <v>25.245833333333326</v>
      </c>
      <c r="F15" s="114">
        <f>[11]Setembro!$B$9</f>
        <v>18.720833333333328</v>
      </c>
      <c r="G15" s="114">
        <f>[11]Setembro!$B$10</f>
        <v>22.458333333333332</v>
      </c>
      <c r="H15" s="114">
        <f>[11]Setembro!$B$11</f>
        <v>25.150000000000002</v>
      </c>
      <c r="I15" s="114">
        <f>[11]Setembro!$B$12</f>
        <v>21.795833333333338</v>
      </c>
      <c r="J15" s="114">
        <f>[11]Setembro!$B$13</f>
        <v>20.208333333333336</v>
      </c>
      <c r="K15" s="114">
        <f>[11]Setembro!$B$14</f>
        <v>22.391666666666666</v>
      </c>
      <c r="L15" s="114">
        <f>[11]Setembro!$B$15</f>
        <v>26.833333333333332</v>
      </c>
      <c r="M15" s="114">
        <f>[11]Setembro!$B$16</f>
        <v>26.512499999999999</v>
      </c>
      <c r="N15" s="114">
        <f>[11]Setembro!$B$17</f>
        <v>20.570833333333336</v>
      </c>
      <c r="O15" s="114">
        <f>[11]Setembro!$B$18</f>
        <v>15.1625</v>
      </c>
      <c r="P15" s="114">
        <f>[11]Setembro!$B$19</f>
        <v>17.416666666666668</v>
      </c>
      <c r="Q15" s="114">
        <f>[11]Setembro!$B$20</f>
        <v>23.354166666666668</v>
      </c>
      <c r="R15" s="114">
        <f>[11]Setembro!$B$21</f>
        <v>28.125</v>
      </c>
      <c r="S15" s="114">
        <f>[11]Setembro!$B$22</f>
        <v>27.245833333333334</v>
      </c>
      <c r="T15" s="114">
        <f>[11]Setembro!$B$23</f>
        <v>26.662499999999998</v>
      </c>
      <c r="U15" s="114">
        <f>[11]Setembro!$B$24</f>
        <v>27.3125</v>
      </c>
      <c r="V15" s="114">
        <f>[11]Setembro!$B$25</f>
        <v>28.425000000000001</v>
      </c>
      <c r="W15" s="114">
        <f>[11]Setembro!$B$26</f>
        <v>30.541666666666668</v>
      </c>
      <c r="X15" s="114">
        <f>[11]Setembro!$B$27</f>
        <v>31.287499999999994</v>
      </c>
      <c r="Y15" s="114">
        <f>[11]Setembro!$B$28</f>
        <v>31.495833333333334</v>
      </c>
      <c r="Z15" s="114">
        <f>[11]Setembro!$B$29</f>
        <v>32.054166666666667</v>
      </c>
      <c r="AA15" s="114">
        <f>[11]Setembro!$B$30</f>
        <v>32.808695652173917</v>
      </c>
      <c r="AB15" s="114">
        <f>[11]Setembro!$B$31</f>
        <v>22.983333333333334</v>
      </c>
      <c r="AC15" s="114">
        <f>[11]Setembro!$B$32</f>
        <v>22.016666666666666</v>
      </c>
      <c r="AD15" s="114">
        <f>[11]Setembro!$B$33</f>
        <v>24.887499999999999</v>
      </c>
      <c r="AE15" s="114">
        <f>[11]Setembro!$B$34</f>
        <v>25.387500000000003</v>
      </c>
      <c r="AF15" s="164">
        <f t="shared" si="1"/>
        <v>25.143484299516913</v>
      </c>
      <c r="AJ15" t="s">
        <v>35</v>
      </c>
    </row>
    <row r="16" spans="1:36" x14ac:dyDescent="0.2">
      <c r="A16" s="52" t="s">
        <v>152</v>
      </c>
      <c r="B16" s="114">
        <f>[12]Setembro!$B$5</f>
        <v>23.716666666666669</v>
      </c>
      <c r="C16" s="114">
        <f>[12]Setembro!$B$6</f>
        <v>26.933333333333337</v>
      </c>
      <c r="D16" s="114">
        <f>[12]Setembro!$B$7</f>
        <v>27.212500000000002</v>
      </c>
      <c r="E16" s="114">
        <f>[12]Setembro!$B$8</f>
        <v>27.854166666666661</v>
      </c>
      <c r="F16" s="114">
        <f>[12]Setembro!$B$9</f>
        <v>24.825000000000006</v>
      </c>
      <c r="G16" s="114">
        <f>[12]Setembro!$B$10</f>
        <v>24.875</v>
      </c>
      <c r="H16" s="114">
        <f>[12]Setembro!$B$11</f>
        <v>27.933333333333326</v>
      </c>
      <c r="I16" s="114">
        <f>[12]Setembro!$B$12</f>
        <v>26.150000000000002</v>
      </c>
      <c r="J16" s="114">
        <f>[12]Setembro!$B$13</f>
        <v>21.666666666666668</v>
      </c>
      <c r="K16" s="114">
        <f>[12]Setembro!$B$14</f>
        <v>23.437500000000004</v>
      </c>
      <c r="L16" s="114">
        <f>[12]Setembro!$B$15</f>
        <v>27.972727272727276</v>
      </c>
      <c r="M16" s="114">
        <f>[12]Setembro!$B$16</f>
        <v>25.92916666666666</v>
      </c>
      <c r="N16" s="114">
        <f>[12]Setembro!$B$17</f>
        <v>23.533333333333342</v>
      </c>
      <c r="O16" s="114">
        <f>[12]Setembro!$B$18</f>
        <v>18.416666666666668</v>
      </c>
      <c r="P16" s="114">
        <f>[12]Setembro!$B$19</f>
        <v>20.345833333333328</v>
      </c>
      <c r="Q16" s="114">
        <f>[12]Setembro!$B$20</f>
        <v>25.316666666666666</v>
      </c>
      <c r="R16" s="114">
        <f>[12]Setembro!$B$21</f>
        <v>26.245833333333334</v>
      </c>
      <c r="S16" s="114">
        <f>[12]Setembro!$B$22</f>
        <v>26.275000000000009</v>
      </c>
      <c r="T16" s="114">
        <f>[12]Setembro!$B$23</f>
        <v>26.954166666666669</v>
      </c>
      <c r="U16" s="114">
        <f>[12]Setembro!$B$24</f>
        <v>25.595652173913042</v>
      </c>
      <c r="V16" s="114">
        <f>[12]Setembro!$B$25</f>
        <v>27.560869565217391</v>
      </c>
      <c r="W16" s="114">
        <f>[12]Setembro!$B$26</f>
        <v>28.004347826086956</v>
      </c>
      <c r="X16" s="114">
        <f>[12]Setembro!$B$27</f>
        <v>28.885714285714286</v>
      </c>
      <c r="Y16" s="114">
        <f>[12]Setembro!$B$28</f>
        <v>28.31904761904762</v>
      </c>
      <c r="Z16" s="114">
        <f>[12]Setembro!$B$29</f>
        <v>27.84545454545454</v>
      </c>
      <c r="AA16" s="114">
        <f>[12]Setembro!$B$30</f>
        <v>29.962500000000002</v>
      </c>
      <c r="AB16" s="114">
        <f>[12]Setembro!$B$31</f>
        <v>29.7695652173913</v>
      </c>
      <c r="AC16" s="114">
        <f>[12]Setembro!$B$32</f>
        <v>24.686363636363641</v>
      </c>
      <c r="AD16" s="114">
        <f>[12]Setembro!$B$33</f>
        <v>26.154545454545453</v>
      </c>
      <c r="AE16" s="114">
        <f>[12]Setembro!$B$34</f>
        <v>27.009999999999998</v>
      </c>
      <c r="AF16" s="164">
        <f t="shared" si="1"/>
        <v>25.979587364326498</v>
      </c>
      <c r="AJ16" t="s">
        <v>35</v>
      </c>
    </row>
    <row r="17" spans="1:37" x14ac:dyDescent="0.2">
      <c r="A17" s="52" t="s">
        <v>2</v>
      </c>
      <c r="B17" s="114">
        <f>[13]Setembro!$B$5</f>
        <v>25.804166666666664</v>
      </c>
      <c r="C17" s="114">
        <f>[13]Setembro!$B$6</f>
        <v>28.458333333333332</v>
      </c>
      <c r="D17" s="114">
        <f>[13]Setembro!$B$7</f>
        <v>28.637499999999992</v>
      </c>
      <c r="E17" s="114">
        <f>[13]Setembro!$B$8</f>
        <v>28.683333333333337</v>
      </c>
      <c r="F17" s="114">
        <f>[13]Setembro!$B$9</f>
        <v>22.316666666666666</v>
      </c>
      <c r="G17" s="114">
        <f>[13]Setembro!$B$10</f>
        <v>26.016666666666666</v>
      </c>
      <c r="H17" s="114">
        <f>[13]Setembro!$B$11</f>
        <v>27.516666666666666</v>
      </c>
      <c r="I17" s="114">
        <f>[13]Setembro!$B$12</f>
        <v>25.520833333333332</v>
      </c>
      <c r="J17" s="114">
        <f>[13]Setembro!$B$13</f>
        <v>21.249999999999996</v>
      </c>
      <c r="K17" s="114">
        <f>[13]Setembro!$B$14</f>
        <v>24.308333333333326</v>
      </c>
      <c r="L17" s="114">
        <f>[13]Setembro!$B$15</f>
        <v>27.762500000000003</v>
      </c>
      <c r="M17" s="114">
        <f>[13]Setembro!$B$16</f>
        <v>27.595833333333331</v>
      </c>
      <c r="N17" s="114">
        <f>[13]Setembro!$B$17</f>
        <v>23.420833333333331</v>
      </c>
      <c r="O17" s="114">
        <f>[13]Setembro!$B$18</f>
        <v>16.766666666666662</v>
      </c>
      <c r="P17" s="114">
        <f>[13]Setembro!$B$19</f>
        <v>20.391666666666666</v>
      </c>
      <c r="Q17" s="114">
        <f>[13]Setembro!$B$20</f>
        <v>25.470833333333335</v>
      </c>
      <c r="R17" s="114">
        <f>[13]Setembro!$B$21</f>
        <v>28.145833333333339</v>
      </c>
      <c r="S17" s="114">
        <f>[13]Setembro!$B$22</f>
        <v>26.75</v>
      </c>
      <c r="T17" s="114">
        <f>[13]Setembro!$B$23</f>
        <v>27.724999999999998</v>
      </c>
      <c r="U17" s="114">
        <f>[13]Setembro!$B$24</f>
        <v>26.541666666666668</v>
      </c>
      <c r="V17" s="114">
        <f>[13]Setembro!$B$25</f>
        <v>29.166666666666671</v>
      </c>
      <c r="W17" s="114">
        <f>[13]Setembro!$B$26</f>
        <v>29.783333333333331</v>
      </c>
      <c r="X17" s="114">
        <f>[13]Setembro!$B$27</f>
        <v>29.212499999999995</v>
      </c>
      <c r="Y17" s="114">
        <f>[13]Setembro!$B$28</f>
        <v>29.725000000000005</v>
      </c>
      <c r="Z17" s="114">
        <f>[13]Setembro!$B$29</f>
        <v>30.862500000000001</v>
      </c>
      <c r="AA17" s="114">
        <f>[13]Setembro!$B$30</f>
        <v>31.237499999999997</v>
      </c>
      <c r="AB17" s="114">
        <f>[13]Setembro!$B$31</f>
        <v>28.029166666666665</v>
      </c>
      <c r="AC17" s="114">
        <f>[13]Setembro!$B$32</f>
        <v>22.833333333333339</v>
      </c>
      <c r="AD17" s="114">
        <f>[13]Setembro!$B$33</f>
        <v>27.583333333333332</v>
      </c>
      <c r="AE17" s="114">
        <f>[13]Setembro!$B$34</f>
        <v>25.824999999999999</v>
      </c>
      <c r="AF17" s="164">
        <f t="shared" si="1"/>
        <v>26.444722222222222</v>
      </c>
      <c r="AH17" s="12" t="s">
        <v>35</v>
      </c>
    </row>
    <row r="18" spans="1:37" hidden="1" x14ac:dyDescent="0.2">
      <c r="A18" s="52" t="s">
        <v>3</v>
      </c>
      <c r="B18" s="114" t="str">
        <f>[14]Setembro!$B$5</f>
        <v>*</v>
      </c>
      <c r="C18" s="114" t="str">
        <f>[14]Setembro!$B$6</f>
        <v>*</v>
      </c>
      <c r="D18" s="114" t="str">
        <f>[14]Setembro!$B$7</f>
        <v>*</v>
      </c>
      <c r="E18" s="114" t="str">
        <f>[14]Setembro!$B$8</f>
        <v>*</v>
      </c>
      <c r="F18" s="114" t="str">
        <f>[14]Setembro!$B$9</f>
        <v>*</v>
      </c>
      <c r="G18" s="114" t="str">
        <f>[14]Setembro!$B$10</f>
        <v>*</v>
      </c>
      <c r="H18" s="114" t="str">
        <f>[14]Setembro!$B$11</f>
        <v>*</v>
      </c>
      <c r="I18" s="114" t="str">
        <f>[14]Setembro!$B$12</f>
        <v>*</v>
      </c>
      <c r="J18" s="114" t="str">
        <f>[14]Setembro!$B$13</f>
        <v>*</v>
      </c>
      <c r="K18" s="114" t="str">
        <f>[14]Setembro!$B$14</f>
        <v>*</v>
      </c>
      <c r="L18" s="114" t="str">
        <f>[14]Setembro!$B$15</f>
        <v>*</v>
      </c>
      <c r="M18" s="114" t="str">
        <f>[14]Setembro!$B$16</f>
        <v>*</v>
      </c>
      <c r="N18" s="114" t="str">
        <f>[14]Setembro!$B$17</f>
        <v>*</v>
      </c>
      <c r="O18" s="114" t="str">
        <f>[14]Setembro!$B$18</f>
        <v>*</v>
      </c>
      <c r="P18" s="114" t="str">
        <f>[14]Setembro!$B$19</f>
        <v>*</v>
      </c>
      <c r="Q18" s="114" t="str">
        <f>[14]Setembro!$B$20</f>
        <v>*</v>
      </c>
      <c r="R18" s="114" t="str">
        <f>[14]Setembro!$B$21</f>
        <v>*</v>
      </c>
      <c r="S18" s="114" t="str">
        <f>[14]Setembro!$B$22</f>
        <v>*</v>
      </c>
      <c r="T18" s="114" t="str">
        <f>[14]Setembro!$B$23</f>
        <v>*</v>
      </c>
      <c r="U18" s="114" t="str">
        <f>[14]Setembro!$B$24</f>
        <v>*</v>
      </c>
      <c r="V18" s="114" t="str">
        <f>[14]Setembro!$B$25</f>
        <v>*</v>
      </c>
      <c r="W18" s="114" t="str">
        <f>[14]Setembro!$B$26</f>
        <v>*</v>
      </c>
      <c r="X18" s="114" t="str">
        <f>[14]Setembro!$B$27</f>
        <v>*</v>
      </c>
      <c r="Y18" s="114" t="str">
        <f>[14]Setembro!$B$28</f>
        <v>*</v>
      </c>
      <c r="Z18" s="114" t="str">
        <f>[14]Setembro!$B$29</f>
        <v>*</v>
      </c>
      <c r="AA18" s="114" t="str">
        <f>[14]Setembro!$B$30</f>
        <v>*</v>
      </c>
      <c r="AB18" s="114" t="str">
        <f>[14]Setembro!$B$31</f>
        <v>*</v>
      </c>
      <c r="AC18" s="114" t="str">
        <f>[14]Setembro!$B$32</f>
        <v>*</v>
      </c>
      <c r="AD18" s="114" t="str">
        <f>[14]Setembro!$B$33</f>
        <v>*</v>
      </c>
      <c r="AE18" s="114" t="str">
        <f>[14]Setembro!$B$34</f>
        <v>*</v>
      </c>
      <c r="AF18" s="164" t="s">
        <v>209</v>
      </c>
      <c r="AG18" s="12" t="s">
        <v>35</v>
      </c>
      <c r="AH18" s="12" t="s">
        <v>35</v>
      </c>
      <c r="AK18" t="s">
        <v>35</v>
      </c>
    </row>
    <row r="19" spans="1:37" x14ac:dyDescent="0.2">
      <c r="A19" s="52" t="s">
        <v>4</v>
      </c>
      <c r="B19" s="114">
        <f>[15]Setembro!$B$5</f>
        <v>23.779166666666665</v>
      </c>
      <c r="C19" s="114">
        <f>[15]Setembro!$B$6</f>
        <v>27.587500000000002</v>
      </c>
      <c r="D19" s="114">
        <f>[15]Setembro!$B$7</f>
        <v>27.358333333333331</v>
      </c>
      <c r="E19" s="114">
        <f>[15]Setembro!$B$8</f>
        <v>25.966666666666669</v>
      </c>
      <c r="F19" s="114">
        <f>[15]Setembro!$B$9</f>
        <v>24.920833333333334</v>
      </c>
      <c r="G19" s="114">
        <f>[15]Setembro!$B$10</f>
        <v>25.887499999999999</v>
      </c>
      <c r="H19" s="114">
        <f>[15]Setembro!$B$11</f>
        <v>25.533333333333335</v>
      </c>
      <c r="I19" s="114">
        <f>[15]Setembro!$B$12</f>
        <v>25.433333333333334</v>
      </c>
      <c r="J19" s="114">
        <f>[15]Setembro!$B$13</f>
        <v>20.908695652173911</v>
      </c>
      <c r="K19" s="114">
        <f>[15]Setembro!$B$14</f>
        <v>22.7695652173913</v>
      </c>
      <c r="L19" s="114">
        <f>[15]Setembro!$B$15</f>
        <v>26.490909090909096</v>
      </c>
      <c r="M19" s="114">
        <f>[15]Setembro!$B$16</f>
        <v>26.754166666666666</v>
      </c>
      <c r="N19" s="114">
        <f>[15]Setembro!$B$17</f>
        <v>26.366666666666671</v>
      </c>
      <c r="O19" s="114">
        <f>[15]Setembro!$B$18</f>
        <v>17.683333333333334</v>
      </c>
      <c r="P19" s="114">
        <f>[15]Setembro!$B$19</f>
        <v>18.7695652173913</v>
      </c>
      <c r="Q19" s="114">
        <f>[15]Setembro!$B$20</f>
        <v>24.566666666666663</v>
      </c>
      <c r="R19" s="114">
        <f>[15]Setembro!$B$21</f>
        <v>26.216666666666665</v>
      </c>
      <c r="S19" s="114">
        <f>[15]Setembro!$B$22</f>
        <v>24.016666666666669</v>
      </c>
      <c r="T19" s="114">
        <f>[15]Setembro!$B$23</f>
        <v>25.220833333333342</v>
      </c>
      <c r="U19" s="114">
        <f>[15]Setembro!$B$24</f>
        <v>26.634782608695652</v>
      </c>
      <c r="V19" s="114">
        <f>[15]Setembro!$B$25</f>
        <v>26.308333333333334</v>
      </c>
      <c r="W19" s="114">
        <f>[15]Setembro!$B$26</f>
        <v>27.108695652173907</v>
      </c>
      <c r="X19" s="114">
        <f>[15]Setembro!$B$27</f>
        <v>29.77391304347826</v>
      </c>
      <c r="Y19" s="114">
        <f>[15]Setembro!$B$28</f>
        <v>28.922727272727276</v>
      </c>
      <c r="Z19" s="114">
        <f>[15]Setembro!$B$29</f>
        <v>28.759090909090904</v>
      </c>
      <c r="AA19" s="114">
        <f>[15]Setembro!$B$30</f>
        <v>29.643478260869564</v>
      </c>
      <c r="AB19" s="114">
        <f>[15]Setembro!$B$31</f>
        <v>29.936363636363637</v>
      </c>
      <c r="AC19" s="114">
        <f>[15]Setembro!$B$32</f>
        <v>23.234782608695657</v>
      </c>
      <c r="AD19" s="114">
        <f>[15]Setembro!$B$33</f>
        <v>25.11304347826087</v>
      </c>
      <c r="AE19" s="114">
        <f>[15]Setembro!$B$34</f>
        <v>25.063636363636366</v>
      </c>
      <c r="AF19" s="164">
        <f t="shared" si="1"/>
        <v>25.55764163372859</v>
      </c>
      <c r="AG19" t="s">
        <v>35</v>
      </c>
      <c r="AH19" s="12" t="s">
        <v>35</v>
      </c>
      <c r="AJ19" t="s">
        <v>35</v>
      </c>
    </row>
    <row r="20" spans="1:37" x14ac:dyDescent="0.2">
      <c r="A20" s="52" t="s">
        <v>5</v>
      </c>
      <c r="B20" s="114">
        <f>[16]Setembro!$B$5</f>
        <v>29.637500000000006</v>
      </c>
      <c r="C20" s="114">
        <f>[16]Setembro!$B$6</f>
        <v>30.883333333333336</v>
      </c>
      <c r="D20" s="114">
        <f>[16]Setembro!$B$7</f>
        <v>31.308333333333326</v>
      </c>
      <c r="E20" s="114">
        <f>[16]Setembro!$B$8</f>
        <v>30.445833333333336</v>
      </c>
      <c r="F20" s="114">
        <f>[16]Setembro!$B$9</f>
        <v>24.9375</v>
      </c>
      <c r="G20" s="114">
        <f>[16]Setembro!$B$10</f>
        <v>27.008333333333336</v>
      </c>
      <c r="H20" s="114">
        <f>[16]Setembro!$B$11</f>
        <v>29.766666666666666</v>
      </c>
      <c r="I20" s="114">
        <f>[16]Setembro!$B$12</f>
        <v>28.483333333333334</v>
      </c>
      <c r="J20" s="114">
        <f>[16]Setembro!$B$13</f>
        <v>28.062499999999996</v>
      </c>
      <c r="K20" s="114">
        <f>[16]Setembro!$B$14</f>
        <v>28.208333333333339</v>
      </c>
      <c r="L20" s="114">
        <f>[16]Setembro!$B$15</f>
        <v>31.418181818181822</v>
      </c>
      <c r="M20" s="114">
        <f>[16]Setembro!$B$16</f>
        <v>30.491666666666664</v>
      </c>
      <c r="N20" s="114">
        <f>[16]Setembro!$B$17</f>
        <v>22.041666666666668</v>
      </c>
      <c r="O20" s="114">
        <f>[16]Setembro!$B$18</f>
        <v>19.108333333333331</v>
      </c>
      <c r="P20" s="114">
        <f>[16]Setembro!$B$19</f>
        <v>22.908333333333335</v>
      </c>
      <c r="Q20" s="114">
        <f>[16]Setembro!$B$20</f>
        <v>28.126086956521743</v>
      </c>
      <c r="R20" s="114">
        <f>[16]Setembro!$B$21</f>
        <v>30.450000000000003</v>
      </c>
      <c r="S20" s="114">
        <f>[16]Setembro!$B$22</f>
        <v>29.570833333333336</v>
      </c>
      <c r="T20" s="114">
        <f>[16]Setembro!$B$23</f>
        <v>29.537500000000005</v>
      </c>
      <c r="U20" s="114">
        <f>[16]Setembro!$B$24</f>
        <v>29.408333333333328</v>
      </c>
      <c r="V20" s="114">
        <f>[16]Setembro!$B$25</f>
        <v>30.4375</v>
      </c>
      <c r="W20" s="114">
        <f>[16]Setembro!$B$26</f>
        <v>32.545833333333334</v>
      </c>
      <c r="X20" s="114">
        <f>[16]Setembro!$B$27</f>
        <v>33.033333333333339</v>
      </c>
      <c r="Y20" s="114">
        <f>[16]Setembro!$B$28</f>
        <v>33.395652173913042</v>
      </c>
      <c r="Z20" s="114">
        <f>[16]Setembro!$B$29</f>
        <v>33.921739130434787</v>
      </c>
      <c r="AA20" s="114">
        <f>[16]Setembro!$B$30</f>
        <v>34.139130434782608</v>
      </c>
      <c r="AB20" s="114">
        <f>[16]Setembro!$B$31</f>
        <v>26.926086956521736</v>
      </c>
      <c r="AC20" s="114">
        <f>[16]Setembro!$B$32</f>
        <v>24.313636363636366</v>
      </c>
      <c r="AD20" s="114">
        <f>[16]Setembro!$B$33</f>
        <v>29.252173913043475</v>
      </c>
      <c r="AE20" s="114">
        <f>[16]Setembro!$B$34</f>
        <v>30.494999999999997</v>
      </c>
      <c r="AF20" s="164">
        <f t="shared" si="1"/>
        <v>29.008756258234524</v>
      </c>
      <c r="AG20" s="12" t="s">
        <v>35</v>
      </c>
      <c r="AH20" s="12" t="s">
        <v>35</v>
      </c>
    </row>
    <row r="21" spans="1:37" x14ac:dyDescent="0.2">
      <c r="A21" s="52" t="s">
        <v>33</v>
      </c>
      <c r="B21" s="114">
        <f>[17]Setembro!$B$5</f>
        <v>24.474999999999994</v>
      </c>
      <c r="C21" s="114">
        <f>[17]Setembro!$B$6</f>
        <v>27.558333333333326</v>
      </c>
      <c r="D21" s="114">
        <f>[17]Setembro!$B$7</f>
        <v>27.462500000000002</v>
      </c>
      <c r="E21" s="114">
        <f>[17]Setembro!$B$8</f>
        <v>27.370833333333337</v>
      </c>
      <c r="F21" s="114">
        <f>[17]Setembro!$B$9</f>
        <v>25.299999999999997</v>
      </c>
      <c r="G21" s="114">
        <f>[17]Setembro!$B$10</f>
        <v>25.479166666666675</v>
      </c>
      <c r="H21" s="114">
        <f>[17]Setembro!$B$11</f>
        <v>26.612500000000001</v>
      </c>
      <c r="I21" s="114">
        <f>[17]Setembro!$B$12</f>
        <v>25.924999999999997</v>
      </c>
      <c r="J21" s="114">
        <f>[17]Setembro!$B$13</f>
        <v>23.245833333333337</v>
      </c>
      <c r="K21" s="114">
        <f>[17]Setembro!$B$14</f>
        <v>23.525000000000002</v>
      </c>
      <c r="L21" s="114">
        <f>[17]Setembro!$B$15</f>
        <v>26.695833333333336</v>
      </c>
      <c r="M21" s="114">
        <f>[17]Setembro!$B$16</f>
        <v>26.654166666666669</v>
      </c>
      <c r="N21" s="114">
        <f>[17]Setembro!$B$17</f>
        <v>26.054166666666671</v>
      </c>
      <c r="O21" s="114">
        <f>[17]Setembro!$B$18</f>
        <v>19.149999999999995</v>
      </c>
      <c r="P21" s="114">
        <f>[17]Setembro!$B$19</f>
        <v>21.15</v>
      </c>
      <c r="Q21" s="114">
        <f>[17]Setembro!$B$20</f>
        <v>25.208333333333332</v>
      </c>
      <c r="R21" s="114">
        <f>[17]Setembro!$B$21</f>
        <v>25.645833333333329</v>
      </c>
      <c r="S21" s="114">
        <f>[17]Setembro!$B$22</f>
        <v>24.154166666666672</v>
      </c>
      <c r="T21" s="114">
        <f>[17]Setembro!$B$23</f>
        <v>25.8</v>
      </c>
      <c r="U21" s="114">
        <f>[17]Setembro!$B$24</f>
        <v>24.887500000000003</v>
      </c>
      <c r="V21" s="114">
        <f>[17]Setembro!$B$25</f>
        <v>27.058333333333337</v>
      </c>
      <c r="W21" s="114">
        <f>[17]Setembro!$B$26</f>
        <v>26.687499999999996</v>
      </c>
      <c r="X21" s="114">
        <f>[17]Setembro!$B$27</f>
        <v>29.083333333333329</v>
      </c>
      <c r="Y21" s="114">
        <f>[17]Setembro!$B$28</f>
        <v>29.320833333333329</v>
      </c>
      <c r="Z21" s="114">
        <f>[17]Setembro!$B$29</f>
        <v>29.012500000000003</v>
      </c>
      <c r="AA21" s="114">
        <f>[17]Setembro!$B$30</f>
        <v>29.404166666666665</v>
      </c>
      <c r="AB21" s="114">
        <f>[17]Setembro!$B$31</f>
        <v>29.379166666666659</v>
      </c>
      <c r="AC21" s="114">
        <f>[17]Setembro!$B$32</f>
        <v>26.216666666666665</v>
      </c>
      <c r="AD21" s="114">
        <f>[17]Setembro!$B$33</f>
        <v>25.162499999999998</v>
      </c>
      <c r="AE21" s="114">
        <f>[17]Setembro!$B$34</f>
        <v>24.075000000000003</v>
      </c>
      <c r="AF21" s="164">
        <f t="shared" si="1"/>
        <v>25.925138888888892</v>
      </c>
      <c r="AH21" s="12" t="s">
        <v>35</v>
      </c>
      <c r="AI21" t="s">
        <v>35</v>
      </c>
      <c r="AJ21" t="s">
        <v>35</v>
      </c>
    </row>
    <row r="22" spans="1:37" x14ac:dyDescent="0.2">
      <c r="A22" s="52" t="s">
        <v>6</v>
      </c>
      <c r="B22" s="114">
        <f>[18]Setembro!$B$5</f>
        <v>26.700000000000003</v>
      </c>
      <c r="C22" s="114">
        <f>[18]Setembro!$B$6</f>
        <v>28.974999999999994</v>
      </c>
      <c r="D22" s="114">
        <f>[18]Setembro!$B$7</f>
        <v>28.316666666666666</v>
      </c>
      <c r="E22" s="114">
        <f>[18]Setembro!$B$8</f>
        <v>28.933333333333334</v>
      </c>
      <c r="F22" s="114">
        <f>[18]Setembro!$B$9</f>
        <v>28.666666666666671</v>
      </c>
      <c r="G22" s="114">
        <f>[18]Setembro!$B$10</f>
        <v>26.791666666666671</v>
      </c>
      <c r="H22" s="114">
        <f>[18]Setembro!$B$11</f>
        <v>27.258333333333336</v>
      </c>
      <c r="I22" s="114">
        <f>[18]Setembro!$B$12</f>
        <v>28.733333333333338</v>
      </c>
      <c r="J22" s="114">
        <f>[18]Setembro!$B$13</f>
        <v>26.154166666666665</v>
      </c>
      <c r="K22" s="114">
        <f>[18]Setembro!$B$14</f>
        <v>25.439130434782609</v>
      </c>
      <c r="L22" s="114">
        <f>[18]Setembro!$B$15</f>
        <v>28.2</v>
      </c>
      <c r="M22" s="114">
        <f>[18]Setembro!$B$16</f>
        <v>27.270833333333332</v>
      </c>
      <c r="N22" s="114">
        <f>[18]Setembro!$B$17</f>
        <v>23.900000000000002</v>
      </c>
      <c r="O22" s="114">
        <f>[18]Setembro!$B$18</f>
        <v>20.3</v>
      </c>
      <c r="P22" s="114">
        <f>[18]Setembro!$B$19</f>
        <v>23.329166666666666</v>
      </c>
      <c r="Q22" s="114">
        <f>[18]Setembro!$B$20</f>
        <v>25.879166666666666</v>
      </c>
      <c r="R22" s="114">
        <f>[18]Setembro!$B$21</f>
        <v>26.808333333333337</v>
      </c>
      <c r="S22" s="114">
        <f>[18]Setembro!$B$22</f>
        <v>25.383333333333336</v>
      </c>
      <c r="T22" s="114">
        <f>[18]Setembro!$B$23</f>
        <v>27.754166666666666</v>
      </c>
      <c r="U22" s="114">
        <f>[18]Setembro!$B$24</f>
        <v>28.38695652173913</v>
      </c>
      <c r="V22" s="114">
        <f>[18]Setembro!$B$25</f>
        <v>29.843478260869571</v>
      </c>
      <c r="W22" s="114">
        <f>[18]Setembro!$B$26</f>
        <v>29.256521739130438</v>
      </c>
      <c r="X22" s="114">
        <f>[18]Setembro!$B$27</f>
        <v>30.721739130434784</v>
      </c>
      <c r="Y22" s="114">
        <f>[18]Setembro!$B$28</f>
        <v>29.818181818181824</v>
      </c>
      <c r="Z22" s="114">
        <f>[18]Setembro!$B$29</f>
        <v>30.283333333333342</v>
      </c>
      <c r="AA22" s="114">
        <f>[18]Setembro!$B$30</f>
        <v>31.752173913043475</v>
      </c>
      <c r="AB22" s="114">
        <f>[18]Setembro!$B$31</f>
        <v>30.387499999999999</v>
      </c>
      <c r="AC22" s="114">
        <f>[18]Setembro!$B$32</f>
        <v>26.059090909090909</v>
      </c>
      <c r="AD22" s="114">
        <f>[18]Setembro!$B$33</f>
        <v>28.472727272727273</v>
      </c>
      <c r="AE22" s="114">
        <f>[18]Setembro!$B$34</f>
        <v>28.890000000000004</v>
      </c>
      <c r="AF22" s="164">
        <f t="shared" si="1"/>
        <v>27.622166666666665</v>
      </c>
      <c r="AG22" t="s">
        <v>35</v>
      </c>
      <c r="AJ22" t="s">
        <v>35</v>
      </c>
    </row>
    <row r="23" spans="1:37" x14ac:dyDescent="0.2">
      <c r="A23" s="52" t="s">
        <v>7</v>
      </c>
      <c r="B23" s="114">
        <f>[19]Setembro!$B$5</f>
        <v>22.808333333333326</v>
      </c>
      <c r="C23" s="114">
        <f>[19]Setembro!$B$6</f>
        <v>27.729166666666668</v>
      </c>
      <c r="D23" s="114">
        <f>[19]Setembro!$B$7</f>
        <v>28.120833333333334</v>
      </c>
      <c r="E23" s="114">
        <f>[19]Setembro!$B$8</f>
        <v>24.900000000000002</v>
      </c>
      <c r="F23" s="114">
        <f>[19]Setembro!$B$9</f>
        <v>18.979166666666668</v>
      </c>
      <c r="G23" s="114">
        <f>[19]Setembro!$B$10</f>
        <v>23.399999999999991</v>
      </c>
      <c r="H23" s="114">
        <f>[19]Setembro!$B$11</f>
        <v>24.820833333333336</v>
      </c>
      <c r="I23" s="114">
        <f>[19]Setembro!$B$12</f>
        <v>22.016666666666669</v>
      </c>
      <c r="J23" s="114">
        <f>[19]Setembro!$B$13</f>
        <v>19.55833333333333</v>
      </c>
      <c r="K23" s="114">
        <f>[19]Setembro!$B$14</f>
        <v>21.662500000000005</v>
      </c>
      <c r="L23" s="114">
        <f>[19]Setembro!$B$15</f>
        <v>26.404166666666665</v>
      </c>
      <c r="M23" s="114">
        <f>[19]Setembro!$B$16</f>
        <v>26.254166666666663</v>
      </c>
      <c r="N23" s="114">
        <f>[19]Setembro!$B$17</f>
        <v>21.054166666666671</v>
      </c>
      <c r="O23" s="114">
        <f>[19]Setembro!$B$18</f>
        <v>15.187499999999998</v>
      </c>
      <c r="P23" s="114">
        <f>[19]Setembro!$B$19</f>
        <v>18.279166666666665</v>
      </c>
      <c r="Q23" s="114">
        <f>[19]Setembro!$B$20</f>
        <v>23.337499999999995</v>
      </c>
      <c r="R23" s="114">
        <f>[19]Setembro!$B$21</f>
        <v>27.979166666666668</v>
      </c>
      <c r="S23" s="114">
        <f>[19]Setembro!$B$22</f>
        <v>26.679166666666664</v>
      </c>
      <c r="T23" s="114">
        <f>[19]Setembro!$B$23</f>
        <v>26.925000000000001</v>
      </c>
      <c r="U23" s="114">
        <f>[19]Setembro!$B$24</f>
        <v>27.583333333333332</v>
      </c>
      <c r="V23" s="114">
        <f>[19]Setembro!$B$25</f>
        <v>28.429166666666671</v>
      </c>
      <c r="W23" s="114">
        <f>[19]Setembro!$B$26</f>
        <v>30.362499999999997</v>
      </c>
      <c r="X23" s="114">
        <f>[19]Setembro!$B$27</f>
        <v>30.433333333333337</v>
      </c>
      <c r="Y23" s="114">
        <f>[19]Setembro!$B$28</f>
        <v>31.275000000000002</v>
      </c>
      <c r="Z23" s="114">
        <f>[19]Setembro!$B$29</f>
        <v>31.949999999999992</v>
      </c>
      <c r="AA23" s="114">
        <f>[19]Setembro!$B$30</f>
        <v>31.541666666666675</v>
      </c>
      <c r="AB23" s="114">
        <f>[19]Setembro!$B$31</f>
        <v>23.041666666666661</v>
      </c>
      <c r="AC23" s="114">
        <f>[19]Setembro!$B$32</f>
        <v>21.74166666666666</v>
      </c>
      <c r="AD23" s="114">
        <f>[19]Setembro!$B$33</f>
        <v>25.441666666666674</v>
      </c>
      <c r="AE23" s="114">
        <f>[19]Setembro!$B$34</f>
        <v>26.220833333333331</v>
      </c>
      <c r="AF23" s="164">
        <f t="shared" si="1"/>
        <v>25.137222222222224</v>
      </c>
      <c r="AH23" t="s">
        <v>35</v>
      </c>
      <c r="AJ23" t="s">
        <v>35</v>
      </c>
      <c r="AK23" t="s">
        <v>35</v>
      </c>
    </row>
    <row r="24" spans="1:37" x14ac:dyDescent="0.2">
      <c r="A24" s="52" t="s">
        <v>153</v>
      </c>
      <c r="B24" s="114">
        <f>[20]Setembro!$B$5</f>
        <v>23.570833333333336</v>
      </c>
      <c r="C24" s="114">
        <f>[20]Setembro!$B$6</f>
        <v>27.399999999999995</v>
      </c>
      <c r="D24" s="114">
        <f>[20]Setembro!$B$7</f>
        <v>28.287500000000005</v>
      </c>
      <c r="E24" s="114">
        <f>[20]Setembro!$B$8</f>
        <v>25.88333333333334</v>
      </c>
      <c r="F24" s="114">
        <f>[20]Setembro!$B$9</f>
        <v>20.066666666666666</v>
      </c>
      <c r="G24" s="114">
        <f>[20]Setembro!$B$10</f>
        <v>23.891666666666666</v>
      </c>
      <c r="H24" s="114">
        <f>[20]Setembro!$B$11</f>
        <v>25.750000000000004</v>
      </c>
      <c r="I24" s="114">
        <f>[20]Setembro!$B$12</f>
        <v>23.271428571428572</v>
      </c>
      <c r="J24" s="114">
        <f>[20]Setembro!$B$13</f>
        <v>20.283333333333331</v>
      </c>
      <c r="K24" s="114">
        <f>[20]Setembro!$B$14</f>
        <v>22.745833333333334</v>
      </c>
      <c r="L24" s="114">
        <f>[20]Setembro!$B$15</f>
        <v>26.362500000000001</v>
      </c>
      <c r="M24" s="114">
        <f>[20]Setembro!$B$16</f>
        <v>26.808333333333334</v>
      </c>
      <c r="N24" s="114">
        <f>[20]Setembro!$B$17</f>
        <v>22.070833333333336</v>
      </c>
      <c r="O24" s="114">
        <f>[20]Setembro!$B$18</f>
        <v>16.091666666666669</v>
      </c>
      <c r="P24" s="114">
        <f>[20]Setembro!$B$19</f>
        <v>17.558333333333334</v>
      </c>
      <c r="Q24" s="114">
        <f>[20]Setembro!$B$20</f>
        <v>23.108333333333331</v>
      </c>
      <c r="R24" s="114">
        <f>[20]Setembro!$B$21</f>
        <v>27.850000000000005</v>
      </c>
      <c r="S24" s="114">
        <f>[20]Setembro!$B$22</f>
        <v>27.075000000000003</v>
      </c>
      <c r="T24" s="114">
        <f>[20]Setembro!$B$23</f>
        <v>27.312500000000004</v>
      </c>
      <c r="U24" s="114">
        <f>[20]Setembro!$B$24</f>
        <v>28.695833333333329</v>
      </c>
      <c r="V24" s="114">
        <f>[20]Setembro!$B$25</f>
        <v>29.830434782608691</v>
      </c>
      <c r="W24" s="114">
        <f>[20]Setembro!$B$26</f>
        <v>29.820833333333329</v>
      </c>
      <c r="X24" s="114">
        <f>[20]Setembro!$B$27</f>
        <v>30.308333333333326</v>
      </c>
      <c r="Y24" s="114">
        <f>[20]Setembro!$B$28</f>
        <v>30.17916666666666</v>
      </c>
      <c r="Z24" s="114">
        <f>[20]Setembro!$B$29</f>
        <v>31.508333333333329</v>
      </c>
      <c r="AA24" s="114">
        <f>[20]Setembro!$B$30</f>
        <v>31.830434782608691</v>
      </c>
      <c r="AB24" s="114">
        <f>[20]Setembro!$B$31</f>
        <v>24.32083333333334</v>
      </c>
      <c r="AC24" s="114">
        <f>[20]Setembro!$B$32</f>
        <v>22.656521739130429</v>
      </c>
      <c r="AD24" s="114">
        <f>[20]Setembro!$B$33</f>
        <v>25.904166666666669</v>
      </c>
      <c r="AE24" s="114">
        <f>[20]Setembro!$B$34</f>
        <v>27.233333333333331</v>
      </c>
      <c r="AF24" s="164">
        <f t="shared" si="1"/>
        <v>25.589210662525879</v>
      </c>
      <c r="AH24" s="12" t="s">
        <v>35</v>
      </c>
      <c r="AI24" t="s">
        <v>35</v>
      </c>
      <c r="AJ24" t="s">
        <v>35</v>
      </c>
    </row>
    <row r="25" spans="1:37" x14ac:dyDescent="0.2">
      <c r="A25" s="52" t="s">
        <v>154</v>
      </c>
      <c r="B25" s="114">
        <f>[21]Setembro!$B$5</f>
        <v>23.991666666666674</v>
      </c>
      <c r="C25" s="114">
        <f>[21]Setembro!$B$6</f>
        <v>24.270833333333329</v>
      </c>
      <c r="D25" s="114">
        <f>[21]Setembro!$B$7</f>
        <v>27.570833333333329</v>
      </c>
      <c r="E25" s="114">
        <f>[21]Setembro!$B$8</f>
        <v>25.84347826086956</v>
      </c>
      <c r="F25" s="114">
        <f>[21]Setembro!$B$9</f>
        <v>18.116666666666667</v>
      </c>
      <c r="G25" s="114">
        <f>[21]Setembro!$B$10</f>
        <v>21.212500000000002</v>
      </c>
      <c r="H25" s="114">
        <f>[21]Setembro!$B$11</f>
        <v>24.508333333333336</v>
      </c>
      <c r="I25" s="114">
        <f>[21]Setembro!$B$12</f>
        <v>21.933333333333337</v>
      </c>
      <c r="J25" s="114">
        <f>[21]Setembro!$B$13</f>
        <v>20.724999999999998</v>
      </c>
      <c r="K25" s="114">
        <f>[21]Setembro!$B$14</f>
        <v>23.095833333333331</v>
      </c>
      <c r="L25" s="114">
        <f>[21]Setembro!$B$15</f>
        <v>25.924999999999997</v>
      </c>
      <c r="M25" s="114">
        <f>[21]Setembro!$B$16</f>
        <v>26.779166666666669</v>
      </c>
      <c r="N25" s="114">
        <f>[21]Setembro!$B$17</f>
        <v>20.095833333333335</v>
      </c>
      <c r="O25" s="114">
        <f>[21]Setembro!$B$18</f>
        <v>15.295833333333334</v>
      </c>
      <c r="P25" s="114">
        <f>[21]Setembro!$B$19</f>
        <v>15.825000000000003</v>
      </c>
      <c r="Q25" s="114">
        <f>[21]Setembro!$B$20</f>
        <v>21.387499999999999</v>
      </c>
      <c r="R25" s="114">
        <f>[21]Setembro!$B$21</f>
        <v>27.012499999999999</v>
      </c>
      <c r="S25" s="114">
        <f>[21]Setembro!$B$22</f>
        <v>27.100000000000005</v>
      </c>
      <c r="T25" s="114">
        <f>[21]Setembro!$B$23</f>
        <v>25.077272727272724</v>
      </c>
      <c r="U25" s="114">
        <f>[21]Setembro!$B$24</f>
        <v>26.587500000000002</v>
      </c>
      <c r="V25" s="114">
        <f>[21]Setembro!$B$25</f>
        <v>27.962499999999995</v>
      </c>
      <c r="W25" s="114">
        <f>[21]Setembro!$B$26</f>
        <v>29.079166666666666</v>
      </c>
      <c r="X25" s="114">
        <f>[21]Setembro!$B$27</f>
        <v>29.275000000000002</v>
      </c>
      <c r="Y25" s="114">
        <f>[21]Setembro!$B$28</f>
        <v>29.895833333333339</v>
      </c>
      <c r="Z25" s="114">
        <f>[21]Setembro!$B$29</f>
        <v>30.233333333333334</v>
      </c>
      <c r="AA25" s="114">
        <f>[21]Setembro!$B$30</f>
        <v>31.050000000000008</v>
      </c>
      <c r="AB25" s="114">
        <f>[21]Setembro!$B$31</f>
        <v>22.287500000000005</v>
      </c>
      <c r="AC25" s="114">
        <f>[21]Setembro!$B$32</f>
        <v>21.643478260869564</v>
      </c>
      <c r="AD25" s="114">
        <f>[21]Setembro!$B$33</f>
        <v>23.5625</v>
      </c>
      <c r="AE25" s="114">
        <f>[21]Setembro!$B$34</f>
        <v>23.912499999999994</v>
      </c>
      <c r="AF25" s="164">
        <f t="shared" si="1"/>
        <v>24.375196530522615</v>
      </c>
      <c r="AG25" s="12" t="s">
        <v>35</v>
      </c>
      <c r="AH25" s="12" t="s">
        <v>35</v>
      </c>
      <c r="AI25" t="s">
        <v>35</v>
      </c>
    </row>
    <row r="26" spans="1:37" x14ac:dyDescent="0.2">
      <c r="A26" s="52" t="s">
        <v>155</v>
      </c>
      <c r="B26" s="114">
        <f>[22]Setembro!$B$5</f>
        <v>23.379166666666663</v>
      </c>
      <c r="C26" s="114">
        <f>[22]Setembro!$B$6</f>
        <v>28.099999999999998</v>
      </c>
      <c r="D26" s="114">
        <f>[22]Setembro!$B$7</f>
        <v>28.600000000000005</v>
      </c>
      <c r="E26" s="114">
        <f>[22]Setembro!$B$8</f>
        <v>26.275000000000002</v>
      </c>
      <c r="F26" s="114">
        <f>[22]Setembro!$B$9</f>
        <v>20.224999999999998</v>
      </c>
      <c r="G26" s="114">
        <f>[22]Setembro!$B$10</f>
        <v>24.19583333333334</v>
      </c>
      <c r="H26" s="114">
        <f>[22]Setembro!$B$11</f>
        <v>25.883333333333329</v>
      </c>
      <c r="I26" s="114">
        <f>[22]Setembro!$B$12</f>
        <v>23.242857142857147</v>
      </c>
      <c r="J26" s="114" t="str">
        <f>[22]Setembro!$B$13</f>
        <v>*</v>
      </c>
      <c r="K26" s="114" t="str">
        <f>[22]Setembro!$B$14</f>
        <v>*</v>
      </c>
      <c r="L26" s="114" t="str">
        <f>[22]Setembro!$B$15</f>
        <v>*</v>
      </c>
      <c r="M26" s="114" t="str">
        <f>[22]Setembro!$B$16</f>
        <v>*</v>
      </c>
      <c r="N26" s="114" t="str">
        <f>[22]Setembro!$B$17</f>
        <v>*</v>
      </c>
      <c r="O26" s="114" t="str">
        <f>[22]Setembro!$B$18</f>
        <v>*</v>
      </c>
      <c r="P26" s="114" t="str">
        <f>[22]Setembro!$B$19</f>
        <v>*</v>
      </c>
      <c r="Q26" s="114" t="str">
        <f>[22]Setembro!$B$20</f>
        <v>*</v>
      </c>
      <c r="R26" s="114" t="str">
        <f>[22]Setembro!$B$21</f>
        <v>*</v>
      </c>
      <c r="S26" s="114" t="str">
        <f>[22]Setembro!$B$22</f>
        <v>*</v>
      </c>
      <c r="T26" s="114">
        <f>[22]Setembro!$B$23</f>
        <v>27.395833333333332</v>
      </c>
      <c r="U26" s="114">
        <f>[22]Setembro!$B$24</f>
        <v>28.470833333333335</v>
      </c>
      <c r="V26" s="114">
        <f>[22]Setembro!$B$25</f>
        <v>29.212499999999991</v>
      </c>
      <c r="W26" s="114">
        <f>[22]Setembro!$B$26</f>
        <v>29.637500000000006</v>
      </c>
      <c r="X26" s="114">
        <f>[22]Setembro!$B$27</f>
        <v>29.458333333333332</v>
      </c>
      <c r="Y26" s="114">
        <f>[22]Setembro!$B$28</f>
        <v>30.829166666666666</v>
      </c>
      <c r="Z26" s="114">
        <f>[22]Setembro!$B$29</f>
        <v>31.754166666666666</v>
      </c>
      <c r="AA26" s="114">
        <f>[22]Setembro!$B$30</f>
        <v>31.808695652173913</v>
      </c>
      <c r="AB26" s="114">
        <f>[22]Setembro!$B$31</f>
        <v>24.220833333333331</v>
      </c>
      <c r="AC26" s="114">
        <f>[22]Setembro!$B$32</f>
        <v>22.995833333333337</v>
      </c>
      <c r="AD26" s="114">
        <f>[22]Setembro!$B$33</f>
        <v>26.213043478260875</v>
      </c>
      <c r="AE26" s="114">
        <f>[22]Setembro!$B$34</f>
        <v>27.826086956521738</v>
      </c>
      <c r="AF26" s="164">
        <f t="shared" si="1"/>
        <v>26.986200828157347</v>
      </c>
      <c r="AH26" s="12" t="s">
        <v>35</v>
      </c>
      <c r="AI26" t="s">
        <v>35</v>
      </c>
      <c r="AJ26" t="s">
        <v>35</v>
      </c>
    </row>
    <row r="27" spans="1:37" x14ac:dyDescent="0.2">
      <c r="A27" s="52" t="s">
        <v>8</v>
      </c>
      <c r="B27" s="114">
        <f>[23]Setembro!$B$5</f>
        <v>22.662499999999998</v>
      </c>
      <c r="C27" s="114">
        <f>[23]Setembro!$B$6</f>
        <v>23.775000000000006</v>
      </c>
      <c r="D27" s="114">
        <f>[23]Setembro!$B$7</f>
        <v>26.879166666666674</v>
      </c>
      <c r="E27" s="114">
        <f>[23]Setembro!$B$8</f>
        <v>25.537500000000005</v>
      </c>
      <c r="F27" s="114">
        <f>[23]Setembro!$B$9</f>
        <v>18.212499999999999</v>
      </c>
      <c r="G27" s="114">
        <f>[23]Setembro!$B$10</f>
        <v>21.366666666666664</v>
      </c>
      <c r="H27" s="114">
        <f>[23]Setembro!$B$11</f>
        <v>23.69583333333334</v>
      </c>
      <c r="I27" s="114">
        <f>[23]Setembro!$B$12</f>
        <v>21.404166666666672</v>
      </c>
      <c r="J27" s="114">
        <f>[23]Setembro!$B$13</f>
        <v>19.883333333333333</v>
      </c>
      <c r="K27" s="114">
        <f>[23]Setembro!$B$14</f>
        <v>22.162499999999998</v>
      </c>
      <c r="L27" s="114">
        <f>[23]Setembro!$B$15</f>
        <v>25.508333333333336</v>
      </c>
      <c r="M27" s="114">
        <f>[23]Setembro!$B$16</f>
        <v>26.050000000000008</v>
      </c>
      <c r="N27" s="114">
        <f>[23]Setembro!$B$17</f>
        <v>21.395833333333339</v>
      </c>
      <c r="O27" s="114">
        <f>[23]Setembro!$B$18</f>
        <v>14.970833333333331</v>
      </c>
      <c r="P27" s="114">
        <f>[23]Setembro!$B$19</f>
        <v>16.929166666666667</v>
      </c>
      <c r="Q27" s="114">
        <f>[23]Setembro!$B$20</f>
        <v>21.987500000000001</v>
      </c>
      <c r="R27" s="114">
        <f>[23]Setembro!$B$21</f>
        <v>26.695833333333329</v>
      </c>
      <c r="S27" s="114">
        <f>[23]Setembro!$B$22</f>
        <v>26.704166666666669</v>
      </c>
      <c r="T27" s="114">
        <f>[23]Setembro!$B$23</f>
        <v>26.349999999999998</v>
      </c>
      <c r="U27" s="114">
        <f>[23]Setembro!$B$24</f>
        <v>26.795833333333334</v>
      </c>
      <c r="V27" s="114">
        <f>[23]Setembro!$B$25</f>
        <v>27.733333333333334</v>
      </c>
      <c r="W27" s="114">
        <f>[23]Setembro!$B$26</f>
        <v>29.879166666666666</v>
      </c>
      <c r="X27" s="114">
        <f>[23]Setembro!$B$27</f>
        <v>30.3</v>
      </c>
      <c r="Y27" s="114">
        <f>[23]Setembro!$B$28</f>
        <v>30.487500000000008</v>
      </c>
      <c r="Z27" s="114">
        <f>[23]Setembro!$B$29</f>
        <v>30.941666666666659</v>
      </c>
      <c r="AA27" s="114">
        <f>[23]Setembro!$B$30</f>
        <v>31.658333333333335</v>
      </c>
      <c r="AB27" s="114">
        <f>[23]Setembro!$B$31</f>
        <v>23.308333333333326</v>
      </c>
      <c r="AC27" s="114">
        <f>[23]Setembro!$B$32</f>
        <v>21.875</v>
      </c>
      <c r="AD27" s="114">
        <f>[23]Setembro!$B$33</f>
        <v>23.316666666666663</v>
      </c>
      <c r="AE27" s="114">
        <f>[23]Setembro!$B$34</f>
        <v>24.412500000000005</v>
      </c>
      <c r="AF27" s="164">
        <f t="shared" si="1"/>
        <v>24.429305555555551</v>
      </c>
      <c r="AI27" t="s">
        <v>35</v>
      </c>
      <c r="AJ27" t="s">
        <v>35</v>
      </c>
    </row>
    <row r="28" spans="1:37" x14ac:dyDescent="0.2">
      <c r="A28" s="52" t="s">
        <v>9</v>
      </c>
      <c r="B28" s="114">
        <f>[24]Setembro!$B$5</f>
        <v>23.1875</v>
      </c>
      <c r="C28" s="114">
        <f>[24]Setembro!$B$6</f>
        <v>25.233333333333338</v>
      </c>
      <c r="D28" s="114">
        <f>[24]Setembro!$B$7</f>
        <v>27.191666666666666</v>
      </c>
      <c r="E28" s="114">
        <f>[24]Setembro!$B$8</f>
        <v>26.841666666666669</v>
      </c>
      <c r="F28" s="114">
        <f>[24]Setembro!$B$9</f>
        <v>19.612500000000001</v>
      </c>
      <c r="G28" s="114">
        <f>[24]Setembro!$B$10</f>
        <v>23.204166666666669</v>
      </c>
      <c r="H28" s="114">
        <f>[24]Setembro!$B$11</f>
        <v>24.900000000000002</v>
      </c>
      <c r="I28" s="114">
        <f>[24]Setembro!$B$12</f>
        <v>23.137499999999999</v>
      </c>
      <c r="J28" s="114">
        <f>[24]Setembro!$B$13</f>
        <v>19.620833333333334</v>
      </c>
      <c r="K28" s="114">
        <f>[24]Setembro!$B$14</f>
        <v>22.608333333333334</v>
      </c>
      <c r="L28" s="114">
        <f>[24]Setembro!$B$15</f>
        <v>26.508333333333329</v>
      </c>
      <c r="M28" s="114">
        <f>[24]Setembro!$B$16</f>
        <v>27.441666666666666</v>
      </c>
      <c r="N28" s="114">
        <f>[24]Setembro!$B$17</f>
        <v>23.1875</v>
      </c>
      <c r="O28" s="114">
        <f>[24]Setembro!$B$18</f>
        <v>15.495833333333335</v>
      </c>
      <c r="P28" s="114">
        <f>[24]Setembro!$B$19</f>
        <v>18.737500000000001</v>
      </c>
      <c r="Q28" s="114">
        <f>[24]Setembro!$B$20</f>
        <v>23.529166666666665</v>
      </c>
      <c r="R28" s="114">
        <f>[24]Setembro!$B$21</f>
        <v>28.070833333333329</v>
      </c>
      <c r="S28" s="114">
        <f>[24]Setembro!$B$22</f>
        <v>26.866666666666671</v>
      </c>
      <c r="T28" s="114">
        <f>[24]Setembro!$B$23</f>
        <v>28.266666666666662</v>
      </c>
      <c r="U28" s="114">
        <f>[24]Setembro!$B$24</f>
        <v>29.308333333333326</v>
      </c>
      <c r="V28" s="114">
        <f>[24]Setembro!$B$25</f>
        <v>29.933333333333341</v>
      </c>
      <c r="W28" s="114">
        <f>[24]Setembro!$B$26</f>
        <v>31.608333333333331</v>
      </c>
      <c r="X28" s="114">
        <f>[24]Setembro!$B$27</f>
        <v>31.775000000000002</v>
      </c>
      <c r="Y28" s="114">
        <f>[24]Setembro!$B$28</f>
        <v>31.841666666666665</v>
      </c>
      <c r="Z28" s="114">
        <f>[24]Setembro!$B$29</f>
        <v>32.270833333333336</v>
      </c>
      <c r="AA28" s="114">
        <f>[24]Setembro!$B$30</f>
        <v>32.6875</v>
      </c>
      <c r="AB28" s="114">
        <f>[24]Setembro!$B$31</f>
        <v>25.012499999999999</v>
      </c>
      <c r="AC28" s="114">
        <f>[24]Setembro!$B$32</f>
        <v>23.120833333333337</v>
      </c>
      <c r="AD28" s="114">
        <f>[24]Setembro!$B$33</f>
        <v>25.033333333333328</v>
      </c>
      <c r="AE28" s="114">
        <f>[24]Setembro!$B$34</f>
        <v>26.920833333333338</v>
      </c>
      <c r="AF28" s="164">
        <f t="shared" si="1"/>
        <v>25.771805555555556</v>
      </c>
      <c r="AG28" t="s">
        <v>35</v>
      </c>
      <c r="AI28" t="s">
        <v>35</v>
      </c>
      <c r="AJ28" t="s">
        <v>35</v>
      </c>
      <c r="AK28" s="12" t="s">
        <v>35</v>
      </c>
    </row>
    <row r="29" spans="1:37" hidden="1" x14ac:dyDescent="0.2">
      <c r="A29" s="52" t="s">
        <v>32</v>
      </c>
      <c r="B29" s="114" t="str">
        <f>[25]Setembro!$B$5</f>
        <v>*</v>
      </c>
      <c r="C29" s="114" t="str">
        <f>[25]Setembro!$B$6</f>
        <v>*</v>
      </c>
      <c r="D29" s="114" t="str">
        <f>[25]Setembro!$B$7</f>
        <v>*</v>
      </c>
      <c r="E29" s="114" t="str">
        <f>[25]Setembro!$B$8</f>
        <v>*</v>
      </c>
      <c r="F29" s="114" t="str">
        <f>[25]Setembro!$B$9</f>
        <v>*</v>
      </c>
      <c r="G29" s="114" t="str">
        <f>[25]Setembro!$B$10</f>
        <v>*</v>
      </c>
      <c r="H29" s="114" t="str">
        <f>[25]Setembro!$B$11</f>
        <v>*</v>
      </c>
      <c r="I29" s="114" t="str">
        <f>[25]Setembro!$B$12</f>
        <v>*</v>
      </c>
      <c r="J29" s="114" t="str">
        <f>[25]Setembro!$B$13</f>
        <v>*</v>
      </c>
      <c r="K29" s="114" t="str">
        <f>[25]Setembro!$B$14</f>
        <v>*</v>
      </c>
      <c r="L29" s="114" t="str">
        <f>[25]Setembro!$B$15</f>
        <v>*</v>
      </c>
      <c r="M29" s="114" t="str">
        <f>[25]Setembro!$B$16</f>
        <v>*</v>
      </c>
      <c r="N29" s="114" t="str">
        <f>[25]Setembro!$B$17</f>
        <v>*</v>
      </c>
      <c r="O29" s="114" t="str">
        <f>[25]Setembro!$B$18</f>
        <v>*</v>
      </c>
      <c r="P29" s="114" t="str">
        <f>[25]Setembro!$B$19</f>
        <v>*</v>
      </c>
      <c r="Q29" s="114" t="str">
        <f>[25]Setembro!$B$20</f>
        <v>*</v>
      </c>
      <c r="R29" s="114" t="str">
        <f>[25]Setembro!$B$21</f>
        <v>*</v>
      </c>
      <c r="S29" s="114" t="str">
        <f>[25]Setembro!$B$22</f>
        <v>*</v>
      </c>
      <c r="T29" s="114" t="str">
        <f>[25]Setembro!$B$23</f>
        <v>*</v>
      </c>
      <c r="U29" s="114" t="str">
        <f>[25]Setembro!$B$24</f>
        <v>*</v>
      </c>
      <c r="V29" s="114" t="str">
        <f>[25]Setembro!$B$25</f>
        <v>*</v>
      </c>
      <c r="W29" s="114" t="str">
        <f>[25]Setembro!$B$26</f>
        <v>*</v>
      </c>
      <c r="X29" s="114" t="str">
        <f>[25]Setembro!$B$27</f>
        <v>*</v>
      </c>
      <c r="Y29" s="114" t="str">
        <f>[25]Setembro!$B$28</f>
        <v>*</v>
      </c>
      <c r="Z29" s="114" t="str">
        <f>[25]Setembro!$B$29</f>
        <v>*</v>
      </c>
      <c r="AA29" s="114" t="str">
        <f>[25]Setembro!$B$30</f>
        <v>*</v>
      </c>
      <c r="AB29" s="114" t="str">
        <f>[25]Setembro!$B$31</f>
        <v>*</v>
      </c>
      <c r="AC29" s="114" t="str">
        <f>[25]Setembro!$B$32</f>
        <v>*</v>
      </c>
      <c r="AD29" s="114" t="str">
        <f>[25]Setembro!$B$33</f>
        <v>*</v>
      </c>
      <c r="AE29" s="114" t="str">
        <f>[25]Setembro!$B$34</f>
        <v>*</v>
      </c>
      <c r="AF29" s="164" t="s">
        <v>209</v>
      </c>
      <c r="AH29" s="12" t="s">
        <v>35</v>
      </c>
    </row>
    <row r="30" spans="1:37" x14ac:dyDescent="0.2">
      <c r="A30" s="52" t="s">
        <v>10</v>
      </c>
      <c r="B30" s="114">
        <f>[26]Setembro!$B$5</f>
        <v>23.895833333333339</v>
      </c>
      <c r="C30" s="114">
        <f>[26]Setembro!$B$6</f>
        <v>25.870833333333326</v>
      </c>
      <c r="D30" s="114">
        <f>[26]Setembro!$B$7</f>
        <v>28.145833333333339</v>
      </c>
      <c r="E30" s="114">
        <f>[26]Setembro!$B$8</f>
        <v>26.170833333333324</v>
      </c>
      <c r="F30" s="114">
        <f>[26]Setembro!$B$9</f>
        <v>19.295833333333331</v>
      </c>
      <c r="G30" s="114">
        <f>[26]Setembro!$B$10</f>
        <v>22.245833333333334</v>
      </c>
      <c r="H30" s="114">
        <f>[26]Setembro!$B$11</f>
        <v>25.400000000000002</v>
      </c>
      <c r="I30" s="114">
        <f>[26]Setembro!$B$12</f>
        <v>22.691666666666663</v>
      </c>
      <c r="J30" s="114">
        <f>[26]Setembro!$B$13</f>
        <v>20.262499999999999</v>
      </c>
      <c r="K30" s="114">
        <f>[26]Setembro!$B$14</f>
        <v>22.766666666666666</v>
      </c>
      <c r="L30" s="114">
        <f>[26]Setembro!$B$15</f>
        <v>26.220833333333335</v>
      </c>
      <c r="M30" s="114">
        <f>[26]Setembro!$B$16</f>
        <v>27.066666666666663</v>
      </c>
      <c r="N30" s="114">
        <f>[26]Setembro!$B$17</f>
        <v>21.174999999999997</v>
      </c>
      <c r="O30" s="114">
        <f>[26]Setembro!$B$18</f>
        <v>15.612499999999999</v>
      </c>
      <c r="P30" s="114">
        <f>[26]Setembro!$B$19</f>
        <v>17.520833333333332</v>
      </c>
      <c r="Q30" s="114">
        <f>[26]Setembro!$B$20</f>
        <v>23.412499999999998</v>
      </c>
      <c r="R30" s="114">
        <f>[26]Setembro!$B$21</f>
        <v>28.758333333333329</v>
      </c>
      <c r="S30" s="114">
        <f>[26]Setembro!$B$22</f>
        <v>27.354166666666668</v>
      </c>
      <c r="T30" s="114">
        <f>[26]Setembro!$B$23</f>
        <v>25.974999999999998</v>
      </c>
      <c r="U30" s="114">
        <f>[26]Setembro!$B$24</f>
        <v>27.458333333333332</v>
      </c>
      <c r="V30" s="114">
        <f>[26]Setembro!$B$25</f>
        <v>28.229166666666661</v>
      </c>
      <c r="W30" s="114">
        <f>[26]Setembro!$B$26</f>
        <v>29.120833333333334</v>
      </c>
      <c r="X30" s="114">
        <f>[26]Setembro!$B$27</f>
        <v>29.658333333333328</v>
      </c>
      <c r="Y30" s="114">
        <f>[26]Setembro!$B$28</f>
        <v>30.016666666666669</v>
      </c>
      <c r="Z30" s="114">
        <f>[26]Setembro!$B$29</f>
        <v>31.05416666666666</v>
      </c>
      <c r="AA30" s="114">
        <f>[26]Setembro!$B$30</f>
        <v>32.595833333333339</v>
      </c>
      <c r="AB30" s="114">
        <f>[26]Setembro!$B$31</f>
        <v>23.366666666666664</v>
      </c>
      <c r="AC30" s="114">
        <f>[26]Setembro!$B$32</f>
        <v>22.150000000000002</v>
      </c>
      <c r="AD30" s="114">
        <f>[26]Setembro!$B$33</f>
        <v>24.799999999999997</v>
      </c>
      <c r="AE30" s="114">
        <f>[26]Setembro!$B$34</f>
        <v>25.416666666666661</v>
      </c>
      <c r="AF30" s="164">
        <f t="shared" si="1"/>
        <v>25.12361111111111</v>
      </c>
      <c r="AJ30" t="s">
        <v>35</v>
      </c>
      <c r="AK30" t="s">
        <v>35</v>
      </c>
    </row>
    <row r="31" spans="1:37" x14ac:dyDescent="0.2">
      <c r="A31" s="52" t="s">
        <v>156</v>
      </c>
      <c r="B31" s="114">
        <f>[27]Setembro!$B$5</f>
        <v>22.0625</v>
      </c>
      <c r="C31" s="114">
        <f>[27]Setembro!$B$6</f>
        <v>27.041666666666668</v>
      </c>
      <c r="D31" s="114">
        <f>[27]Setembro!$B$7</f>
        <v>27.3</v>
      </c>
      <c r="E31" s="114">
        <f>[27]Setembro!$B$8</f>
        <v>24.479166666666671</v>
      </c>
      <c r="F31" s="114">
        <f>[27]Setembro!$B$9</f>
        <v>18.404166666666665</v>
      </c>
      <c r="G31" s="114">
        <f>[27]Setembro!$B$10</f>
        <v>22.387499999999999</v>
      </c>
      <c r="H31" s="114">
        <f>[27]Setembro!$B$11</f>
        <v>24.458333333333332</v>
      </c>
      <c r="I31" s="114">
        <f>[27]Setembro!$B$12</f>
        <v>21.541666666666671</v>
      </c>
      <c r="J31" s="114">
        <f>[27]Setembro!$B$13</f>
        <v>19.795833333333331</v>
      </c>
      <c r="K31" s="114">
        <f>[27]Setembro!$B$14</f>
        <v>21.658333333333331</v>
      </c>
      <c r="L31" s="114">
        <f>[27]Setembro!$B$15</f>
        <v>25.291666666666668</v>
      </c>
      <c r="M31" s="114">
        <f>[27]Setembro!$B$16</f>
        <v>24.558333333333334</v>
      </c>
      <c r="N31" s="114">
        <f>[27]Setembro!$B$17</f>
        <v>19.50416666666667</v>
      </c>
      <c r="O31" s="114">
        <f>[27]Setembro!$B$18</f>
        <v>14.924999999999999</v>
      </c>
      <c r="P31" s="114">
        <f>[27]Setembro!$B$19</f>
        <v>17.200000000000003</v>
      </c>
      <c r="Q31" s="114">
        <f>[27]Setembro!$B$20</f>
        <v>22.195833333333336</v>
      </c>
      <c r="R31" s="114">
        <f>[27]Setembro!$B$21</f>
        <v>26.575000000000003</v>
      </c>
      <c r="S31" s="114">
        <f>[27]Setembro!$B$22</f>
        <v>27.404166666666665</v>
      </c>
      <c r="T31" s="114">
        <f>[27]Setembro!$B$23</f>
        <v>26.100000000000005</v>
      </c>
      <c r="U31" s="114">
        <f>[27]Setembro!$B$24</f>
        <v>26.762500000000003</v>
      </c>
      <c r="V31" s="114">
        <f>[27]Setembro!$B$25</f>
        <v>27.270833333333329</v>
      </c>
      <c r="W31" s="114">
        <f>[27]Setembro!$B$26</f>
        <v>28.624999999999996</v>
      </c>
      <c r="X31" s="114">
        <f>[27]Setembro!$B$27</f>
        <v>27.599999999999998</v>
      </c>
      <c r="Y31" s="114">
        <f>[27]Setembro!$B$28</f>
        <v>29.204166666666666</v>
      </c>
      <c r="Z31" s="114">
        <f>[27]Setembro!$B$29</f>
        <v>30.591304347826089</v>
      </c>
      <c r="AA31" s="114">
        <f>[27]Setembro!$B$30</f>
        <v>30.795833333333338</v>
      </c>
      <c r="AB31" s="114">
        <f>[27]Setembro!$B$31</f>
        <v>21.508333333333329</v>
      </c>
      <c r="AC31" s="114">
        <f>[27]Setembro!$B$32</f>
        <v>21.562500000000004</v>
      </c>
      <c r="AD31" s="114">
        <f>[27]Setembro!$B$33</f>
        <v>24.554166666666671</v>
      </c>
      <c r="AE31" s="114">
        <f>[27]Setembro!$B$34</f>
        <v>25.195833333333329</v>
      </c>
      <c r="AF31" s="164">
        <f t="shared" si="1"/>
        <v>24.21846014492753</v>
      </c>
      <c r="AG31" s="12" t="s">
        <v>35</v>
      </c>
    </row>
    <row r="32" spans="1:37" x14ac:dyDescent="0.2">
      <c r="A32" s="52" t="s">
        <v>11</v>
      </c>
      <c r="B32" s="114">
        <f>[28]Setembro!$B$5</f>
        <v>23.524999999999995</v>
      </c>
      <c r="C32" s="114">
        <f>[28]Setembro!$B$6</f>
        <v>26.891666666666666</v>
      </c>
      <c r="D32" s="114">
        <f>[28]Setembro!$B$7</f>
        <v>27.062500000000004</v>
      </c>
      <c r="E32" s="114">
        <f>[28]Setembro!$B$8</f>
        <v>25.645833333333339</v>
      </c>
      <c r="F32" s="114">
        <f>[28]Setembro!$B$9</f>
        <v>20.141666666666669</v>
      </c>
      <c r="G32" s="114">
        <f>[28]Setembro!$B$10</f>
        <v>23.05</v>
      </c>
      <c r="H32" s="114">
        <f>[28]Setembro!$B$11</f>
        <v>24.783333333333331</v>
      </c>
      <c r="I32" s="114">
        <f>[28]Setembro!$B$12</f>
        <v>21.775000000000002</v>
      </c>
      <c r="J32" s="114">
        <f>[28]Setembro!$B$13</f>
        <v>19.454166666666666</v>
      </c>
      <c r="K32" s="114">
        <f>[28]Setembro!$B$14</f>
        <v>21.375</v>
      </c>
      <c r="L32" s="114">
        <f>[28]Setembro!$B$15</f>
        <v>24.55</v>
      </c>
      <c r="M32" s="114">
        <f>[28]Setembro!$B$16</f>
        <v>23.700000000000003</v>
      </c>
      <c r="N32" s="114">
        <f>[28]Setembro!$B$17</f>
        <v>21.016666666666666</v>
      </c>
      <c r="O32" s="114">
        <f>[28]Setembro!$B$18</f>
        <v>16.187500000000004</v>
      </c>
      <c r="P32" s="114">
        <f>[28]Setembro!$B$19</f>
        <v>16.849999999999998</v>
      </c>
      <c r="Q32" s="114">
        <f>[28]Setembro!$B$20</f>
        <v>21.341666666666665</v>
      </c>
      <c r="R32" s="114">
        <f>[28]Setembro!$B$21</f>
        <v>25.650000000000002</v>
      </c>
      <c r="S32" s="114">
        <f>[28]Setembro!$B$22</f>
        <v>26.166666666666671</v>
      </c>
      <c r="T32" s="114">
        <f>[28]Setembro!$B$23</f>
        <v>26.520833333333332</v>
      </c>
      <c r="U32" s="114">
        <f>[28]Setembro!$B$24</f>
        <v>26.916666666666668</v>
      </c>
      <c r="V32" s="114">
        <f>[28]Setembro!$B$25</f>
        <v>27.920833333333334</v>
      </c>
      <c r="W32" s="114">
        <f>[28]Setembro!$B$26</f>
        <v>28.258333333333336</v>
      </c>
      <c r="X32" s="114">
        <f>[28]Setembro!$B$27</f>
        <v>27.595833333333335</v>
      </c>
      <c r="Y32" s="114">
        <f>[28]Setembro!$B$28</f>
        <v>29.1875</v>
      </c>
      <c r="Z32" s="114">
        <f>[28]Setembro!$B$29</f>
        <v>30.104166666666668</v>
      </c>
      <c r="AA32" s="114">
        <f>[28]Setembro!$B$30</f>
        <v>30.533333333333335</v>
      </c>
      <c r="AB32" s="114">
        <f>[28]Setembro!$B$31</f>
        <v>24.474999999999998</v>
      </c>
      <c r="AC32" s="114">
        <f>[28]Setembro!$B$32</f>
        <v>22.470833333333331</v>
      </c>
      <c r="AD32" s="114">
        <f>[28]Setembro!$B$33</f>
        <v>25.895833333333329</v>
      </c>
      <c r="AE32" s="114">
        <f>[28]Setembro!$B$34</f>
        <v>26.962500000000002</v>
      </c>
      <c r="AF32" s="164">
        <f t="shared" si="1"/>
        <v>24.533611111111107</v>
      </c>
      <c r="AH32" s="12" t="s">
        <v>35</v>
      </c>
      <c r="AJ32" t="s">
        <v>35</v>
      </c>
      <c r="AK32" t="s">
        <v>35</v>
      </c>
    </row>
    <row r="33" spans="1:37" s="5" customFormat="1" x14ac:dyDescent="0.2">
      <c r="A33" s="52" t="s">
        <v>12</v>
      </c>
      <c r="B33" s="114">
        <f>[29]Setembro!$B$5</f>
        <v>27.404166666666669</v>
      </c>
      <c r="C33" s="114">
        <f>[29]Setembro!$B$6</f>
        <v>29.704166666666662</v>
      </c>
      <c r="D33" s="114">
        <f>[29]Setembro!$B$7</f>
        <v>29.704166666666669</v>
      </c>
      <c r="E33" s="114">
        <f>[29]Setembro!$B$8</f>
        <v>29.520833333333332</v>
      </c>
      <c r="F33" s="114">
        <f>[29]Setembro!$B$9</f>
        <v>23.458333333333329</v>
      </c>
      <c r="G33" s="114" t="str">
        <f>[29]Setembro!$B$10</f>
        <v>*</v>
      </c>
      <c r="H33" s="114" t="str">
        <f>[29]Setembro!$B$11</f>
        <v>*</v>
      </c>
      <c r="I33" s="114" t="str">
        <f>[29]Setembro!$B$12</f>
        <v>*</v>
      </c>
      <c r="J33" s="114" t="str">
        <f>[29]Setembro!$B$13</f>
        <v>*</v>
      </c>
      <c r="K33" s="114">
        <f>[29]Setembro!$B$14</f>
        <v>25.662500000000005</v>
      </c>
      <c r="L33" s="114">
        <f>[29]Setembro!$B$15</f>
        <v>29.331818181818186</v>
      </c>
      <c r="M33" s="114">
        <f>[29]Setembro!$B$16</f>
        <v>27.95</v>
      </c>
      <c r="N33" s="114">
        <f>[29]Setembro!$B$17</f>
        <v>21.208333333333332</v>
      </c>
      <c r="O33" s="114">
        <f>[29]Setembro!$B$18</f>
        <v>18.75416666666667</v>
      </c>
      <c r="P33" s="114">
        <f>[29]Setembro!$B$19</f>
        <v>20.774999999999995</v>
      </c>
      <c r="Q33" s="114">
        <f>[29]Setembro!$B$20</f>
        <v>25.291304347826085</v>
      </c>
      <c r="R33" s="114">
        <f>[29]Setembro!$B$21</f>
        <v>28.495833333333334</v>
      </c>
      <c r="S33" s="114">
        <f>[29]Setembro!$B$22</f>
        <v>27.729166666666668</v>
      </c>
      <c r="T33" s="114">
        <f>[29]Setembro!$B$23</f>
        <v>27.875000000000004</v>
      </c>
      <c r="U33" s="114">
        <f>[29]Setembro!$B$24</f>
        <v>28.241666666666671</v>
      </c>
      <c r="V33" s="114">
        <f>[29]Setembro!$B$25</f>
        <v>28.804166666666664</v>
      </c>
      <c r="W33" s="114">
        <f>[29]Setembro!$B$26</f>
        <v>30.012499999999999</v>
      </c>
      <c r="X33" s="114">
        <f>[29]Setembro!$B$27</f>
        <v>30.704347826086952</v>
      </c>
      <c r="Y33" s="114">
        <f>[29]Setembro!$B$28</f>
        <v>31.081818181818186</v>
      </c>
      <c r="Z33" s="114">
        <f>[29]Setembro!$B$29</f>
        <v>31.468181818181815</v>
      </c>
      <c r="AA33" s="114">
        <f>[29]Setembro!$B$30</f>
        <v>32.026086956521738</v>
      </c>
      <c r="AB33" s="114">
        <f>[29]Setembro!$B$31</f>
        <v>25.931818181818183</v>
      </c>
      <c r="AC33" s="114">
        <f>[29]Setembro!$B$32</f>
        <v>23.4</v>
      </c>
      <c r="AD33" s="114">
        <f>[29]Setembro!$B$33</f>
        <v>28.377272727272725</v>
      </c>
      <c r="AE33" s="114">
        <f>[29]Setembro!$B$34</f>
        <v>29.243478260869566</v>
      </c>
      <c r="AF33" s="164">
        <f t="shared" si="1"/>
        <v>27.390620249315898</v>
      </c>
      <c r="AI33" s="5" t="s">
        <v>35</v>
      </c>
      <c r="AJ33" s="5" t="s">
        <v>35</v>
      </c>
    </row>
    <row r="34" spans="1:37" x14ac:dyDescent="0.2">
      <c r="A34" s="52" t="s">
        <v>13</v>
      </c>
      <c r="B34" s="114">
        <f>[30]Setembro!$B$5</f>
        <v>28.845833333333335</v>
      </c>
      <c r="C34" s="114">
        <f>[30]Setembro!$B$6</f>
        <v>30.258333333333326</v>
      </c>
      <c r="D34" s="114">
        <f>[30]Setembro!$B$7</f>
        <v>30.541666666666671</v>
      </c>
      <c r="E34" s="114">
        <f>[30]Setembro!$B$8</f>
        <v>29.858333333333331</v>
      </c>
      <c r="F34" s="114">
        <f>[30]Setembro!$B$9</f>
        <v>24.829166666666669</v>
      </c>
      <c r="G34" s="114">
        <f>[30]Setembro!$B$10</f>
        <v>25.854166666666668</v>
      </c>
      <c r="H34" s="114">
        <f>[30]Setembro!$B$11</f>
        <v>27.937499999999996</v>
      </c>
      <c r="I34" s="114">
        <f>[30]Setembro!$B$12</f>
        <v>29.5625</v>
      </c>
      <c r="J34" s="114">
        <f>[30]Setembro!$B$13</f>
        <v>28.629166666666663</v>
      </c>
      <c r="K34" s="114">
        <f>[30]Setembro!$B$14</f>
        <v>28.058333333333326</v>
      </c>
      <c r="L34" s="114">
        <f>[30]Setembro!$B$15</f>
        <v>30.095833333333335</v>
      </c>
      <c r="M34" s="114">
        <f>[30]Setembro!$B$16</f>
        <v>29.808333333333334</v>
      </c>
      <c r="N34" s="114">
        <f>[30]Setembro!$B$17</f>
        <v>21.850000000000005</v>
      </c>
      <c r="O34" s="114">
        <f>[30]Setembro!$B$18</f>
        <v>18.8125</v>
      </c>
      <c r="P34" s="114">
        <f>[30]Setembro!$B$19</f>
        <v>21.854166666666668</v>
      </c>
      <c r="Q34" s="114">
        <f>[30]Setembro!$B$20</f>
        <v>26.024999999999995</v>
      </c>
      <c r="R34" s="114">
        <f>[30]Setembro!$B$21</f>
        <v>28.912500000000005</v>
      </c>
      <c r="S34" s="114">
        <f>[30]Setembro!$B$22</f>
        <v>27.9375</v>
      </c>
      <c r="T34" s="114">
        <f>[30]Setembro!$B$23</f>
        <v>29.291666666666661</v>
      </c>
      <c r="U34" s="114">
        <f>[30]Setembro!$B$24</f>
        <v>29.074999999999999</v>
      </c>
      <c r="V34" s="114">
        <f>[30]Setembro!$B$25</f>
        <v>29.479166666666671</v>
      </c>
      <c r="W34" s="114">
        <f>[30]Setembro!$B$26</f>
        <v>30.504166666666663</v>
      </c>
      <c r="X34" s="114">
        <f>[30]Setembro!$B$27</f>
        <v>31.237500000000001</v>
      </c>
      <c r="Y34" s="114" t="str">
        <f>[30]Setembro!$B$28</f>
        <v>*</v>
      </c>
      <c r="Z34" s="114" t="str">
        <f>[30]Setembro!$B$29</f>
        <v>*</v>
      </c>
      <c r="AA34" s="114" t="str">
        <f>[30]Setembro!$B$30</f>
        <v>*</v>
      </c>
      <c r="AB34" s="114" t="str">
        <f>[30]Setembro!$B$31</f>
        <v>*</v>
      </c>
      <c r="AC34" s="114" t="str">
        <f>[30]Setembro!$B$32</f>
        <v>*</v>
      </c>
      <c r="AD34" s="114" t="str">
        <f>[30]Setembro!$B$33</f>
        <v>*</v>
      </c>
      <c r="AE34" s="114" t="str">
        <f>[30]Setembro!$B$34</f>
        <v>*</v>
      </c>
      <c r="AF34" s="164">
        <f t="shared" si="1"/>
        <v>27.79384057971015</v>
      </c>
      <c r="AH34" t="s">
        <v>35</v>
      </c>
      <c r="AI34" t="s">
        <v>35</v>
      </c>
      <c r="AK34" t="s">
        <v>35</v>
      </c>
    </row>
    <row r="35" spans="1:37" x14ac:dyDescent="0.2">
      <c r="A35" s="52" t="s">
        <v>157</v>
      </c>
      <c r="B35" s="114">
        <f>[31]Setembro!$B$5</f>
        <v>24.029166666666672</v>
      </c>
      <c r="C35" s="114">
        <f>[31]Setembro!$B$6</f>
        <v>28.012499999999999</v>
      </c>
      <c r="D35" s="114">
        <f>[31]Setembro!$B$7</f>
        <v>28.729166666666668</v>
      </c>
      <c r="E35" s="114">
        <f>[31]Setembro!$B$8</f>
        <v>27.479166666666661</v>
      </c>
      <c r="F35" s="114">
        <f>[31]Setembro!$B$9</f>
        <v>20.454166666666666</v>
      </c>
      <c r="G35" s="114">
        <f>[31]Setembro!$B$10</f>
        <v>24.016666666666666</v>
      </c>
      <c r="H35" s="114">
        <f>[31]Setembro!$B$11</f>
        <v>26.070833333333336</v>
      </c>
      <c r="I35" s="114">
        <f>[31]Setembro!$B$12</f>
        <v>23.691666666666663</v>
      </c>
      <c r="J35" s="114">
        <f>[31]Setembro!$B$13</f>
        <v>20.200000000000003</v>
      </c>
      <c r="K35" s="114">
        <f>[31]Setembro!$B$14</f>
        <v>22.212500000000002</v>
      </c>
      <c r="L35" s="114">
        <f>[31]Setembro!$B$15</f>
        <v>26.112500000000008</v>
      </c>
      <c r="M35" s="114">
        <f>[31]Setembro!$B$16</f>
        <v>26.599999999999998</v>
      </c>
      <c r="N35" s="114">
        <f>[31]Setembro!$B$17</f>
        <v>23.479166666666668</v>
      </c>
      <c r="O35" s="114">
        <f>[31]Setembro!$B$18</f>
        <v>15.670833333333334</v>
      </c>
      <c r="P35" s="114">
        <f>[31]Setembro!$B$19</f>
        <v>17.724999999999998</v>
      </c>
      <c r="Q35" s="114">
        <f>[31]Setembro!$B$20</f>
        <v>23.587500000000002</v>
      </c>
      <c r="R35" s="114">
        <f>[31]Setembro!$B$21</f>
        <v>27.787500000000005</v>
      </c>
      <c r="S35" s="114">
        <f>[31]Setembro!$B$22</f>
        <v>28.025000000000002</v>
      </c>
      <c r="T35" s="114">
        <f>[31]Setembro!$B$23</f>
        <v>27.616666666666671</v>
      </c>
      <c r="U35" s="114">
        <f>[31]Setembro!$B$24</f>
        <v>27.150000000000006</v>
      </c>
      <c r="V35" s="114">
        <f>[31]Setembro!$B$25</f>
        <v>28.283333333333331</v>
      </c>
      <c r="W35" s="114">
        <f>[31]Setembro!$B$26</f>
        <v>28.462500000000002</v>
      </c>
      <c r="X35" s="114">
        <f>[31]Setembro!$B$27</f>
        <v>29.329166666666669</v>
      </c>
      <c r="Y35" s="114">
        <f>[31]Setembro!$B$28</f>
        <v>30.3</v>
      </c>
      <c r="Z35" s="114">
        <f>[31]Setembro!$B$29</f>
        <v>30.741666666666671</v>
      </c>
      <c r="AA35" s="114">
        <f>[31]Setembro!$B$30</f>
        <v>31.983333333333334</v>
      </c>
      <c r="AB35" s="114">
        <f>[31]Setembro!$B$31</f>
        <v>25.349999999999994</v>
      </c>
      <c r="AC35" s="114">
        <f>[31]Setembro!$B$32</f>
        <v>22.662499999999994</v>
      </c>
      <c r="AD35" s="114">
        <f>[31]Setembro!$B$33</f>
        <v>26.070833333333336</v>
      </c>
      <c r="AE35" s="114">
        <f>[31]Setembro!$B$34</f>
        <v>25.704166666666669</v>
      </c>
      <c r="AF35" s="164">
        <f t="shared" si="1"/>
        <v>25.584583333333331</v>
      </c>
      <c r="AJ35" t="s">
        <v>35</v>
      </c>
    </row>
    <row r="36" spans="1:37" x14ac:dyDescent="0.2">
      <c r="A36" s="52" t="s">
        <v>128</v>
      </c>
      <c r="B36" s="114">
        <f>[32]Setembro!$B$5</f>
        <v>23.941666666666663</v>
      </c>
      <c r="C36" s="114">
        <f>[32]Setembro!$B$6</f>
        <v>27.191666666666666</v>
      </c>
      <c r="D36" s="114">
        <f>[32]Setembro!$B$7</f>
        <v>27.775000000000006</v>
      </c>
      <c r="E36" s="114">
        <f>[32]Setembro!$B$8</f>
        <v>27.308333333333337</v>
      </c>
      <c r="F36" s="114">
        <f>[32]Setembro!$B$9</f>
        <v>20.108695652173914</v>
      </c>
      <c r="G36" s="114">
        <f>[32]Setembro!$B$10</f>
        <v>23.047826086956523</v>
      </c>
      <c r="H36" s="114">
        <f>[32]Setembro!$B$11</f>
        <v>25.091666666666665</v>
      </c>
      <c r="I36" s="114">
        <f>[32]Setembro!$B$12</f>
        <v>23.729166666666668</v>
      </c>
      <c r="J36" s="114">
        <f>[32]Setembro!$B$13</f>
        <v>19.741666666666667</v>
      </c>
      <c r="K36" s="114">
        <f>[32]Setembro!$B$14</f>
        <v>22.741666666666664</v>
      </c>
      <c r="L36" s="114">
        <f>[32]Setembro!$B$15</f>
        <v>26.383333333333329</v>
      </c>
      <c r="M36" s="114">
        <f>[32]Setembro!$B$16</f>
        <v>27.674999999999997</v>
      </c>
      <c r="N36" s="114">
        <f>[32]Setembro!$B$17</f>
        <v>24.408333333333335</v>
      </c>
      <c r="O36" s="114">
        <f>[32]Setembro!$B$18</f>
        <v>15.366666666666667</v>
      </c>
      <c r="P36" s="114">
        <f>[32]Setembro!$B$19</f>
        <v>17.591666666666665</v>
      </c>
      <c r="Q36" s="114">
        <f>[32]Setembro!$B$20</f>
        <v>24.020833333333332</v>
      </c>
      <c r="R36" s="114">
        <f>[32]Setembro!$B$21</f>
        <v>29.441666666666666</v>
      </c>
      <c r="S36" s="114">
        <f>[32]Setembro!$B$22</f>
        <v>25.716666666666679</v>
      </c>
      <c r="T36" s="114">
        <f>[32]Setembro!$B$23</f>
        <v>28.608333333333338</v>
      </c>
      <c r="U36" s="114">
        <f>[32]Setembro!$B$24</f>
        <v>28.212500000000002</v>
      </c>
      <c r="V36" s="114">
        <f>[32]Setembro!$B$25</f>
        <v>28.862500000000001</v>
      </c>
      <c r="W36" s="114">
        <f>[32]Setembro!$B$26</f>
        <v>30.587500000000002</v>
      </c>
      <c r="X36" s="114">
        <f>[32]Setembro!$B$27</f>
        <v>31.145833333333332</v>
      </c>
      <c r="Y36" s="114">
        <f>[32]Setembro!$B$28</f>
        <v>30.74166666666666</v>
      </c>
      <c r="Z36" s="114">
        <f>[32]Setembro!$B$29</f>
        <v>31.316666666666674</v>
      </c>
      <c r="AA36" s="114">
        <f>[32]Setembro!$B$30</f>
        <v>32.343478260869567</v>
      </c>
      <c r="AB36" s="114">
        <f>[32]Setembro!$B$31</f>
        <v>25.233333333333331</v>
      </c>
      <c r="AC36" s="114">
        <f>[32]Setembro!$B$32</f>
        <v>23.058333333333334</v>
      </c>
      <c r="AD36" s="114">
        <f>[32]Setembro!$B$33</f>
        <v>25.333333333333332</v>
      </c>
      <c r="AE36" s="114">
        <f>[32]Setembro!$B$34</f>
        <v>26.454166666666669</v>
      </c>
      <c r="AF36" s="164">
        <f t="shared" si="1"/>
        <v>25.772638888888892</v>
      </c>
      <c r="AJ36" t="s">
        <v>35</v>
      </c>
    </row>
    <row r="37" spans="1:37" x14ac:dyDescent="0.2">
      <c r="A37" s="52" t="s">
        <v>14</v>
      </c>
      <c r="B37" s="114">
        <f>[33]Setembro!$B$5</f>
        <v>24.412499999999998</v>
      </c>
      <c r="C37" s="114">
        <f>[33]Setembro!$B$6</f>
        <v>28.158333333333331</v>
      </c>
      <c r="D37" s="114">
        <f>[33]Setembro!$B$7</f>
        <v>29.541666666666671</v>
      </c>
      <c r="E37" s="114">
        <f>[33]Setembro!$B$8</f>
        <v>29.875000000000004</v>
      </c>
      <c r="F37" s="114">
        <f>[33]Setembro!$B$9</f>
        <v>27.229166666666668</v>
      </c>
      <c r="G37" s="114">
        <f>[33]Setembro!$B$10</f>
        <v>28.079166666666666</v>
      </c>
      <c r="H37" s="114">
        <f>[33]Setembro!$B$11</f>
        <v>27.741666666666664</v>
      </c>
      <c r="I37" s="114">
        <f>[33]Setembro!$B$12</f>
        <v>28.058333333333334</v>
      </c>
      <c r="J37" s="114">
        <f>[33]Setembro!$B$13</f>
        <v>24.220833333333335</v>
      </c>
      <c r="K37" s="114">
        <f>[33]Setembro!$B$14</f>
        <v>25.095652173913045</v>
      </c>
      <c r="L37" s="114">
        <f>[33]Setembro!$B$15</f>
        <v>27.683333333333334</v>
      </c>
      <c r="M37" s="114">
        <f>[33]Setembro!$B$16</f>
        <v>28.716666666666665</v>
      </c>
      <c r="N37" s="114">
        <f>[33]Setembro!$B$17</f>
        <v>29.091666666666669</v>
      </c>
      <c r="O37" s="114">
        <f>[33]Setembro!$B$18</f>
        <v>20.158333333333335</v>
      </c>
      <c r="P37" s="114">
        <f>[33]Setembro!$B$19</f>
        <v>20.416666666666668</v>
      </c>
      <c r="Q37" s="114">
        <f>[33]Setembro!$B$20</f>
        <v>25.560869565217391</v>
      </c>
      <c r="R37" s="114">
        <f>[33]Setembro!$B$21</f>
        <v>28.141666666666662</v>
      </c>
      <c r="S37" s="114">
        <f>[33]Setembro!$B$22</f>
        <v>26.929166666666671</v>
      </c>
      <c r="T37" s="114">
        <f>[33]Setembro!$B$23</f>
        <v>29.17916666666666</v>
      </c>
      <c r="U37" s="114">
        <f>[33]Setembro!$B$24</f>
        <v>30.491666666666664</v>
      </c>
      <c r="V37" s="114">
        <f>[33]Setembro!$B$25</f>
        <v>31.033333333333331</v>
      </c>
      <c r="W37" s="114">
        <f>[33]Setembro!$B$26</f>
        <v>31.720833333333331</v>
      </c>
      <c r="X37" s="114">
        <f>[33]Setembro!$B$27</f>
        <v>31.295833333333334</v>
      </c>
      <c r="Y37" s="114">
        <f>[33]Setembro!$B$28</f>
        <v>32.016666666666659</v>
      </c>
      <c r="Z37" s="114">
        <f>[33]Setembro!$B$29</f>
        <v>32.570833333333333</v>
      </c>
      <c r="AA37" s="114">
        <f>[33]Setembro!$B$30</f>
        <v>32.845833333333324</v>
      </c>
      <c r="AB37" s="114">
        <f>[33]Setembro!$B$31</f>
        <v>32.037500000000001</v>
      </c>
      <c r="AC37" s="114">
        <f>[33]Setembro!$B$32</f>
        <v>26.845833333333331</v>
      </c>
      <c r="AD37" s="114">
        <f>[33]Setembro!$B$33</f>
        <v>28.704166666666666</v>
      </c>
      <c r="AE37" s="114">
        <f>[33]Setembro!$B$34</f>
        <v>29.674999999999997</v>
      </c>
      <c r="AF37" s="164">
        <f t="shared" si="1"/>
        <v>28.250911835748788</v>
      </c>
      <c r="AI37" t="s">
        <v>35</v>
      </c>
      <c r="AJ37" t="s">
        <v>35</v>
      </c>
    </row>
    <row r="38" spans="1:37" x14ac:dyDescent="0.2">
      <c r="A38" s="52" t="s">
        <v>158</v>
      </c>
      <c r="B38" s="114">
        <f>[34]Setembro!$B$5</f>
        <v>28.195833333333336</v>
      </c>
      <c r="C38" s="114">
        <f>[34]Setembro!$B$6</f>
        <v>28.270833333333329</v>
      </c>
      <c r="D38" s="114">
        <f>[34]Setembro!$B$7</f>
        <v>28.308333333333337</v>
      </c>
      <c r="E38" s="114">
        <f>[34]Setembro!$B$8</f>
        <v>29.391666666666662</v>
      </c>
      <c r="F38" s="114">
        <f>[34]Setembro!$B$9</f>
        <v>29.170833333333334</v>
      </c>
      <c r="G38" s="114">
        <f>[34]Setembro!$B$10</f>
        <v>28.200000000000003</v>
      </c>
      <c r="H38" s="114">
        <f>[34]Setembro!$B$11</f>
        <v>28.679166666666674</v>
      </c>
      <c r="I38" s="114">
        <f>[34]Setembro!$B$12</f>
        <v>29.095833333333335</v>
      </c>
      <c r="J38" s="114">
        <f>[34]Setembro!$B$13</f>
        <v>27.862500000000001</v>
      </c>
      <c r="K38" s="114">
        <f>[34]Setembro!$B$14</f>
        <v>26.704166666666666</v>
      </c>
      <c r="L38" s="114">
        <f>[34]Setembro!$B$15</f>
        <v>28.674999999999994</v>
      </c>
      <c r="M38" s="114">
        <f>[34]Setembro!$B$16</f>
        <v>28.145833333333332</v>
      </c>
      <c r="N38" s="114">
        <f>[34]Setembro!$B$17</f>
        <v>24.791666666666668</v>
      </c>
      <c r="O38" s="114">
        <f>[34]Setembro!$B$18</f>
        <v>21.375</v>
      </c>
      <c r="P38" s="114">
        <f>[34]Setembro!$B$19</f>
        <v>24.595833333333331</v>
      </c>
      <c r="Q38" s="114">
        <f>[34]Setembro!$B$20</f>
        <v>27.312500000000004</v>
      </c>
      <c r="R38" s="114">
        <f>[34]Setembro!$B$21</f>
        <v>28.074999999999992</v>
      </c>
      <c r="S38" s="114">
        <f>[34]Setembro!$B$22</f>
        <v>26.625</v>
      </c>
      <c r="T38" s="114">
        <f>[34]Setembro!$B$23</f>
        <v>27.408333333333335</v>
      </c>
      <c r="U38" s="114">
        <f>[34]Setembro!$B$24</f>
        <v>28.475000000000005</v>
      </c>
      <c r="V38" s="114">
        <f>[34]Setembro!$B$25</f>
        <v>28.200000000000003</v>
      </c>
      <c r="W38" s="114">
        <f>[34]Setembro!$B$26</f>
        <v>28.504166666666663</v>
      </c>
      <c r="X38" s="114">
        <f>[34]Setembro!$B$27</f>
        <v>30.004347826086953</v>
      </c>
      <c r="Y38" s="114">
        <f>[34]Setembro!$B$28</f>
        <v>29.165217391304349</v>
      </c>
      <c r="Z38" s="114">
        <f>[34]Setembro!$B$29</f>
        <v>29.7695652173913</v>
      </c>
      <c r="AA38" s="114">
        <f>[34]Setembro!$B$30</f>
        <v>31.233333333333334</v>
      </c>
      <c r="AB38" s="114">
        <f>[34]Setembro!$B$31</f>
        <v>30.579166666666676</v>
      </c>
      <c r="AC38" s="114">
        <f>[34]Setembro!$B$32</f>
        <v>27.391666666666666</v>
      </c>
      <c r="AD38" s="114">
        <f>[34]Setembro!$B$33</f>
        <v>27.500000000000004</v>
      </c>
      <c r="AE38" s="114">
        <f>[34]Setembro!$B$34</f>
        <v>28.669565217391298</v>
      </c>
      <c r="AF38" s="164">
        <f t="shared" si="1"/>
        <v>28.012512077294687</v>
      </c>
      <c r="AH38" s="90" t="s">
        <v>35</v>
      </c>
      <c r="AI38" s="90" t="s">
        <v>35</v>
      </c>
    </row>
    <row r="39" spans="1:37" x14ac:dyDescent="0.2">
      <c r="A39" s="52" t="s">
        <v>15</v>
      </c>
      <c r="B39" s="114">
        <f>[35]Setembro!$B$5</f>
        <v>22.304166666666664</v>
      </c>
      <c r="C39" s="114">
        <f>[35]Setembro!$B$6</f>
        <v>27.045833333333338</v>
      </c>
      <c r="D39" s="114">
        <f>[35]Setembro!$B$7</f>
        <v>27.141666666666666</v>
      </c>
      <c r="E39" s="114">
        <f>[35]Setembro!$B$8</f>
        <v>24.354166666666668</v>
      </c>
      <c r="F39" s="114">
        <f>[35]Setembro!$B$9</f>
        <v>17.987500000000001</v>
      </c>
      <c r="G39" s="114">
        <f>[35]Setembro!$B$10</f>
        <v>21.358333333333331</v>
      </c>
      <c r="H39" s="114">
        <f>[35]Setembro!$B$11</f>
        <v>23.120833333333334</v>
      </c>
      <c r="I39" s="114">
        <f>[35]Setembro!$B$12</f>
        <v>20.945833333333336</v>
      </c>
      <c r="J39" s="114">
        <f>[35]Setembro!$B$13</f>
        <v>19.083333333333329</v>
      </c>
      <c r="K39" s="114">
        <f>[35]Setembro!$B$14</f>
        <v>21.504166666666663</v>
      </c>
      <c r="L39" s="114">
        <f>[35]Setembro!$B$15</f>
        <v>24.512499999999999</v>
      </c>
      <c r="M39" s="114">
        <f>[35]Setembro!$B$16</f>
        <v>24.80416666666666</v>
      </c>
      <c r="N39" s="114">
        <f>[35]Setembro!$B$17</f>
        <v>18.654166666666665</v>
      </c>
      <c r="O39" s="114">
        <f>[35]Setembro!$B$18</f>
        <v>13.8375</v>
      </c>
      <c r="P39" s="114">
        <f>[35]Setembro!$B$19</f>
        <v>17.233333333333331</v>
      </c>
      <c r="Q39" s="114">
        <f>[35]Setembro!$B$20</f>
        <v>22.387499999999999</v>
      </c>
      <c r="R39" s="114">
        <f>[35]Setembro!$B$21</f>
        <v>27.645833333333332</v>
      </c>
      <c r="S39" s="114">
        <f>[35]Setembro!$B$22</f>
        <v>26.241666666666664</v>
      </c>
      <c r="T39" s="114">
        <f>[35]Setembro!$B$23</f>
        <v>25.791666666666671</v>
      </c>
      <c r="U39" s="114">
        <f>[35]Setembro!$B$24</f>
        <v>25.791666666666668</v>
      </c>
      <c r="V39" s="114">
        <f>[35]Setembro!$B$25</f>
        <v>26.379166666666659</v>
      </c>
      <c r="W39" s="114">
        <f>[35]Setembro!$B$26</f>
        <v>28.950000000000003</v>
      </c>
      <c r="X39" s="114">
        <f>[35]Setembro!$B$27</f>
        <v>31.529166666666658</v>
      </c>
      <c r="Y39" s="114">
        <f>[35]Setembro!$B$28</f>
        <v>31.233333333333338</v>
      </c>
      <c r="Z39" s="114">
        <f>[35]Setembro!$B$29</f>
        <v>31.166666666666671</v>
      </c>
      <c r="AA39" s="114">
        <f>[35]Setembro!$B$30</f>
        <v>32.279166666666661</v>
      </c>
      <c r="AB39" s="114">
        <f>[35]Setembro!$B$31</f>
        <v>19.654166666666661</v>
      </c>
      <c r="AC39" s="114">
        <f>[35]Setembro!$B$32</f>
        <v>19.704166666666666</v>
      </c>
      <c r="AD39" s="114">
        <f>[35]Setembro!$B$33</f>
        <v>24.158333333333328</v>
      </c>
      <c r="AE39" s="114">
        <f>[35]Setembro!$B$34</f>
        <v>23.654166666666665</v>
      </c>
      <c r="AF39" s="164">
        <f t="shared" si="1"/>
        <v>24.015138888888888</v>
      </c>
      <c r="AG39" s="12" t="s">
        <v>35</v>
      </c>
      <c r="AH39" s="12" t="s">
        <v>35</v>
      </c>
      <c r="AI39" t="s">
        <v>35</v>
      </c>
      <c r="AJ39" t="s">
        <v>35</v>
      </c>
    </row>
    <row r="40" spans="1:37" x14ac:dyDescent="0.2">
      <c r="A40" s="52" t="s">
        <v>16</v>
      </c>
      <c r="B40" s="114">
        <f>[36]Setembro!$B$5</f>
        <v>28.420833333333334</v>
      </c>
      <c r="C40" s="114">
        <f>[36]Setembro!$B$6</f>
        <v>32.745833333333337</v>
      </c>
      <c r="D40" s="114">
        <f>[36]Setembro!$B$7</f>
        <v>33.31666666666667</v>
      </c>
      <c r="E40" s="114">
        <f>[36]Setembro!$B$8</f>
        <v>26.895833333333339</v>
      </c>
      <c r="F40" s="114">
        <f>[36]Setembro!$B$9</f>
        <v>21.274999999999999</v>
      </c>
      <c r="G40" s="114">
        <f>[36]Setembro!$B$10</f>
        <v>24.029166666666672</v>
      </c>
      <c r="H40" s="114">
        <f>[36]Setembro!$B$11</f>
        <v>30.637500000000003</v>
      </c>
      <c r="I40" s="114">
        <f>[36]Setembro!$B$12</f>
        <v>27.333333333333332</v>
      </c>
      <c r="J40" s="114">
        <f>[36]Setembro!$B$13</f>
        <v>25.195833333333329</v>
      </c>
      <c r="K40" s="114">
        <f>[36]Setembro!$B$14</f>
        <v>27.649999999999991</v>
      </c>
      <c r="L40" s="114">
        <f>[36]Setembro!$B$15</f>
        <v>32.212499999999999</v>
      </c>
      <c r="M40" s="114">
        <f>[36]Setembro!$B$16</f>
        <v>31.124999999999996</v>
      </c>
      <c r="N40" s="114">
        <f>[36]Setembro!$B$17</f>
        <v>20.179166666666667</v>
      </c>
      <c r="O40" s="114">
        <f>[36]Setembro!$B$18</f>
        <v>18.616666666666664</v>
      </c>
      <c r="P40" s="114">
        <f>[36]Setembro!$B$19</f>
        <v>20.995833333333334</v>
      </c>
      <c r="Q40" s="114">
        <f>[36]Setembro!$B$20</f>
        <v>27.829166666666666</v>
      </c>
      <c r="R40" s="114">
        <f>[36]Setembro!$B$21</f>
        <v>33.125</v>
      </c>
      <c r="S40" s="114">
        <f>[36]Setembro!$B$22</f>
        <v>32.975000000000001</v>
      </c>
      <c r="T40" s="114">
        <f>[36]Setembro!$B$23</f>
        <v>30.887499999999999</v>
      </c>
      <c r="U40" s="114">
        <f>[36]Setembro!$B$24</f>
        <v>29.958333333333332</v>
      </c>
      <c r="V40" s="114">
        <f>[36]Setembro!$B$25</f>
        <v>31.562500000000004</v>
      </c>
      <c r="W40" s="114">
        <f>[36]Setembro!$B$26</f>
        <v>33.883333333333333</v>
      </c>
      <c r="X40" s="114">
        <f>[36]Setembro!$B$27</f>
        <v>34.24583333333333</v>
      </c>
      <c r="Y40" s="114">
        <f>[36]Setembro!$B$28</f>
        <v>35.00833333333334</v>
      </c>
      <c r="Z40" s="114">
        <f>[36]Setembro!$B$29</f>
        <v>35.370833333333337</v>
      </c>
      <c r="AA40" s="114">
        <f>[36]Setembro!$B$30</f>
        <v>35.65</v>
      </c>
      <c r="AB40" s="114">
        <f>[36]Setembro!$B$31</f>
        <v>23.816666666666666</v>
      </c>
      <c r="AC40" s="114">
        <f>[36]Setembro!$B$32</f>
        <v>21.883333333333336</v>
      </c>
      <c r="AD40" s="114">
        <f>[36]Setembro!$B$33</f>
        <v>27.483333333333334</v>
      </c>
      <c r="AE40" s="114">
        <f>[36]Setembro!$B$34</f>
        <v>25.908333333333331</v>
      </c>
      <c r="AF40" s="164">
        <f t="shared" si="1"/>
        <v>28.673888888888893</v>
      </c>
      <c r="AH40" s="12" t="s">
        <v>35</v>
      </c>
      <c r="AJ40" t="s">
        <v>35</v>
      </c>
    </row>
    <row r="41" spans="1:37" x14ac:dyDescent="0.2">
      <c r="A41" s="52" t="s">
        <v>159</v>
      </c>
      <c r="B41" s="114">
        <f>[37]Setembro!$B$5</f>
        <v>23.795833333333334</v>
      </c>
      <c r="C41" s="114">
        <f>[37]Setembro!$B$6</f>
        <v>27.975000000000005</v>
      </c>
      <c r="D41" s="114">
        <f>[37]Setembro!$B$7</f>
        <v>28.454166666666662</v>
      </c>
      <c r="E41" s="114">
        <f>[37]Setembro!$B$8</f>
        <v>29.345833333333328</v>
      </c>
      <c r="F41" s="114">
        <f>[37]Setembro!$B$9</f>
        <v>23.691666666666666</v>
      </c>
      <c r="G41" s="114">
        <f>[37]Setembro!$B$10</f>
        <v>25.395833333333332</v>
      </c>
      <c r="H41" s="114">
        <f>[37]Setembro!$B$11</f>
        <v>27.558333333333337</v>
      </c>
      <c r="I41" s="114">
        <f>[37]Setembro!$B$12</f>
        <v>25.358333333333334</v>
      </c>
      <c r="J41" s="114">
        <f>[37]Setembro!$B$13</f>
        <v>20.337500000000002</v>
      </c>
      <c r="K41" s="114">
        <f>[37]Setembro!$B$14</f>
        <v>22.995833333333326</v>
      </c>
      <c r="L41" s="114">
        <f>[37]Setembro!$B$15</f>
        <v>26.370833333333337</v>
      </c>
      <c r="M41" s="114">
        <f>[37]Setembro!$B$16</f>
        <v>27.220833333333328</v>
      </c>
      <c r="N41" s="114">
        <f>[37]Setembro!$B$17</f>
        <v>25.166666666666668</v>
      </c>
      <c r="O41" s="114">
        <f>[37]Setembro!$B$18</f>
        <v>17.583333333333339</v>
      </c>
      <c r="P41" s="114">
        <f>[37]Setembro!$B$19</f>
        <v>19.462499999999999</v>
      </c>
      <c r="Q41" s="114">
        <f>[37]Setembro!$B$20</f>
        <v>24.516666666666662</v>
      </c>
      <c r="R41" s="114">
        <f>[37]Setembro!$B$21</f>
        <v>26.787500000000005</v>
      </c>
      <c r="S41" s="114">
        <f>[37]Setembro!$B$22</f>
        <v>27.245833333333334</v>
      </c>
      <c r="T41" s="114">
        <f>[37]Setembro!$B$23</f>
        <v>27.891666666666666</v>
      </c>
      <c r="U41" s="114">
        <f>[37]Setembro!$B$24</f>
        <v>28.195833333333329</v>
      </c>
      <c r="V41" s="114">
        <f>[37]Setembro!$B$25</f>
        <v>29.004166666666663</v>
      </c>
      <c r="W41" s="114">
        <f>[37]Setembro!$B$26</f>
        <v>29.400000000000002</v>
      </c>
      <c r="X41" s="114">
        <f>[37]Setembro!$B$27</f>
        <v>29.787499999999994</v>
      </c>
      <c r="Y41" s="114">
        <f>[37]Setembro!$B$28</f>
        <v>30.179166666666664</v>
      </c>
      <c r="Z41" s="114">
        <f>[37]Setembro!$B$29</f>
        <v>30.762499999999999</v>
      </c>
      <c r="AA41" s="114">
        <f>[37]Setembro!$B$30</f>
        <v>31.504166666666674</v>
      </c>
      <c r="AB41" s="114">
        <f>[37]Setembro!$B$31</f>
        <v>28.708333333333329</v>
      </c>
      <c r="AC41" s="114">
        <f>[37]Setembro!$B$32</f>
        <v>24.350000000000005</v>
      </c>
      <c r="AD41" s="114">
        <f>[37]Setembro!$B$33</f>
        <v>27.354166666666661</v>
      </c>
      <c r="AE41" s="114">
        <f>[37]Setembro!$B$34</f>
        <v>27.766666666666662</v>
      </c>
      <c r="AF41" s="164">
        <f t="shared" si="1"/>
        <v>26.472222222222225</v>
      </c>
      <c r="AH41" s="12" t="s">
        <v>35</v>
      </c>
      <c r="AJ41" t="s">
        <v>35</v>
      </c>
    </row>
    <row r="42" spans="1:37" x14ac:dyDescent="0.2">
      <c r="A42" s="52" t="s">
        <v>17</v>
      </c>
      <c r="B42" s="114">
        <f>[38]Setembro!$B$5</f>
        <v>23.724999999999998</v>
      </c>
      <c r="C42" s="114">
        <f>[38]Setembro!$B$6</f>
        <v>28.154166666666658</v>
      </c>
      <c r="D42" s="114">
        <f>[38]Setembro!$B$7</f>
        <v>28.587500000000006</v>
      </c>
      <c r="E42" s="114">
        <f>[38]Setembro!$B$8</f>
        <v>26.070833333333336</v>
      </c>
      <c r="F42" s="114">
        <f>[38]Setembro!$B$9</f>
        <v>20.125000000000004</v>
      </c>
      <c r="G42" s="114">
        <f>[38]Setembro!$B$10</f>
        <v>23.55</v>
      </c>
      <c r="H42" s="114">
        <f>[38]Setembro!$B$11</f>
        <v>26.174999999999997</v>
      </c>
      <c r="I42" s="114">
        <f>[38]Setembro!$B$12</f>
        <v>23.641666666666666</v>
      </c>
      <c r="J42" s="114">
        <f>[38]Setembro!$B$13</f>
        <v>20.224999999999998</v>
      </c>
      <c r="K42" s="114">
        <f>[38]Setembro!$B$14</f>
        <v>22.229166666666668</v>
      </c>
      <c r="L42" s="114">
        <f>[38]Setembro!$B$15</f>
        <v>25.849999999999998</v>
      </c>
      <c r="M42" s="114">
        <f>[38]Setembro!$B$16</f>
        <v>26.741666666666664</v>
      </c>
      <c r="N42" s="114">
        <f>[38]Setembro!$B$17</f>
        <v>22.141666666666669</v>
      </c>
      <c r="O42" s="114">
        <f>[38]Setembro!$B$18</f>
        <v>15.895833333333336</v>
      </c>
      <c r="P42" s="114">
        <f>[38]Setembro!$B$19</f>
        <v>16.804166666666671</v>
      </c>
      <c r="Q42" s="114">
        <f>[38]Setembro!$B$20</f>
        <v>22.404166666666669</v>
      </c>
      <c r="R42" s="114">
        <f>[38]Setembro!$B$21</f>
        <v>27.733333333333331</v>
      </c>
      <c r="S42" s="114">
        <f>[38]Setembro!$B$22</f>
        <v>28.095833333333328</v>
      </c>
      <c r="T42" s="114">
        <f>[38]Setembro!$B$23</f>
        <v>27.899999999999995</v>
      </c>
      <c r="U42" s="114">
        <f>[38]Setembro!$B$24</f>
        <v>27.825000000000006</v>
      </c>
      <c r="V42" s="114">
        <f>[38]Setembro!$B$25</f>
        <v>28.066666666666666</v>
      </c>
      <c r="W42" s="114">
        <f>[38]Setembro!$B$26</f>
        <v>28.174999999999997</v>
      </c>
      <c r="X42" s="114">
        <f>[38]Setembro!$B$27</f>
        <v>29.183333333333337</v>
      </c>
      <c r="Y42" s="114">
        <f>[38]Setembro!$B$28</f>
        <v>30.354166666666661</v>
      </c>
      <c r="Z42" s="114">
        <f>[38]Setembro!$B$29</f>
        <v>30.983333333333331</v>
      </c>
      <c r="AA42" s="114">
        <f>[38]Setembro!$B$30</f>
        <v>31.337499999999995</v>
      </c>
      <c r="AB42" s="114">
        <f>[38]Setembro!$B$31</f>
        <v>24.762499999999999</v>
      </c>
      <c r="AC42" s="114">
        <f>[38]Setembro!$B$32</f>
        <v>22.900000000000002</v>
      </c>
      <c r="AD42" s="114">
        <f>[38]Setembro!$B$33</f>
        <v>26.316666666666666</v>
      </c>
      <c r="AE42" s="114">
        <f>[38]Setembro!$B$34</f>
        <v>25.9375</v>
      </c>
      <c r="AF42" s="164">
        <f t="shared" si="1"/>
        <v>25.39638888888889</v>
      </c>
      <c r="AH42" s="12" t="s">
        <v>35</v>
      </c>
      <c r="AJ42" s="12" t="s">
        <v>35</v>
      </c>
    </row>
    <row r="43" spans="1:37" x14ac:dyDescent="0.2">
      <c r="A43" s="52" t="s">
        <v>141</v>
      </c>
      <c r="B43" s="114">
        <f>[39]Setembro!$B$5</f>
        <v>23.320833333333336</v>
      </c>
      <c r="C43" s="114">
        <f>[39]Setembro!$B$6</f>
        <v>28.287499999999998</v>
      </c>
      <c r="D43" s="114">
        <f>[39]Setembro!$B$7</f>
        <v>27.825000000000003</v>
      </c>
      <c r="E43" s="114">
        <f>[39]Setembro!$B$8</f>
        <v>29.216666666666665</v>
      </c>
      <c r="F43" s="114">
        <f>[39]Setembro!$B$9</f>
        <v>22.895833333333332</v>
      </c>
      <c r="G43" s="114">
        <f>[39]Setembro!$B$10</f>
        <v>24</v>
      </c>
      <c r="H43" s="114">
        <f>[39]Setembro!$B$11</f>
        <v>25.533333333333331</v>
      </c>
      <c r="I43" s="114">
        <f>[39]Setembro!$B$12</f>
        <v>25.525000000000002</v>
      </c>
      <c r="J43" s="114">
        <f>[39]Setembro!$B$13</f>
        <v>20.016666666666666</v>
      </c>
      <c r="K43" s="114">
        <f>[39]Setembro!$B$14</f>
        <v>22.662499999999998</v>
      </c>
      <c r="L43" s="114">
        <f>[39]Setembro!$B$15</f>
        <v>25.408333333333331</v>
      </c>
      <c r="M43" s="114">
        <f>[39]Setembro!$B$16</f>
        <v>27.233333333333334</v>
      </c>
      <c r="N43" s="114">
        <f>[39]Setembro!$B$17</f>
        <v>25.045833333333338</v>
      </c>
      <c r="O43" s="114">
        <f>[39]Setembro!$B$18</f>
        <v>16.779166666666669</v>
      </c>
      <c r="P43" s="114">
        <f>[39]Setembro!$B$19</f>
        <v>17.516666666666662</v>
      </c>
      <c r="Q43" s="114">
        <f>[39]Setembro!$B$20</f>
        <v>23.104166666666668</v>
      </c>
      <c r="R43" s="114">
        <f>[39]Setembro!$B$21</f>
        <v>28.841666666666665</v>
      </c>
      <c r="S43" s="114">
        <f>[39]Setembro!$B$22</f>
        <v>27.370833333333334</v>
      </c>
      <c r="T43" s="114">
        <f>[39]Setembro!$B$23</f>
        <v>27.154166666666665</v>
      </c>
      <c r="U43" s="114">
        <f>[39]Setembro!$B$24</f>
        <v>27.683333333333334</v>
      </c>
      <c r="V43" s="114">
        <f>[39]Setembro!$B$25</f>
        <v>28.217391304347831</v>
      </c>
      <c r="W43" s="114">
        <f>[39]Setembro!$B$26</f>
        <v>29.341666666666669</v>
      </c>
      <c r="X43" s="114">
        <f>[39]Setembro!$B$27</f>
        <v>29.237499999999997</v>
      </c>
      <c r="Y43" s="114">
        <f>[39]Setembro!$B$28</f>
        <v>30.395833333333329</v>
      </c>
      <c r="Z43" s="114">
        <f>[39]Setembro!$B$29</f>
        <v>30.108333333333334</v>
      </c>
      <c r="AA43" s="114">
        <f>[39]Setembro!$B$30</f>
        <v>30.962500000000002</v>
      </c>
      <c r="AB43" s="114">
        <f>[39]Setembro!$B$31</f>
        <v>28.133333333333336</v>
      </c>
      <c r="AC43" s="114">
        <f>[39]Setembro!$B$32</f>
        <v>23.912499999999998</v>
      </c>
      <c r="AD43" s="114">
        <f>[39]Setembro!$B$33</f>
        <v>25.799999999999997</v>
      </c>
      <c r="AE43" s="114">
        <f>[39]Setembro!$B$34</f>
        <v>27.920833333333338</v>
      </c>
      <c r="AF43" s="164">
        <f t="shared" si="1"/>
        <v>25.981690821256038</v>
      </c>
      <c r="AH43" s="12" t="s">
        <v>35</v>
      </c>
      <c r="AI43" t="s">
        <v>35</v>
      </c>
    </row>
    <row r="44" spans="1:37" x14ac:dyDescent="0.2">
      <c r="A44" s="52" t="s">
        <v>18</v>
      </c>
      <c r="B44" s="114">
        <f>[40]Setembro!$B$5</f>
        <v>24.262499999999999</v>
      </c>
      <c r="C44" s="114">
        <f>[40]Setembro!$B$6</f>
        <v>27.404166666666665</v>
      </c>
      <c r="D44" s="114">
        <f>[40]Setembro!$B$7</f>
        <v>27.775000000000002</v>
      </c>
      <c r="E44" s="114">
        <f>[40]Setembro!$B$8</f>
        <v>27.358333333333338</v>
      </c>
      <c r="F44" s="114">
        <f>[40]Setembro!$B$9</f>
        <v>24.516666666666666</v>
      </c>
      <c r="G44" s="114">
        <f>[40]Setembro!$B$10</f>
        <v>24.845833333333331</v>
      </c>
      <c r="H44" s="114">
        <f>[40]Setembro!$B$11</f>
        <v>26.333333333333332</v>
      </c>
      <c r="I44" s="114">
        <f>[40]Setembro!$B$12</f>
        <v>25.745833333333337</v>
      </c>
      <c r="J44" s="114">
        <f>[40]Setembro!$B$13</f>
        <v>21.6875</v>
      </c>
      <c r="K44" s="114">
        <f>[40]Setembro!$B$14</f>
        <v>23.3125</v>
      </c>
      <c r="L44" s="114">
        <f>[40]Setembro!$B$15</f>
        <v>26.420833333333331</v>
      </c>
      <c r="M44" s="114">
        <f>[40]Setembro!$B$16</f>
        <v>26.129166666666666</v>
      </c>
      <c r="N44" s="114">
        <f>[40]Setembro!$B$17</f>
        <v>23.299999999999997</v>
      </c>
      <c r="O44" s="114">
        <f>[40]Setembro!$B$18</f>
        <v>17.770833333333332</v>
      </c>
      <c r="P44" s="114">
        <f>[40]Setembro!$B$19</f>
        <v>19.87083333333333</v>
      </c>
      <c r="Q44" s="114">
        <f>[40]Setembro!$B$20</f>
        <v>24.654166666666672</v>
      </c>
      <c r="R44" s="114">
        <f>[40]Setembro!$B$21</f>
        <v>26.016666666666669</v>
      </c>
      <c r="S44" s="114">
        <f>[40]Setembro!$B$22</f>
        <v>25.645833333333332</v>
      </c>
      <c r="T44" s="114">
        <f>[40]Setembro!$B$23</f>
        <v>26.295833333333334</v>
      </c>
      <c r="U44" s="114">
        <f>[40]Setembro!$B$24</f>
        <v>26.349999999999998</v>
      </c>
      <c r="V44" s="114">
        <f>[40]Setembro!$B$25</f>
        <v>27.404166666666669</v>
      </c>
      <c r="W44" s="114">
        <f>[40]Setembro!$B$26</f>
        <v>27.237499999999997</v>
      </c>
      <c r="X44" s="114">
        <f>[40]Setembro!$B$27</f>
        <v>28.320833333333329</v>
      </c>
      <c r="Y44" s="114">
        <f>[40]Setembro!$B$28</f>
        <v>27.420833333333324</v>
      </c>
      <c r="Z44" s="114">
        <f>[40]Setembro!$B$29</f>
        <v>27.916666666666668</v>
      </c>
      <c r="AA44" s="114">
        <f>[40]Setembro!$B$30</f>
        <v>29.537499999999994</v>
      </c>
      <c r="AB44" s="114">
        <f>[40]Setembro!$B$31</f>
        <v>27.891666666666669</v>
      </c>
      <c r="AC44" s="114">
        <f>[40]Setembro!$B$32</f>
        <v>23.750000000000004</v>
      </c>
      <c r="AD44" s="114">
        <f>[40]Setembro!$B$33</f>
        <v>25.254166666666666</v>
      </c>
      <c r="AE44" s="114">
        <f>[40]Setembro!$B$34</f>
        <v>25.595833333333331</v>
      </c>
      <c r="AF44" s="164">
        <f t="shared" si="1"/>
        <v>25.534166666666668</v>
      </c>
      <c r="AJ44" t="s">
        <v>35</v>
      </c>
    </row>
    <row r="45" spans="1:37" hidden="1" x14ac:dyDescent="0.2">
      <c r="A45" s="52" t="s">
        <v>146</v>
      </c>
      <c r="B45" s="114" t="str">
        <f>[41]Setembro!$B$5</f>
        <v>*</v>
      </c>
      <c r="C45" s="114" t="str">
        <f>[41]Setembro!$B$6</f>
        <v>*</v>
      </c>
      <c r="D45" s="114" t="str">
        <f>[41]Setembro!$B$7</f>
        <v>*</v>
      </c>
      <c r="E45" s="114" t="str">
        <f>[41]Setembro!$B$8</f>
        <v>*</v>
      </c>
      <c r="F45" s="114" t="str">
        <f>[41]Setembro!$B$9</f>
        <v>*</v>
      </c>
      <c r="G45" s="114" t="str">
        <f>[41]Setembro!$B$10</f>
        <v>*</v>
      </c>
      <c r="H45" s="114" t="str">
        <f>[41]Setembro!$B$11</f>
        <v>*</v>
      </c>
      <c r="I45" s="114" t="str">
        <f>[41]Setembro!$B$12</f>
        <v>*</v>
      </c>
      <c r="J45" s="114" t="str">
        <f>[41]Setembro!$B$13</f>
        <v>*</v>
      </c>
      <c r="K45" s="114" t="str">
        <f>[41]Setembro!$B$14</f>
        <v>*</v>
      </c>
      <c r="L45" s="114" t="str">
        <f>[41]Setembro!$B$15</f>
        <v>*</v>
      </c>
      <c r="M45" s="114" t="str">
        <f>[41]Setembro!$B$16</f>
        <v>*</v>
      </c>
      <c r="N45" s="114" t="str">
        <f>[41]Setembro!$B$17</f>
        <v>*</v>
      </c>
      <c r="O45" s="114" t="str">
        <f>[41]Setembro!$B$18</f>
        <v>*</v>
      </c>
      <c r="P45" s="114" t="str">
        <f>[41]Setembro!$B$19</f>
        <v>*</v>
      </c>
      <c r="Q45" s="114" t="str">
        <f>[41]Setembro!$B$20</f>
        <v>*</v>
      </c>
      <c r="R45" s="114" t="str">
        <f>[41]Setembro!$B$21</f>
        <v>*</v>
      </c>
      <c r="S45" s="114" t="str">
        <f>[41]Setembro!$B$22</f>
        <v>*</v>
      </c>
      <c r="T45" s="114" t="str">
        <f>[41]Setembro!$B$23</f>
        <v>*</v>
      </c>
      <c r="U45" s="114" t="str">
        <f>[41]Setembro!$B$24</f>
        <v>*</v>
      </c>
      <c r="V45" s="114" t="str">
        <f>[41]Setembro!$B$25</f>
        <v>*</v>
      </c>
      <c r="W45" s="114" t="str">
        <f>[41]Setembro!$B$26</f>
        <v>*</v>
      </c>
      <c r="X45" s="114" t="str">
        <f>[41]Setembro!$B$27</f>
        <v>*</v>
      </c>
      <c r="Y45" s="114" t="str">
        <f>[41]Setembro!$B$28</f>
        <v>*</v>
      </c>
      <c r="Z45" s="114" t="str">
        <f>[41]Setembro!$B$29</f>
        <v>*</v>
      </c>
      <c r="AA45" s="114" t="str">
        <f>[41]Setembro!$B$30</f>
        <v>*</v>
      </c>
      <c r="AB45" s="114" t="str">
        <f>[41]Setembro!$B$31</f>
        <v>*</v>
      </c>
      <c r="AC45" s="114" t="str">
        <f>[41]Setembro!$B$32</f>
        <v>*</v>
      </c>
      <c r="AD45" s="114" t="str">
        <f>[41]Setembro!$B$33</f>
        <v>*</v>
      </c>
      <c r="AE45" s="114" t="str">
        <f>[41]Setembro!$B$34</f>
        <v>*</v>
      </c>
      <c r="AF45" s="164" t="s">
        <v>209</v>
      </c>
    </row>
    <row r="46" spans="1:37" x14ac:dyDescent="0.2">
      <c r="A46" s="52" t="s">
        <v>19</v>
      </c>
      <c r="B46" s="114">
        <f>[42]Setembro!$B$5</f>
        <v>22.841666666666669</v>
      </c>
      <c r="C46" s="114">
        <f>[42]Setembro!$B$6</f>
        <v>22.770833333333332</v>
      </c>
      <c r="D46" s="114">
        <f>[42]Setembro!$B$7</f>
        <v>25.958333333333343</v>
      </c>
      <c r="E46" s="114">
        <f>[42]Setembro!$B$8</f>
        <v>23.341666666666658</v>
      </c>
      <c r="F46" s="114">
        <f>[42]Setembro!$B$9</f>
        <v>17.133333333333329</v>
      </c>
      <c r="G46" s="114">
        <f>[42]Setembro!$B$10</f>
        <v>20.637499999999999</v>
      </c>
      <c r="H46" s="114">
        <f>[42]Setembro!$B$11</f>
        <v>22.829166666666666</v>
      </c>
      <c r="I46" s="114">
        <f>[42]Setembro!$B$12</f>
        <v>20.445833333333336</v>
      </c>
      <c r="J46" s="114">
        <f>[42]Setembro!$B$13</f>
        <v>19.391666666666666</v>
      </c>
      <c r="K46" s="114">
        <f>[42]Setembro!$B$14</f>
        <v>22.120833333333337</v>
      </c>
      <c r="L46" s="114">
        <f>[42]Setembro!$B$15</f>
        <v>24.916666666666661</v>
      </c>
      <c r="M46" s="114">
        <f>[42]Setembro!$B$16</f>
        <v>25.029166666666665</v>
      </c>
      <c r="N46" s="114">
        <f>[42]Setembro!$B$17</f>
        <v>17.658333333333328</v>
      </c>
      <c r="O46" s="114">
        <f>[42]Setembro!$B$18</f>
        <v>14.129166666666665</v>
      </c>
      <c r="P46" s="114">
        <f>[42]Setembro!$B$19</f>
        <v>16.7</v>
      </c>
      <c r="Q46" s="114">
        <f>[42]Setembro!$B$20</f>
        <v>21.599999999999998</v>
      </c>
      <c r="R46" s="114">
        <f>[42]Setembro!$B$21</f>
        <v>26.254166666666663</v>
      </c>
      <c r="S46" s="114">
        <f>[42]Setembro!$B$22</f>
        <v>26.983333333333331</v>
      </c>
      <c r="T46" s="114">
        <f>[42]Setembro!$B$23</f>
        <v>25.154166666666665</v>
      </c>
      <c r="U46" s="114">
        <f>[42]Setembro!$B$24</f>
        <v>26.066666666666666</v>
      </c>
      <c r="V46" s="114">
        <f>[42]Setembro!$B$25</f>
        <v>26.724999999999998</v>
      </c>
      <c r="W46" s="114">
        <f>[42]Setembro!$B$26</f>
        <v>28.399999999999995</v>
      </c>
      <c r="X46" s="114">
        <f>[42]Setembro!$B$27</f>
        <v>29.1875</v>
      </c>
      <c r="Y46" s="114">
        <f>[42]Setembro!$B$28</f>
        <v>30.020833333333332</v>
      </c>
      <c r="Z46" s="114">
        <f>[42]Setembro!$B$29</f>
        <v>29.833333333333332</v>
      </c>
      <c r="AA46" s="114">
        <f>[42]Setembro!$B$30</f>
        <v>30.354166666666668</v>
      </c>
      <c r="AB46" s="114">
        <f>[42]Setembro!$B$31</f>
        <v>20.020833333333329</v>
      </c>
      <c r="AC46" s="114">
        <f>[42]Setembro!$B$32</f>
        <v>19.729166666666668</v>
      </c>
      <c r="AD46" s="114">
        <f>[42]Setembro!$B$33</f>
        <v>22.758333333333329</v>
      </c>
      <c r="AE46" s="114">
        <f>[42]Setembro!$B$34</f>
        <v>23.233333333333334</v>
      </c>
      <c r="AF46" s="164">
        <f t="shared" si="1"/>
        <v>23.407499999999995</v>
      </c>
      <c r="AG46" s="12" t="s">
        <v>35</v>
      </c>
      <c r="AH46" s="12" t="s">
        <v>35</v>
      </c>
      <c r="AJ46" t="s">
        <v>35</v>
      </c>
    </row>
    <row r="47" spans="1:37" x14ac:dyDescent="0.2">
      <c r="A47" s="52" t="s">
        <v>23</v>
      </c>
      <c r="B47" s="114">
        <f>[43]Setembro!$B$5</f>
        <v>25.408333333333331</v>
      </c>
      <c r="C47" s="114">
        <f>[43]Setembro!$B$6</f>
        <v>28.958333333333339</v>
      </c>
      <c r="D47" s="114">
        <f>[43]Setembro!$B$7</f>
        <v>29.704166666666662</v>
      </c>
      <c r="E47" s="114">
        <f>[43]Setembro!$B$8</f>
        <v>27.300000000000008</v>
      </c>
      <c r="F47" s="114">
        <f>[43]Setembro!$B$9</f>
        <v>20.704166666666669</v>
      </c>
      <c r="G47" s="114">
        <f>[43]Setembro!$B$10</f>
        <v>23.212499999999995</v>
      </c>
      <c r="H47" s="114">
        <f>[43]Setembro!$B$11</f>
        <v>26.479166666666661</v>
      </c>
      <c r="I47" s="114">
        <f>[43]Setembro!$B$12</f>
        <v>24.408333333333335</v>
      </c>
      <c r="J47" s="114">
        <f>[43]Setembro!$B$13</f>
        <v>20.56666666666667</v>
      </c>
      <c r="K47" s="114">
        <f>[43]Setembro!$B$14</f>
        <v>22.883333333333336</v>
      </c>
      <c r="L47" s="114">
        <f>[43]Setembro!$B$15</f>
        <v>27.558333333333334</v>
      </c>
      <c r="M47" s="114">
        <f>[43]Setembro!$B$16</f>
        <v>27.0625</v>
      </c>
      <c r="N47" s="114">
        <f>[43]Setembro!$B$17</f>
        <v>22.487500000000001</v>
      </c>
      <c r="O47" s="114">
        <f>[43]Setembro!$B$18</f>
        <v>15.891666666666667</v>
      </c>
      <c r="P47" s="114">
        <f>[43]Setembro!$B$19</f>
        <v>18.570833333333333</v>
      </c>
      <c r="Q47" s="114">
        <f>[43]Setembro!$B$20</f>
        <v>25.012499999999999</v>
      </c>
      <c r="R47" s="114">
        <f>[43]Setembro!$B$21</f>
        <v>27.741666666666664</v>
      </c>
      <c r="S47" s="114">
        <f>[43]Setembro!$B$22</f>
        <v>27.099999999999998</v>
      </c>
      <c r="T47" s="114">
        <f>[43]Setembro!$B$23</f>
        <v>27.679166666666671</v>
      </c>
      <c r="U47" s="114">
        <f>[43]Setembro!$B$24</f>
        <v>26.950000000000003</v>
      </c>
      <c r="V47" s="114">
        <f>[43]Setembro!$B$25</f>
        <v>28.058333333333337</v>
      </c>
      <c r="W47" s="114">
        <f>[43]Setembro!$B$26</f>
        <v>29.766666666666662</v>
      </c>
      <c r="X47" s="114">
        <f>[43]Setembro!$B$27</f>
        <v>30.016666666666666</v>
      </c>
      <c r="Y47" s="114">
        <f>[43]Setembro!$B$28</f>
        <v>30.3125</v>
      </c>
      <c r="Z47" s="114">
        <f>[43]Setembro!$B$29</f>
        <v>31.220833333333331</v>
      </c>
      <c r="AA47" s="114">
        <f>[43]Setembro!$B$30</f>
        <v>30.983333333333338</v>
      </c>
      <c r="AB47" s="114">
        <f>[43]Setembro!$B$31</f>
        <v>26.258333333333336</v>
      </c>
      <c r="AC47" s="114">
        <f>[43]Setembro!$B$32</f>
        <v>22.329166666666662</v>
      </c>
      <c r="AD47" s="114">
        <f>[43]Setembro!$B$33</f>
        <v>26.837500000000006</v>
      </c>
      <c r="AE47" s="114">
        <f>[43]Setembro!$B$34</f>
        <v>27.166666666666661</v>
      </c>
      <c r="AF47" s="164">
        <f t="shared" si="1"/>
        <v>25.95430555555555</v>
      </c>
      <c r="AJ47" t="s">
        <v>35</v>
      </c>
    </row>
    <row r="48" spans="1:37" x14ac:dyDescent="0.2">
      <c r="A48" s="52" t="s">
        <v>34</v>
      </c>
      <c r="B48" s="114">
        <f>[44]Setembro!$B$5</f>
        <v>27.604166666666661</v>
      </c>
      <c r="C48" s="114">
        <f>[44]Setembro!$B$6</f>
        <v>28.395833333333339</v>
      </c>
      <c r="D48" s="114">
        <f>[44]Setembro!$B$7</f>
        <v>28.095833333333328</v>
      </c>
      <c r="E48" s="114">
        <f>[44]Setembro!$B$8</f>
        <v>29.345833333333328</v>
      </c>
      <c r="F48" s="114">
        <f>[44]Setembro!$B$9</f>
        <v>27.345833333333331</v>
      </c>
      <c r="G48" s="114">
        <f>[44]Setembro!$B$10</f>
        <v>26.054166666666674</v>
      </c>
      <c r="H48" s="114">
        <f>[44]Setembro!$B$11</f>
        <v>27.920833333333334</v>
      </c>
      <c r="I48" s="114">
        <f>[44]Setembro!$B$12</f>
        <v>29.112499999999997</v>
      </c>
      <c r="J48" s="114">
        <f>[44]Setembro!$B$13</f>
        <v>25.975000000000005</v>
      </c>
      <c r="K48" s="114">
        <f>[44]Setembro!$B$14</f>
        <v>25.858333333333334</v>
      </c>
      <c r="L48" s="114">
        <f>[44]Setembro!$B$15</f>
        <v>30.05</v>
      </c>
      <c r="M48" s="114">
        <f>[44]Setembro!$B$16</f>
        <v>30.175000000000008</v>
      </c>
      <c r="N48" s="114">
        <f>[44]Setembro!$B$17</f>
        <v>25.820833333333329</v>
      </c>
      <c r="O48" s="114">
        <f>[44]Setembro!$B$18</f>
        <v>18.754166666666666</v>
      </c>
      <c r="P48" s="114">
        <f>[44]Setembro!$B$19</f>
        <v>23.120833333333326</v>
      </c>
      <c r="Q48" s="114">
        <f>[44]Setembro!$B$20</f>
        <v>27.770833333333332</v>
      </c>
      <c r="R48" s="114">
        <f>[44]Setembro!$B$21</f>
        <v>29.000000000000004</v>
      </c>
      <c r="S48" s="114">
        <f>[44]Setembro!$B$22</f>
        <v>27.295833333333331</v>
      </c>
      <c r="T48" s="114">
        <f>[44]Setembro!$B$23</f>
        <v>27.262499999999992</v>
      </c>
      <c r="U48" s="114">
        <f>[44]Setembro!$B$24</f>
        <v>29.079166666666666</v>
      </c>
      <c r="V48" s="114">
        <f>[44]Setembro!$B$25</f>
        <v>29.399999999999995</v>
      </c>
      <c r="W48" s="114">
        <f>[44]Setembro!$B$26</f>
        <v>30.591666666666665</v>
      </c>
      <c r="X48" s="114">
        <f>[44]Setembro!$B$27</f>
        <v>30.850000000000005</v>
      </c>
      <c r="Y48" s="114">
        <f>[44]Setembro!$B$28</f>
        <v>29.88333333333334</v>
      </c>
      <c r="Z48" s="114">
        <f>[44]Setembro!$B$29</f>
        <v>29.908333333333335</v>
      </c>
      <c r="AA48" s="114">
        <f>[44]Setembro!$B$30</f>
        <v>31.058333333333334</v>
      </c>
      <c r="AB48" s="114">
        <f>[44]Setembro!$B$31</f>
        <v>30.462499999999995</v>
      </c>
      <c r="AC48" s="114">
        <f>[44]Setembro!$B$32</f>
        <v>24.883333333333336</v>
      </c>
      <c r="AD48" s="114">
        <f>[44]Setembro!$B$33</f>
        <v>26.870833333333334</v>
      </c>
      <c r="AE48" s="114">
        <f>[44]Setembro!$B$34</f>
        <v>27.041666666666668</v>
      </c>
      <c r="AF48" s="164">
        <f t="shared" si="1"/>
        <v>27.832916666666662</v>
      </c>
      <c r="AG48" s="12" t="s">
        <v>35</v>
      </c>
      <c r="AH48" s="12" t="s">
        <v>35</v>
      </c>
    </row>
    <row r="49" spans="1:36" x14ac:dyDescent="0.2">
      <c r="A49" s="52" t="s">
        <v>20</v>
      </c>
      <c r="B49" s="114">
        <f>[45]Setembro!$B$5</f>
        <v>24.283333333333328</v>
      </c>
      <c r="C49" s="114">
        <f>[45]Setembro!$B$6</f>
        <v>27.404166666666665</v>
      </c>
      <c r="D49" s="114">
        <f>[45]Setembro!$B$7</f>
        <v>28.708333333333329</v>
      </c>
      <c r="E49" s="114">
        <f>[45]Setembro!$B$8</f>
        <v>29.608333333333331</v>
      </c>
      <c r="F49" s="114">
        <f>[45]Setembro!$B$9</f>
        <v>26.070833333333336</v>
      </c>
      <c r="G49" s="114">
        <f>[45]Setembro!$B$10</f>
        <v>26.733333333333331</v>
      </c>
      <c r="H49" s="114">
        <f>[45]Setembro!$B$11</f>
        <v>26.962499999999991</v>
      </c>
      <c r="I49" s="114">
        <f>[45]Setembro!$B$12</f>
        <v>28.054166666666671</v>
      </c>
      <c r="J49" s="114">
        <f>[45]Setembro!$B$13</f>
        <v>21.799999999999997</v>
      </c>
      <c r="K49" s="114">
        <f>[45]Setembro!$B$14</f>
        <v>24.562500000000004</v>
      </c>
      <c r="L49" s="114">
        <f>[45]Setembro!$B$15</f>
        <v>27.637499999999999</v>
      </c>
      <c r="M49" s="114">
        <f>[45]Setembro!$B$16</f>
        <v>28.841666666666669</v>
      </c>
      <c r="N49" s="114">
        <f>[45]Setembro!$B$17</f>
        <v>29.224999999999998</v>
      </c>
      <c r="O49" s="114">
        <f>[45]Setembro!$B$18</f>
        <v>18.770833333333329</v>
      </c>
      <c r="P49" s="114">
        <f>[45]Setembro!$B$19</f>
        <v>19.837500000000006</v>
      </c>
      <c r="Q49" s="114">
        <f>[45]Setembro!$B$20</f>
        <v>24.304166666666664</v>
      </c>
      <c r="R49" s="114">
        <f>[45]Setembro!$B$21</f>
        <v>28.754166666666674</v>
      </c>
      <c r="S49" s="114">
        <f>[45]Setembro!$B$22</f>
        <v>29.033333333333335</v>
      </c>
      <c r="T49" s="114">
        <f>[45]Setembro!$B$23</f>
        <v>29.891666666666666</v>
      </c>
      <c r="U49" s="114">
        <f>[45]Setembro!$B$24</f>
        <v>30.741666666666664</v>
      </c>
      <c r="V49" s="114">
        <f>[45]Setembro!$B$25</f>
        <v>31.254166666666659</v>
      </c>
      <c r="W49" s="114">
        <f>[45]Setembro!$B$26</f>
        <v>31.583333333333329</v>
      </c>
      <c r="X49" s="114">
        <f>[45]Setembro!$B$27</f>
        <v>32.487500000000004</v>
      </c>
      <c r="Y49" s="114">
        <f>[45]Setembro!$B$28</f>
        <v>33.158333333333339</v>
      </c>
      <c r="Z49" s="114">
        <f>[45]Setembro!$B$29</f>
        <v>33.595833333333331</v>
      </c>
      <c r="AA49" s="114">
        <f>[45]Setembro!$B$30</f>
        <v>34.141666666666673</v>
      </c>
      <c r="AB49" s="114">
        <f>[45]Setembro!$B$31</f>
        <v>32.891666666666666</v>
      </c>
      <c r="AC49" s="114">
        <f>[45]Setembro!$B$32</f>
        <v>26.729166666666671</v>
      </c>
      <c r="AD49" s="114">
        <f>[45]Setembro!$B$33</f>
        <v>27.975000000000005</v>
      </c>
      <c r="AE49" s="114">
        <f>[45]Setembro!$B$34</f>
        <v>29.016666666666662</v>
      </c>
      <c r="AF49" s="164">
        <f t="shared" si="1"/>
        <v>28.135277777777773</v>
      </c>
      <c r="AH49" s="12" t="s">
        <v>35</v>
      </c>
    </row>
    <row r="50" spans="1:36" s="5" customFormat="1" ht="17.100000000000001" customHeight="1" x14ac:dyDescent="0.2">
      <c r="A50" s="53" t="s">
        <v>210</v>
      </c>
      <c r="B50" s="115">
        <f t="shared" ref="B50:AE50" si="2">AVERAGE(B5:B49)</f>
        <v>24.558020833333337</v>
      </c>
      <c r="C50" s="115">
        <f t="shared" si="2"/>
        <v>27.625964673913046</v>
      </c>
      <c r="D50" s="115">
        <f t="shared" si="2"/>
        <v>28.3871875</v>
      </c>
      <c r="E50" s="115">
        <f t="shared" si="2"/>
        <v>27.369420289855078</v>
      </c>
      <c r="F50" s="115">
        <f t="shared" si="2"/>
        <v>22.026779891304347</v>
      </c>
      <c r="G50" s="115">
        <f t="shared" si="2"/>
        <v>24.121204942400595</v>
      </c>
      <c r="H50" s="115">
        <f t="shared" si="2"/>
        <v>26.166239316239313</v>
      </c>
      <c r="I50" s="115">
        <f t="shared" si="2"/>
        <v>24.619597069597059</v>
      </c>
      <c r="J50" s="115">
        <f t="shared" si="2"/>
        <v>21.680363272311212</v>
      </c>
      <c r="K50" s="115">
        <f t="shared" si="2"/>
        <v>23.605379041248604</v>
      </c>
      <c r="L50" s="115">
        <f t="shared" si="2"/>
        <v>26.972785547785541</v>
      </c>
      <c r="M50" s="115">
        <f t="shared" si="2"/>
        <v>27.132371794871798</v>
      </c>
      <c r="N50" s="115">
        <f t="shared" si="2"/>
        <v>22.792735042735039</v>
      </c>
      <c r="O50" s="115">
        <f t="shared" si="2"/>
        <v>16.972863247863252</v>
      </c>
      <c r="P50" s="115">
        <f t="shared" si="2"/>
        <v>19.121548680787804</v>
      </c>
      <c r="Q50" s="115">
        <f t="shared" si="2"/>
        <v>24.123908398364925</v>
      </c>
      <c r="R50" s="115">
        <f t="shared" si="2"/>
        <v>27.838675213675213</v>
      </c>
      <c r="S50" s="115">
        <f t="shared" si="2"/>
        <v>27.102963582311403</v>
      </c>
      <c r="T50" s="115">
        <f t="shared" si="2"/>
        <v>27.34193181818182</v>
      </c>
      <c r="U50" s="115">
        <f t="shared" si="2"/>
        <v>27.62428894927536</v>
      </c>
      <c r="V50" s="115">
        <f t="shared" si="2"/>
        <v>28.529950181159421</v>
      </c>
      <c r="W50" s="115">
        <f t="shared" si="2"/>
        <v>29.619030797101448</v>
      </c>
      <c r="X50" s="115">
        <f t="shared" si="2"/>
        <v>30.195480719461692</v>
      </c>
      <c r="Y50" s="115">
        <f t="shared" si="2"/>
        <v>30.570260114281854</v>
      </c>
      <c r="Z50" s="115">
        <f t="shared" si="2"/>
        <v>31.002487247052468</v>
      </c>
      <c r="AA50" s="115">
        <f t="shared" si="2"/>
        <v>31.711166852471205</v>
      </c>
      <c r="AB50" s="115">
        <f t="shared" si="2"/>
        <v>25.981658136549441</v>
      </c>
      <c r="AC50" s="115">
        <f t="shared" si="2"/>
        <v>23.200804449174008</v>
      </c>
      <c r="AD50" s="115">
        <f t="shared" si="2"/>
        <v>25.987955643390425</v>
      </c>
      <c r="AE50" s="115">
        <f t="shared" si="2"/>
        <v>26.540541029019288</v>
      </c>
      <c r="AF50" s="165">
        <f>AVERAGE(AF5:AF49)</f>
        <v>26.054998393725839</v>
      </c>
      <c r="AH50" s="5" t="s">
        <v>35</v>
      </c>
      <c r="AI50" s="5" t="s">
        <v>35</v>
      </c>
    </row>
    <row r="51" spans="1:36" x14ac:dyDescent="0.2">
      <c r="A51" s="116" t="s">
        <v>224</v>
      </c>
      <c r="B51" s="43"/>
      <c r="C51" s="43"/>
      <c r="D51" s="43"/>
      <c r="E51" s="43"/>
      <c r="F51" s="43"/>
      <c r="G51" s="4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49"/>
      <c r="AE51" s="54" t="s">
        <v>35</v>
      </c>
      <c r="AF51" s="75"/>
      <c r="AJ51" t="s">
        <v>35</v>
      </c>
    </row>
    <row r="52" spans="1:36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26"/>
      <c r="U52" s="126"/>
      <c r="V52" s="126"/>
      <c r="W52" s="126"/>
      <c r="X52" s="126"/>
      <c r="Y52" s="103"/>
      <c r="Z52" s="103"/>
      <c r="AA52" s="103"/>
      <c r="AB52" s="103"/>
      <c r="AC52" s="103"/>
      <c r="AD52" s="103"/>
      <c r="AE52" s="103"/>
      <c r="AF52" s="75"/>
      <c r="AH52" s="12" t="s">
        <v>35</v>
      </c>
    </row>
    <row r="53" spans="1:36" x14ac:dyDescent="0.2">
      <c r="A53" s="45"/>
      <c r="B53" s="103"/>
      <c r="C53" s="103"/>
      <c r="D53" s="103"/>
      <c r="E53" s="103"/>
      <c r="F53" s="103"/>
      <c r="G53" s="103"/>
      <c r="H53" s="103"/>
      <c r="I53" s="103"/>
      <c r="J53" s="104"/>
      <c r="K53" s="104"/>
      <c r="L53" s="104"/>
      <c r="M53" s="104"/>
      <c r="N53" s="104"/>
      <c r="O53" s="104"/>
      <c r="P53" s="104"/>
      <c r="Q53" s="103"/>
      <c r="R53" s="103"/>
      <c r="S53" s="103"/>
      <c r="T53" s="127"/>
      <c r="U53" s="127"/>
      <c r="V53" s="127"/>
      <c r="W53" s="127"/>
      <c r="X53" s="127"/>
      <c r="Y53" s="103"/>
      <c r="Z53" s="103"/>
      <c r="AA53" s="103"/>
      <c r="AB53" s="103"/>
      <c r="AC53" s="103"/>
      <c r="AD53" s="49"/>
      <c r="AE53" s="49"/>
      <c r="AF53" s="75"/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49"/>
      <c r="AE54" s="49"/>
      <c r="AF54" s="75"/>
    </row>
    <row r="55" spans="1:36" x14ac:dyDescent="0.2">
      <c r="A55" s="45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49"/>
      <c r="AF55" s="75"/>
    </row>
    <row r="56" spans="1:36" x14ac:dyDescent="0.2">
      <c r="A56" s="45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50"/>
      <c r="AF56" s="75"/>
      <c r="AH56" t="s">
        <v>35</v>
      </c>
    </row>
    <row r="57" spans="1:36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76"/>
    </row>
    <row r="59" spans="1:36" x14ac:dyDescent="0.2">
      <c r="AH59" s="12" t="s">
        <v>35</v>
      </c>
    </row>
    <row r="60" spans="1:36" x14ac:dyDescent="0.2">
      <c r="N60" s="2" t="s">
        <v>35</v>
      </c>
      <c r="AD60" s="2" t="s">
        <v>35</v>
      </c>
    </row>
    <row r="61" spans="1:36" x14ac:dyDescent="0.2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2" t="s">
        <v>35</v>
      </c>
    </row>
    <row r="62" spans="1:36" x14ac:dyDescent="0.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2" t="s">
        <v>35</v>
      </c>
      <c r="W62" s="2" t="s">
        <v>35</v>
      </c>
    </row>
    <row r="63" spans="1:36" x14ac:dyDescent="0.2">
      <c r="Z63" s="2" t="s">
        <v>35</v>
      </c>
    </row>
    <row r="64" spans="1:36" x14ac:dyDescent="0.2">
      <c r="AB64" s="2" t="s">
        <v>35</v>
      </c>
    </row>
    <row r="65" spans="9:37" x14ac:dyDescent="0.2">
      <c r="AF65" s="7" t="s">
        <v>35</v>
      </c>
    </row>
    <row r="67" spans="9:37" x14ac:dyDescent="0.2">
      <c r="I67" s="2" t="s">
        <v>35</v>
      </c>
    </row>
    <row r="70" spans="9:37" x14ac:dyDescent="0.2">
      <c r="AE70" s="2" t="s">
        <v>35</v>
      </c>
      <c r="AK70" t="s">
        <v>35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showGridLines="0" tabSelected="1" topLeftCell="A37" zoomScale="90" zoomScaleNormal="90" workbookViewId="0">
      <selection activeCell="E59" sqref="E59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32" t="s">
        <v>222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s="4" customFormat="1" ht="20.100000000000001" customHeight="1" x14ac:dyDescent="0.2">
      <c r="A2" s="135" t="s">
        <v>21</v>
      </c>
      <c r="B2" s="144" t="s">
        <v>213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62"/>
    </row>
    <row r="3" spans="1:34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05" t="s">
        <v>29</v>
      </c>
      <c r="AG3" s="112" t="s">
        <v>27</v>
      </c>
      <c r="AH3" s="163" t="s">
        <v>223</v>
      </c>
    </row>
    <row r="4" spans="1:34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05" t="s">
        <v>25</v>
      </c>
      <c r="AG4" s="112" t="s">
        <v>25</v>
      </c>
      <c r="AH4" s="163" t="s">
        <v>25</v>
      </c>
    </row>
    <row r="5" spans="1:34" s="5" customFormat="1" x14ac:dyDescent="0.2">
      <c r="A5" s="52" t="s">
        <v>30</v>
      </c>
      <c r="B5" s="113">
        <f>[1]Setembro!$K$5</f>
        <v>0.2</v>
      </c>
      <c r="C5" s="113">
        <f>[1]Setembro!$K$6</f>
        <v>0</v>
      </c>
      <c r="D5" s="113">
        <f>[1]Setembro!$K$7</f>
        <v>0</v>
      </c>
      <c r="E5" s="113">
        <f>[1]Setembro!$K$8</f>
        <v>0</v>
      </c>
      <c r="F5" s="113">
        <f>[1]Setembro!$K$9</f>
        <v>0</v>
      </c>
      <c r="G5" s="113">
        <f>[1]Setembro!$K$10</f>
        <v>0</v>
      </c>
      <c r="H5" s="113">
        <f>[1]Setembro!$K$11</f>
        <v>0</v>
      </c>
      <c r="I5" s="113">
        <f>[1]Setembro!$K$12</f>
        <v>0</v>
      </c>
      <c r="J5" s="113">
        <f>[1]Setembro!$K$13</f>
        <v>10.199999999999999</v>
      </c>
      <c r="K5" s="113">
        <f>[1]Setembro!$K$14</f>
        <v>0.4</v>
      </c>
      <c r="L5" s="113">
        <f>[1]Setembro!$K$15</f>
        <v>0</v>
      </c>
      <c r="M5" s="113">
        <f>[1]Setembro!$K$16</f>
        <v>0</v>
      </c>
      <c r="N5" s="113">
        <f>[1]Setembro!$K$17</f>
        <v>0</v>
      </c>
      <c r="O5" s="113">
        <f>[1]Setembro!$K$18</f>
        <v>1.5999999999999999</v>
      </c>
      <c r="P5" s="113">
        <f>[1]Setembro!$K$19</f>
        <v>0</v>
      </c>
      <c r="Q5" s="113">
        <f>[1]Setembro!$K$20</f>
        <v>0</v>
      </c>
      <c r="R5" s="113">
        <f>[1]Setembro!$K$21</f>
        <v>0.4</v>
      </c>
      <c r="S5" s="113">
        <f>[1]Setembro!$K$22</f>
        <v>3</v>
      </c>
      <c r="T5" s="113">
        <f>[1]Setembro!$K$23</f>
        <v>0</v>
      </c>
      <c r="U5" s="113">
        <f>[1]Setembro!$K$24</f>
        <v>0</v>
      </c>
      <c r="V5" s="113">
        <f>[1]Setembro!$K$25</f>
        <v>0</v>
      </c>
      <c r="W5" s="113">
        <f>[1]Setembro!$K$26</f>
        <v>0</v>
      </c>
      <c r="X5" s="113">
        <f>[1]Setembro!$K$27</f>
        <v>0</v>
      </c>
      <c r="Y5" s="113">
        <f>[1]Setembro!$K$28</f>
        <v>0</v>
      </c>
      <c r="Z5" s="113">
        <f>[1]Setembro!$K$29</f>
        <v>0</v>
      </c>
      <c r="AA5" s="113">
        <f>[1]Setembro!$K$30</f>
        <v>0</v>
      </c>
      <c r="AB5" s="113">
        <f>[1]Setembro!$K$31</f>
        <v>0</v>
      </c>
      <c r="AC5" s="113">
        <f>[1]Setembro!$K$32</f>
        <v>0</v>
      </c>
      <c r="AD5" s="113">
        <f>[1]Setembro!$K$33</f>
        <v>0</v>
      </c>
      <c r="AE5" s="113">
        <f>[1]Setembro!$K$34</f>
        <v>0.2</v>
      </c>
      <c r="AF5" s="109">
        <f>SUM(B5:AE5)</f>
        <v>15.999999999999998</v>
      </c>
      <c r="AG5" s="120">
        <f>MAX(B5:AE5)</f>
        <v>10.199999999999999</v>
      </c>
      <c r="AH5" s="60">
        <f>COUNTIF(B5:AE5,"=0,0")</f>
        <v>23</v>
      </c>
    </row>
    <row r="6" spans="1:34" x14ac:dyDescent="0.2">
      <c r="A6" s="52" t="s">
        <v>0</v>
      </c>
      <c r="B6" s="114">
        <f>[2]Setembro!$K$5</f>
        <v>0</v>
      </c>
      <c r="C6" s="114">
        <f>[2]Setembro!$K$6</f>
        <v>0</v>
      </c>
      <c r="D6" s="114">
        <f>[2]Setembro!$K$7</f>
        <v>0</v>
      </c>
      <c r="E6" s="114">
        <f>[2]Setembro!$K$8</f>
        <v>6.8</v>
      </c>
      <c r="F6" s="114">
        <f>[2]Setembro!$K$9</f>
        <v>0</v>
      </c>
      <c r="G6" s="114">
        <f>[2]Setembro!$K$10</f>
        <v>0</v>
      </c>
      <c r="H6" s="114">
        <f>[2]Setembro!$K$11</f>
        <v>0</v>
      </c>
      <c r="I6" s="114">
        <f>[2]Setembro!$K$12</f>
        <v>16.799999999999997</v>
      </c>
      <c r="J6" s="114">
        <f>[2]Setembro!$K$13</f>
        <v>5.8</v>
      </c>
      <c r="K6" s="114">
        <f>[2]Setembro!$K$14</f>
        <v>0</v>
      </c>
      <c r="L6" s="114">
        <f>[2]Setembro!$K$15</f>
        <v>0</v>
      </c>
      <c r="M6" s="114">
        <f>[2]Setembro!$K$16</f>
        <v>0</v>
      </c>
      <c r="N6" s="114">
        <f>[2]Setembro!$K$17</f>
        <v>0</v>
      </c>
      <c r="O6" s="114">
        <f>[2]Setembro!$K$18</f>
        <v>0</v>
      </c>
      <c r="P6" s="114">
        <f>[2]Setembro!$K$19</f>
        <v>0</v>
      </c>
      <c r="Q6" s="114">
        <f>[2]Setembro!$K$20</f>
        <v>0</v>
      </c>
      <c r="R6" s="114">
        <f>[2]Setembro!$K$21</f>
        <v>0</v>
      </c>
      <c r="S6" s="114">
        <f>[2]Setembro!$K$22</f>
        <v>0</v>
      </c>
      <c r="T6" s="114">
        <f>[2]Setembro!$K$23</f>
        <v>8.1999999999999993</v>
      </c>
      <c r="U6" s="114">
        <f>[2]Setembro!$K$24</f>
        <v>2.2000000000000002</v>
      </c>
      <c r="V6" s="114">
        <f>[2]Setembro!$K$25</f>
        <v>2</v>
      </c>
      <c r="W6" s="114">
        <f>[2]Setembro!$K$26</f>
        <v>0.2</v>
      </c>
      <c r="X6" s="114">
        <f>[2]Setembro!$K$27</f>
        <v>2.2000000000000002</v>
      </c>
      <c r="Y6" s="114">
        <f>[2]Setembro!$K$28</f>
        <v>0</v>
      </c>
      <c r="Z6" s="114">
        <f>[2]Setembro!$K$29</f>
        <v>0</v>
      </c>
      <c r="AA6" s="114">
        <f>[2]Setembro!$K$30</f>
        <v>0</v>
      </c>
      <c r="AB6" s="114">
        <f>[2]Setembro!$K$31</f>
        <v>0</v>
      </c>
      <c r="AC6" s="114">
        <f>[2]Setembro!$K$32</f>
        <v>0</v>
      </c>
      <c r="AD6" s="114">
        <f>[2]Setembro!$K$33</f>
        <v>0</v>
      </c>
      <c r="AE6" s="114">
        <f>[2]Setembro!$K$34</f>
        <v>0</v>
      </c>
      <c r="AF6" s="109">
        <f t="shared" ref="AF6:AF49" si="1">SUM(B6:AE6)</f>
        <v>44.2</v>
      </c>
      <c r="AG6" s="120">
        <f t="shared" ref="AG6:AG69" si="2">MAX(B6:AE6)</f>
        <v>16.799999999999997</v>
      </c>
      <c r="AH6" s="60">
        <f t="shared" ref="AH6:AH69" si="3">COUNTIF(B6:AE6,"=0,0")</f>
        <v>22</v>
      </c>
    </row>
    <row r="7" spans="1:34" x14ac:dyDescent="0.2">
      <c r="A7" s="52" t="s">
        <v>88</v>
      </c>
      <c r="B7" s="114">
        <f>[3]Setembro!$K$5</f>
        <v>0</v>
      </c>
      <c r="C7" s="114">
        <f>[3]Setembro!$K$6</f>
        <v>2.2000000000000002</v>
      </c>
      <c r="D7" s="114">
        <f>[3]Setembro!$K$7</f>
        <v>0</v>
      </c>
      <c r="E7" s="114">
        <f>[3]Setembro!$K$8</f>
        <v>1.6</v>
      </c>
      <c r="F7" s="114">
        <f>[3]Setembro!$K$9</f>
        <v>0.2</v>
      </c>
      <c r="G7" s="114">
        <f>[3]Setembro!$K$10</f>
        <v>0</v>
      </c>
      <c r="H7" s="114">
        <f>[3]Setembro!$K$11</f>
        <v>0</v>
      </c>
      <c r="I7" s="114">
        <f>[3]Setembro!$K$12</f>
        <v>18.399999999999999</v>
      </c>
      <c r="J7" s="114">
        <f>[3]Setembro!$K$13</f>
        <v>34.199999999999996</v>
      </c>
      <c r="K7" s="114">
        <f>[3]Setembro!$K$14</f>
        <v>0</v>
      </c>
      <c r="L7" s="114">
        <f>[3]Setembro!$K$15</f>
        <v>0</v>
      </c>
      <c r="M7" s="114">
        <f>[3]Setembro!$K$16</f>
        <v>0</v>
      </c>
      <c r="N7" s="114">
        <f>[3]Setembro!$K$17</f>
        <v>13.6</v>
      </c>
      <c r="O7" s="114">
        <f>[3]Setembro!$K$18</f>
        <v>0</v>
      </c>
      <c r="P7" s="114">
        <f>[3]Setembro!$K$19</f>
        <v>0</v>
      </c>
      <c r="Q7" s="114">
        <f>[3]Setembro!$K$20</f>
        <v>0</v>
      </c>
      <c r="R7" s="114">
        <f>[3]Setembro!$K$21</f>
        <v>0</v>
      </c>
      <c r="S7" s="114">
        <f>[3]Setembro!$K$22</f>
        <v>0</v>
      </c>
      <c r="T7" s="114">
        <f>[3]Setembro!$K$23</f>
        <v>0</v>
      </c>
      <c r="U7" s="114">
        <f>[3]Setembro!$K$24</f>
        <v>0</v>
      </c>
      <c r="V7" s="114">
        <f>[3]Setembro!$K$25</f>
        <v>0</v>
      </c>
      <c r="W7" s="114">
        <f>[3]Setembro!$K$26</f>
        <v>0</v>
      </c>
      <c r="X7" s="114">
        <f>[3]Setembro!$K$27</f>
        <v>0</v>
      </c>
      <c r="Y7" s="114">
        <f>[3]Setembro!$K$28</f>
        <v>0</v>
      </c>
      <c r="Z7" s="114">
        <f>[3]Setembro!$K$29</f>
        <v>0</v>
      </c>
      <c r="AA7" s="114">
        <f>[3]Setembro!$K$30</f>
        <v>0</v>
      </c>
      <c r="AB7" s="114">
        <f>[3]Setembro!$K$31</f>
        <v>0</v>
      </c>
      <c r="AC7" s="114">
        <f>[3]Setembro!$K$32</f>
        <v>0</v>
      </c>
      <c r="AD7" s="114">
        <f>[3]Setembro!$K$33</f>
        <v>0</v>
      </c>
      <c r="AE7" s="114">
        <f>[3]Setembro!$K$34</f>
        <v>1.8</v>
      </c>
      <c r="AF7" s="109">
        <f t="shared" si="1"/>
        <v>71.999999999999986</v>
      </c>
      <c r="AG7" s="120">
        <f t="shared" si="2"/>
        <v>34.199999999999996</v>
      </c>
      <c r="AH7" s="60">
        <f t="shared" si="3"/>
        <v>23</v>
      </c>
    </row>
    <row r="8" spans="1:34" x14ac:dyDescent="0.2">
      <c r="A8" s="52" t="s">
        <v>1</v>
      </c>
      <c r="B8" s="114">
        <f>[4]Setembro!$K$5</f>
        <v>0.2</v>
      </c>
      <c r="C8" s="114">
        <f>[4]Setembro!$K$6</f>
        <v>0</v>
      </c>
      <c r="D8" s="114">
        <f>[4]Setembro!$K$7</f>
        <v>0</v>
      </c>
      <c r="E8" s="114">
        <f>[4]Setembro!$K$8</f>
        <v>0</v>
      </c>
      <c r="F8" s="114">
        <f>[4]Setembro!$K$9</f>
        <v>0</v>
      </c>
      <c r="G8" s="114">
        <f>[4]Setembro!$K$10</f>
        <v>0</v>
      </c>
      <c r="H8" s="114">
        <f>[4]Setembro!$K$11</f>
        <v>0</v>
      </c>
      <c r="I8" s="114">
        <f>[4]Setembro!$K$12</f>
        <v>58.4</v>
      </c>
      <c r="J8" s="114">
        <f>[4]Setembro!$K$13</f>
        <v>0.2</v>
      </c>
      <c r="K8" s="114">
        <f>[4]Setembro!$K$14</f>
        <v>0</v>
      </c>
      <c r="L8" s="114">
        <f>[4]Setembro!$K$15</f>
        <v>0</v>
      </c>
      <c r="M8" s="114">
        <f>[4]Setembro!$K$16</f>
        <v>0</v>
      </c>
      <c r="N8" s="114">
        <f>[4]Setembro!$K$17</f>
        <v>18.599999999999998</v>
      </c>
      <c r="O8" s="114">
        <f>[4]Setembro!$K$18</f>
        <v>0</v>
      </c>
      <c r="P8" s="114">
        <f>[4]Setembro!$K$19</f>
        <v>0</v>
      </c>
      <c r="Q8" s="114">
        <f>[4]Setembro!$K$20</f>
        <v>0</v>
      </c>
      <c r="R8" s="114">
        <f>[4]Setembro!$K$21</f>
        <v>0</v>
      </c>
      <c r="S8" s="114">
        <f>[4]Setembro!$K$22</f>
        <v>0</v>
      </c>
      <c r="T8" s="114">
        <f>[4]Setembro!$K$23</f>
        <v>0</v>
      </c>
      <c r="U8" s="114">
        <f>[4]Setembro!$K$24</f>
        <v>0</v>
      </c>
      <c r="V8" s="114">
        <f>[4]Setembro!$K$25</f>
        <v>0</v>
      </c>
      <c r="W8" s="114">
        <f>[4]Setembro!$K$26</f>
        <v>0</v>
      </c>
      <c r="X8" s="114">
        <f>[4]Setembro!$K$27</f>
        <v>0</v>
      </c>
      <c r="Y8" s="114">
        <f>[4]Setembro!$K$28</f>
        <v>0</v>
      </c>
      <c r="Z8" s="114">
        <f>[4]Setembro!$K$29</f>
        <v>0</v>
      </c>
      <c r="AA8" s="114">
        <f>[4]Setembro!$K$30</f>
        <v>0</v>
      </c>
      <c r="AB8" s="114">
        <f>[4]Setembro!$K$31</f>
        <v>0</v>
      </c>
      <c r="AC8" s="114">
        <f>[4]Setembro!$K$32</f>
        <v>0</v>
      </c>
      <c r="AD8" s="114">
        <f>[4]Setembro!$K$33</f>
        <v>0</v>
      </c>
      <c r="AE8" s="114">
        <f>[4]Setembro!$K$34</f>
        <v>0</v>
      </c>
      <c r="AF8" s="109">
        <f t="shared" si="1"/>
        <v>77.400000000000006</v>
      </c>
      <c r="AG8" s="120">
        <f t="shared" si="2"/>
        <v>58.4</v>
      </c>
      <c r="AH8" s="60">
        <f t="shared" si="3"/>
        <v>26</v>
      </c>
    </row>
    <row r="9" spans="1:34" x14ac:dyDescent="0.2">
      <c r="A9" s="52" t="s">
        <v>151</v>
      </c>
      <c r="B9" s="114">
        <f>[5]Setembro!$K$5</f>
        <v>0</v>
      </c>
      <c r="C9" s="114">
        <f>[5]Setembro!$K$6</f>
        <v>0</v>
      </c>
      <c r="D9" s="114">
        <f>[5]Setembro!$K$7</f>
        <v>0</v>
      </c>
      <c r="E9" s="114">
        <f>[5]Setembro!$K$8</f>
        <v>5</v>
      </c>
      <c r="F9" s="114">
        <f>[5]Setembro!$K$9</f>
        <v>0</v>
      </c>
      <c r="G9" s="114">
        <f>[5]Setembro!$K$10</f>
        <v>0</v>
      </c>
      <c r="H9" s="114">
        <f>[5]Setembro!$K$11</f>
        <v>0</v>
      </c>
      <c r="I9" s="114">
        <f>[5]Setembro!$K$12</f>
        <v>30.8</v>
      </c>
      <c r="J9" s="114">
        <f>[5]Setembro!$K$13</f>
        <v>0.2</v>
      </c>
      <c r="K9" s="114">
        <f>[5]Setembro!$K$14</f>
        <v>0</v>
      </c>
      <c r="L9" s="114">
        <f>[5]Setembro!$K$15</f>
        <v>0</v>
      </c>
      <c r="M9" s="114">
        <f>[5]Setembro!$K$16</f>
        <v>0</v>
      </c>
      <c r="N9" s="114">
        <f>[5]Setembro!$K$17</f>
        <v>4.2</v>
      </c>
      <c r="O9" s="114">
        <f>[5]Setembro!$K$18</f>
        <v>1.2000000000000002</v>
      </c>
      <c r="P9" s="114">
        <f>[5]Setembro!$K$19</f>
        <v>0</v>
      </c>
      <c r="Q9" s="114">
        <f>[5]Setembro!$K$20</f>
        <v>0</v>
      </c>
      <c r="R9" s="114">
        <f>[5]Setembro!$K$21</f>
        <v>0</v>
      </c>
      <c r="S9" s="114">
        <f>[5]Setembro!$K$22</f>
        <v>0</v>
      </c>
      <c r="T9" s="114">
        <f>[5]Setembro!$K$23</f>
        <v>3.4000000000000004</v>
      </c>
      <c r="U9" s="114">
        <f>[5]Setembro!$K$24</f>
        <v>6.9999999999999991</v>
      </c>
      <c r="V9" s="114">
        <f>[5]Setembro!$K$25</f>
        <v>0</v>
      </c>
      <c r="W9" s="114">
        <f>[5]Setembro!$K$26</f>
        <v>0</v>
      </c>
      <c r="X9" s="114">
        <f>[5]Setembro!$K$27</f>
        <v>0</v>
      </c>
      <c r="Y9" s="114">
        <f>[5]Setembro!$K$28</f>
        <v>0</v>
      </c>
      <c r="Z9" s="114">
        <f>[5]Setembro!$K$29</f>
        <v>0</v>
      </c>
      <c r="AA9" s="114">
        <f>[5]Setembro!$K$30</f>
        <v>0</v>
      </c>
      <c r="AB9" s="114">
        <f>[5]Setembro!$K$31</f>
        <v>0.60000000000000009</v>
      </c>
      <c r="AC9" s="114">
        <f>[5]Setembro!$K$32</f>
        <v>0</v>
      </c>
      <c r="AD9" s="114">
        <f>[5]Setembro!$K$33</f>
        <v>0.4</v>
      </c>
      <c r="AE9" s="114">
        <f>[5]Setembro!$K$34</f>
        <v>0</v>
      </c>
      <c r="AF9" s="109">
        <f t="shared" si="1"/>
        <v>52.800000000000004</v>
      </c>
      <c r="AG9" s="120">
        <f t="shared" si="2"/>
        <v>30.8</v>
      </c>
      <c r="AH9" s="60">
        <f t="shared" si="3"/>
        <v>21</v>
      </c>
    </row>
    <row r="10" spans="1:34" x14ac:dyDescent="0.2">
      <c r="A10" s="52" t="s">
        <v>95</v>
      </c>
      <c r="B10" s="114">
        <f>[6]Setembro!$K$5</f>
        <v>0.2</v>
      </c>
      <c r="C10" s="114">
        <f>[6]Setembro!$K$6</f>
        <v>0</v>
      </c>
      <c r="D10" s="114">
        <f>[6]Setembro!$K$7</f>
        <v>0</v>
      </c>
      <c r="E10" s="114">
        <f>[6]Setembro!$K$8</f>
        <v>0</v>
      </c>
      <c r="F10" s="114">
        <f>[6]Setembro!$K$9</f>
        <v>0</v>
      </c>
      <c r="G10" s="114">
        <f>[6]Setembro!$K$10</f>
        <v>0</v>
      </c>
      <c r="H10" s="114">
        <f>[6]Setembro!$K$11</f>
        <v>0</v>
      </c>
      <c r="I10" s="114">
        <f>[6]Setembro!$K$12</f>
        <v>19.399999999999999</v>
      </c>
      <c r="J10" s="114">
        <f>[6]Setembro!$K$13</f>
        <v>11.2</v>
      </c>
      <c r="K10" s="114">
        <f>[6]Setembro!$K$14</f>
        <v>0.2</v>
      </c>
      <c r="L10" s="114">
        <f>[6]Setembro!$K$15</f>
        <v>0</v>
      </c>
      <c r="M10" s="114">
        <f>[6]Setembro!$K$16</f>
        <v>0</v>
      </c>
      <c r="N10" s="114">
        <f>[6]Setembro!$K$17</f>
        <v>8.8000000000000007</v>
      </c>
      <c r="O10" s="114">
        <f>[6]Setembro!$K$18</f>
        <v>1</v>
      </c>
      <c r="P10" s="114">
        <f>[6]Setembro!$K$19</f>
        <v>0</v>
      </c>
      <c r="Q10" s="114">
        <f>[6]Setembro!$K$20</f>
        <v>0</v>
      </c>
      <c r="R10" s="114">
        <f>[6]Setembro!$K$21</f>
        <v>0</v>
      </c>
      <c r="S10" s="114">
        <f>[6]Setembro!$K$22</f>
        <v>0</v>
      </c>
      <c r="T10" s="114">
        <f>[6]Setembro!$K$23</f>
        <v>0</v>
      </c>
      <c r="U10" s="114">
        <f>[6]Setembro!$K$24</f>
        <v>27.6</v>
      </c>
      <c r="V10" s="114">
        <f>[6]Setembro!$K$25</f>
        <v>0.2</v>
      </c>
      <c r="W10" s="114">
        <f>[6]Setembro!$K$26</f>
        <v>0</v>
      </c>
      <c r="X10" s="114">
        <f>[6]Setembro!$K$27</f>
        <v>0</v>
      </c>
      <c r="Y10" s="114">
        <f>[6]Setembro!$K$28</f>
        <v>0</v>
      </c>
      <c r="Z10" s="114">
        <f>[6]Setembro!$K$29</f>
        <v>0</v>
      </c>
      <c r="AA10" s="114">
        <f>[6]Setembro!$K$30</f>
        <v>0</v>
      </c>
      <c r="AB10" s="114">
        <f>[6]Setembro!$K$31</f>
        <v>0</v>
      </c>
      <c r="AC10" s="114">
        <f>[6]Setembro!$K$32</f>
        <v>0</v>
      </c>
      <c r="AD10" s="114">
        <f>[6]Setembro!$K$33</f>
        <v>6.2</v>
      </c>
      <c r="AE10" s="114">
        <f>[6]Setembro!$K$34</f>
        <v>0.60000000000000009</v>
      </c>
      <c r="AF10" s="109">
        <f t="shared" si="1"/>
        <v>75.400000000000006</v>
      </c>
      <c r="AG10" s="120">
        <f t="shared" si="2"/>
        <v>27.6</v>
      </c>
      <c r="AH10" s="60">
        <f t="shared" si="3"/>
        <v>20</v>
      </c>
    </row>
    <row r="11" spans="1:34" x14ac:dyDescent="0.2">
      <c r="A11" s="52" t="s">
        <v>52</v>
      </c>
      <c r="B11" s="114">
        <f>[7]Setembro!$K$5</f>
        <v>0</v>
      </c>
      <c r="C11" s="114">
        <f>[7]Setembro!$K$6</f>
        <v>0</v>
      </c>
      <c r="D11" s="114">
        <f>[7]Setembro!$K$7</f>
        <v>0</v>
      </c>
      <c r="E11" s="114">
        <f>[7]Setembro!$K$8</f>
        <v>1</v>
      </c>
      <c r="F11" s="114">
        <f>[7]Setembro!$K$9</f>
        <v>0</v>
      </c>
      <c r="G11" s="114">
        <f>[7]Setembro!$K$10</f>
        <v>0</v>
      </c>
      <c r="H11" s="114">
        <f>[7]Setembro!$K$11</f>
        <v>0</v>
      </c>
      <c r="I11" s="114">
        <f>[7]Setembro!$K$12</f>
        <v>1.5999999999999999</v>
      </c>
      <c r="J11" s="114">
        <f>[7]Setembro!$K$13</f>
        <v>30.799999999999997</v>
      </c>
      <c r="K11" s="114">
        <f>[7]Setembro!$K$14</f>
        <v>0</v>
      </c>
      <c r="L11" s="114">
        <f>[7]Setembro!$K$15</f>
        <v>0</v>
      </c>
      <c r="M11" s="114">
        <f>[7]Setembro!$K$16</f>
        <v>0</v>
      </c>
      <c r="N11" s="114">
        <f>[7]Setembro!$K$17</f>
        <v>1.2000000000000002</v>
      </c>
      <c r="O11" s="114">
        <f>[7]Setembro!$K$18</f>
        <v>0</v>
      </c>
      <c r="P11" s="114">
        <f>[7]Setembro!$K$19</f>
        <v>0</v>
      </c>
      <c r="Q11" s="114">
        <f>[7]Setembro!$K$20</f>
        <v>0</v>
      </c>
      <c r="R11" s="114">
        <f>[7]Setembro!$K$21</f>
        <v>0</v>
      </c>
      <c r="S11" s="114">
        <f>[7]Setembro!$K$22</f>
        <v>0</v>
      </c>
      <c r="T11" s="114">
        <f>[7]Setembro!$K$23</f>
        <v>0.4</v>
      </c>
      <c r="U11" s="114">
        <f>[7]Setembro!$K$24</f>
        <v>0</v>
      </c>
      <c r="V11" s="114">
        <f>[7]Setembro!$K$25</f>
        <v>0</v>
      </c>
      <c r="W11" s="114">
        <f>[7]Setembro!$K$26</f>
        <v>0</v>
      </c>
      <c r="X11" s="114">
        <f>[7]Setembro!$K$27</f>
        <v>0</v>
      </c>
      <c r="Y11" s="114">
        <f>[7]Setembro!$K$28</f>
        <v>0</v>
      </c>
      <c r="Z11" s="114">
        <f>[7]Setembro!$K$29</f>
        <v>1.6</v>
      </c>
      <c r="AA11" s="114">
        <f>[7]Setembro!$K$30</f>
        <v>0</v>
      </c>
      <c r="AB11" s="114">
        <f>[7]Setembro!$K$31</f>
        <v>0</v>
      </c>
      <c r="AC11" s="114">
        <f>[7]Setembro!$K$32</f>
        <v>0</v>
      </c>
      <c r="AD11" s="114">
        <f>[7]Setembro!$K$33</f>
        <v>0</v>
      </c>
      <c r="AE11" s="114">
        <f>[7]Setembro!$K$34</f>
        <v>3.4</v>
      </c>
      <c r="AF11" s="109">
        <f t="shared" si="1"/>
        <v>40</v>
      </c>
      <c r="AG11" s="120">
        <f t="shared" si="2"/>
        <v>30.799999999999997</v>
      </c>
      <c r="AH11" s="60">
        <f t="shared" si="3"/>
        <v>23</v>
      </c>
    </row>
    <row r="12" spans="1:34" hidden="1" x14ac:dyDescent="0.2">
      <c r="A12" s="52" t="s">
        <v>31</v>
      </c>
      <c r="B12" s="114" t="str">
        <f>[8]Setembro!$K$5</f>
        <v>*</v>
      </c>
      <c r="C12" s="114" t="str">
        <f>[8]Setembro!$K$6</f>
        <v>*</v>
      </c>
      <c r="D12" s="114" t="str">
        <f>[8]Setembro!$K$7</f>
        <v>*</v>
      </c>
      <c r="E12" s="114" t="str">
        <f>[8]Setembro!$K$8</f>
        <v>*</v>
      </c>
      <c r="F12" s="114" t="str">
        <f>[8]Setembro!$K$9</f>
        <v>*</v>
      </c>
      <c r="G12" s="114" t="str">
        <f>[8]Setembro!$K$10</f>
        <v>*</v>
      </c>
      <c r="H12" s="114" t="str">
        <f>[8]Setembro!$K$11</f>
        <v>*</v>
      </c>
      <c r="I12" s="114" t="str">
        <f>[8]Setembro!$K$12</f>
        <v>*</v>
      </c>
      <c r="J12" s="114" t="str">
        <f>[8]Setembro!$K$13</f>
        <v>*</v>
      </c>
      <c r="K12" s="114" t="str">
        <f>[8]Setembro!$K$14</f>
        <v>*</v>
      </c>
      <c r="L12" s="114" t="str">
        <f>[8]Setembro!$K$15</f>
        <v>*</v>
      </c>
      <c r="M12" s="114" t="str">
        <f>[8]Setembro!$K$16</f>
        <v>*</v>
      </c>
      <c r="N12" s="114" t="str">
        <f>[8]Setembro!$K$17</f>
        <v>*</v>
      </c>
      <c r="O12" s="114" t="str">
        <f>[8]Setembro!$K$18</f>
        <v>*</v>
      </c>
      <c r="P12" s="114" t="str">
        <f>[8]Setembro!$K$19</f>
        <v>*</v>
      </c>
      <c r="Q12" s="114" t="str">
        <f>[8]Setembro!$K$20</f>
        <v>*</v>
      </c>
      <c r="R12" s="114" t="str">
        <f>[8]Setembro!$K$21</f>
        <v>*</v>
      </c>
      <c r="S12" s="114" t="str">
        <f>[8]Setembro!$K$22</f>
        <v>*</v>
      </c>
      <c r="T12" s="114" t="str">
        <f>[8]Setembro!$K$23</f>
        <v>*</v>
      </c>
      <c r="U12" s="114" t="str">
        <f>[8]Setembro!$K$24</f>
        <v>*</v>
      </c>
      <c r="V12" s="114" t="str">
        <f>[8]Setembro!$K$25</f>
        <v>*</v>
      </c>
      <c r="W12" s="114" t="str">
        <f>[8]Setembro!$K$26</f>
        <v>*</v>
      </c>
      <c r="X12" s="114" t="str">
        <f>[8]Setembro!$K$27</f>
        <v>*</v>
      </c>
      <c r="Y12" s="114" t="str">
        <f>[8]Setembro!$K$28</f>
        <v>*</v>
      </c>
      <c r="Z12" s="114" t="str">
        <f>[8]Setembro!$K$29</f>
        <v>*</v>
      </c>
      <c r="AA12" s="114" t="str">
        <f>[8]Setembro!$K$30</f>
        <v>*</v>
      </c>
      <c r="AB12" s="114" t="str">
        <f>[8]Setembro!$K$31</f>
        <v>*</v>
      </c>
      <c r="AC12" s="114" t="str">
        <f>[8]Setembro!$K$32</f>
        <v>*</v>
      </c>
      <c r="AD12" s="114" t="str">
        <f>[8]Setembro!$K$33</f>
        <v>*</v>
      </c>
      <c r="AE12" s="114" t="str">
        <f>[8]Setembro!$K$34</f>
        <v>*</v>
      </c>
      <c r="AF12" s="109">
        <f t="shared" si="1"/>
        <v>0</v>
      </c>
      <c r="AG12" s="120">
        <f t="shared" si="2"/>
        <v>0</v>
      </c>
      <c r="AH12" s="60">
        <f t="shared" si="3"/>
        <v>0</v>
      </c>
    </row>
    <row r="13" spans="1:34" x14ac:dyDescent="0.2">
      <c r="A13" s="52" t="s">
        <v>98</v>
      </c>
      <c r="B13" s="114">
        <f>[9]Setembro!$K$5</f>
        <v>60.2</v>
      </c>
      <c r="C13" s="114">
        <f>[9]Setembro!$K$6</f>
        <v>0</v>
      </c>
      <c r="D13" s="114">
        <f>[9]Setembro!$K$7</f>
        <v>0</v>
      </c>
      <c r="E13" s="114">
        <f>[9]Setembro!$K$8</f>
        <v>0</v>
      </c>
      <c r="F13" s="114">
        <f>[9]Setembro!$K$9</f>
        <v>0</v>
      </c>
      <c r="G13" s="114">
        <f>[9]Setembro!$K$10</f>
        <v>0</v>
      </c>
      <c r="H13" s="114">
        <f>[9]Setembro!$K$11</f>
        <v>0</v>
      </c>
      <c r="I13" s="114">
        <f>[9]Setembro!$K$12</f>
        <v>0.4</v>
      </c>
      <c r="J13" s="114">
        <f>[9]Setembro!$K$13</f>
        <v>53.8</v>
      </c>
      <c r="K13" s="114">
        <f>[9]Setembro!$K$14</f>
        <v>0.2</v>
      </c>
      <c r="L13" s="114">
        <f>[9]Setembro!$K$15</f>
        <v>0</v>
      </c>
      <c r="M13" s="114">
        <f>[9]Setembro!$K$16</f>
        <v>9.4</v>
      </c>
      <c r="N13" s="114">
        <f>[9]Setembro!$K$17</f>
        <v>4</v>
      </c>
      <c r="O13" s="114">
        <f>[9]Setembro!$K$18</f>
        <v>0</v>
      </c>
      <c r="P13" s="114">
        <f>[9]Setembro!$K$19</f>
        <v>0</v>
      </c>
      <c r="Q13" s="114">
        <f>[9]Setembro!$K$20</f>
        <v>0</v>
      </c>
      <c r="R13" s="114">
        <f>[9]Setembro!$K$21</f>
        <v>0</v>
      </c>
      <c r="S13" s="114">
        <f>[9]Setembro!$K$22</f>
        <v>9.6000000000000014</v>
      </c>
      <c r="T13" s="114">
        <f>[9]Setembro!$K$23</f>
        <v>0</v>
      </c>
      <c r="U13" s="114">
        <f>[9]Setembro!$K$24</f>
        <v>0.8</v>
      </c>
      <c r="V13" s="114">
        <f>[9]Setembro!$K$25</f>
        <v>0</v>
      </c>
      <c r="W13" s="114">
        <f>[9]Setembro!$K$26</f>
        <v>0</v>
      </c>
      <c r="X13" s="114">
        <f>[9]Setembro!$K$27</f>
        <v>0</v>
      </c>
      <c r="Y13" s="114">
        <f>[9]Setembro!$K$28</f>
        <v>0</v>
      </c>
      <c r="Z13" s="114">
        <f>[9]Setembro!$K$29</f>
        <v>0</v>
      </c>
      <c r="AA13" s="114">
        <f>[9]Setembro!$K$30</f>
        <v>0</v>
      </c>
      <c r="AB13" s="114">
        <f>[9]Setembro!$K$31</f>
        <v>0</v>
      </c>
      <c r="AC13" s="114">
        <f>[9]Setembro!$K$32</f>
        <v>0</v>
      </c>
      <c r="AD13" s="114">
        <f>[9]Setembro!$K$33</f>
        <v>0</v>
      </c>
      <c r="AE13" s="114">
        <f>[9]Setembro!$K$34</f>
        <v>0</v>
      </c>
      <c r="AF13" s="109">
        <f t="shared" si="1"/>
        <v>138.4</v>
      </c>
      <c r="AG13" s="120">
        <f t="shared" si="2"/>
        <v>60.2</v>
      </c>
      <c r="AH13" s="60">
        <f t="shared" si="3"/>
        <v>22</v>
      </c>
    </row>
    <row r="14" spans="1:34" hidden="1" x14ac:dyDescent="0.2">
      <c r="A14" s="52" t="s">
        <v>102</v>
      </c>
      <c r="B14" s="114" t="str">
        <f>[10]Setembro!$K$5</f>
        <v>*</v>
      </c>
      <c r="C14" s="114" t="str">
        <f>[10]Setembro!$K$6</f>
        <v>*</v>
      </c>
      <c r="D14" s="114" t="str">
        <f>[10]Setembro!$K$7</f>
        <v>*</v>
      </c>
      <c r="E14" s="114" t="str">
        <f>[10]Setembro!$K$8</f>
        <v>*</v>
      </c>
      <c r="F14" s="114" t="str">
        <f>[10]Setembro!$K$9</f>
        <v>*</v>
      </c>
      <c r="G14" s="114" t="str">
        <f>[10]Setembro!$K$10</f>
        <v>*</v>
      </c>
      <c r="H14" s="114" t="str">
        <f>[10]Setembro!$K$11</f>
        <v>*</v>
      </c>
      <c r="I14" s="114" t="str">
        <f>[10]Setembro!$K$12</f>
        <v>*</v>
      </c>
      <c r="J14" s="114" t="str">
        <f>[10]Setembro!$K$13</f>
        <v>*</v>
      </c>
      <c r="K14" s="114" t="str">
        <f>[10]Setembro!$K$14</f>
        <v>*</v>
      </c>
      <c r="L14" s="114" t="str">
        <f>[10]Setembro!$K$15</f>
        <v>*</v>
      </c>
      <c r="M14" s="114" t="str">
        <f>[10]Setembro!$K$16</f>
        <v>*</v>
      </c>
      <c r="N14" s="114" t="str">
        <f>[10]Setembro!$K$17</f>
        <v>*</v>
      </c>
      <c r="O14" s="114" t="str">
        <f>[10]Setembro!$K$18</f>
        <v>*</v>
      </c>
      <c r="P14" s="114" t="str">
        <f>[10]Setembro!$K$19</f>
        <v>*</v>
      </c>
      <c r="Q14" s="114" t="str">
        <f>[10]Setembro!$K$20</f>
        <v>*</v>
      </c>
      <c r="R14" s="114" t="str">
        <f>[10]Setembro!$K$21</f>
        <v>*</v>
      </c>
      <c r="S14" s="114" t="str">
        <f>[10]Setembro!$K$22</f>
        <v>*</v>
      </c>
      <c r="T14" s="114" t="str">
        <f>[10]Setembro!$K$23</f>
        <v>*</v>
      </c>
      <c r="U14" s="114" t="str">
        <f>[10]Setembro!$K$24</f>
        <v>*</v>
      </c>
      <c r="V14" s="114" t="str">
        <f>[10]Setembro!$K$25</f>
        <v>*</v>
      </c>
      <c r="W14" s="114" t="str">
        <f>[10]Setembro!$K$26</f>
        <v>*</v>
      </c>
      <c r="X14" s="114" t="str">
        <f>[10]Setembro!$K$27</f>
        <v>*</v>
      </c>
      <c r="Y14" s="114" t="str">
        <f>[10]Setembro!$K$28</f>
        <v>*</v>
      </c>
      <c r="Z14" s="114" t="str">
        <f>[10]Setembro!$K$29</f>
        <v>*</v>
      </c>
      <c r="AA14" s="114" t="str">
        <f>[10]Setembro!$K$30</f>
        <v>*</v>
      </c>
      <c r="AB14" s="114" t="str">
        <f>[10]Setembro!$K$31</f>
        <v>*</v>
      </c>
      <c r="AC14" s="114" t="str">
        <f>[10]Setembro!$K$32</f>
        <v>*</v>
      </c>
      <c r="AD14" s="114" t="str">
        <f>[10]Setembro!$K$33</f>
        <v>*</v>
      </c>
      <c r="AE14" s="114" t="str">
        <f>[10]Setembro!$K$34</f>
        <v>*</v>
      </c>
      <c r="AF14" s="109">
        <f t="shared" si="1"/>
        <v>0</v>
      </c>
      <c r="AG14" s="120">
        <f t="shared" si="2"/>
        <v>0</v>
      </c>
      <c r="AH14" s="60">
        <f t="shared" si="3"/>
        <v>0</v>
      </c>
    </row>
    <row r="15" spans="1:34" x14ac:dyDescent="0.2">
      <c r="A15" s="52" t="s">
        <v>105</v>
      </c>
      <c r="B15" s="114">
        <f>[11]Setembro!$K$5</f>
        <v>0</v>
      </c>
      <c r="C15" s="114">
        <f>[11]Setembro!$K$6</f>
        <v>0</v>
      </c>
      <c r="D15" s="114">
        <f>[11]Setembro!$K$7</f>
        <v>0</v>
      </c>
      <c r="E15" s="114">
        <f>[11]Setembro!$K$8</f>
        <v>4.4000000000000004</v>
      </c>
      <c r="F15" s="114">
        <f>[11]Setembro!$K$9</f>
        <v>0.2</v>
      </c>
      <c r="G15" s="114">
        <f>[11]Setembro!$K$10</f>
        <v>0</v>
      </c>
      <c r="H15" s="114">
        <f>[11]Setembro!$K$11</f>
        <v>0</v>
      </c>
      <c r="I15" s="114">
        <f>[11]Setembro!$K$12</f>
        <v>7.6</v>
      </c>
      <c r="J15" s="114">
        <f>[11]Setembro!$K$13</f>
        <v>14.6</v>
      </c>
      <c r="K15" s="114">
        <f>[11]Setembro!$K$14</f>
        <v>0</v>
      </c>
      <c r="L15" s="114">
        <f>[11]Setembro!$K$15</f>
        <v>0</v>
      </c>
      <c r="M15" s="114">
        <f>[11]Setembro!$K$16</f>
        <v>1.4</v>
      </c>
      <c r="N15" s="114">
        <f>[11]Setembro!$K$17</f>
        <v>9.1999999999999993</v>
      </c>
      <c r="O15" s="114">
        <f>[11]Setembro!$K$18</f>
        <v>0.2</v>
      </c>
      <c r="P15" s="114">
        <f>[11]Setembro!$K$19</f>
        <v>0</v>
      </c>
      <c r="Q15" s="114">
        <f>[11]Setembro!$K$20</f>
        <v>0</v>
      </c>
      <c r="R15" s="114">
        <f>[11]Setembro!$K$21</f>
        <v>0</v>
      </c>
      <c r="S15" s="114">
        <f>[11]Setembro!$K$22</f>
        <v>0</v>
      </c>
      <c r="T15" s="114">
        <f>[11]Setembro!$K$23</f>
        <v>0</v>
      </c>
      <c r="U15" s="114">
        <f>[11]Setembro!$K$24</f>
        <v>0</v>
      </c>
      <c r="V15" s="114">
        <f>[11]Setembro!$K$25</f>
        <v>0</v>
      </c>
      <c r="W15" s="114">
        <f>[11]Setembro!$K$26</f>
        <v>0</v>
      </c>
      <c r="X15" s="114">
        <f>[11]Setembro!$K$27</f>
        <v>0</v>
      </c>
      <c r="Y15" s="114">
        <f>[11]Setembro!$K$28</f>
        <v>0</v>
      </c>
      <c r="Z15" s="114">
        <f>[11]Setembro!$K$29</f>
        <v>3.8000000000000003</v>
      </c>
      <c r="AA15" s="114">
        <f>[11]Setembro!$K$30</f>
        <v>0</v>
      </c>
      <c r="AB15" s="114">
        <f>[11]Setembro!$K$31</f>
        <v>0</v>
      </c>
      <c r="AC15" s="114">
        <f>[11]Setembro!$K$32</f>
        <v>0</v>
      </c>
      <c r="AD15" s="114">
        <f>[11]Setembro!$K$33</f>
        <v>0</v>
      </c>
      <c r="AE15" s="114">
        <f>[11]Setembro!$K$34</f>
        <v>0.4</v>
      </c>
      <c r="AF15" s="109">
        <f t="shared" si="1"/>
        <v>41.79999999999999</v>
      </c>
      <c r="AG15" s="120">
        <f t="shared" si="2"/>
        <v>14.6</v>
      </c>
      <c r="AH15" s="60">
        <f t="shared" si="3"/>
        <v>21</v>
      </c>
    </row>
    <row r="16" spans="1:34" x14ac:dyDescent="0.2">
      <c r="A16" s="52" t="s">
        <v>152</v>
      </c>
      <c r="B16" s="114">
        <f>[12]Setembro!$K$5</f>
        <v>0.2</v>
      </c>
      <c r="C16" s="114">
        <f>[12]Setembro!$K$6</f>
        <v>0</v>
      </c>
      <c r="D16" s="114">
        <f>[12]Setembro!$K$7</f>
        <v>0</v>
      </c>
      <c r="E16" s="114">
        <f>[12]Setembro!$K$8</f>
        <v>0</v>
      </c>
      <c r="F16" s="114">
        <f>[12]Setembro!$K$9</f>
        <v>0</v>
      </c>
      <c r="G16" s="114">
        <f>[12]Setembro!$K$10</f>
        <v>0</v>
      </c>
      <c r="H16" s="114">
        <f>[12]Setembro!$K$11</f>
        <v>0</v>
      </c>
      <c r="I16" s="114">
        <f>[12]Setembro!$K$12</f>
        <v>8.4</v>
      </c>
      <c r="J16" s="114">
        <f>[12]Setembro!$K$13</f>
        <v>5.8</v>
      </c>
      <c r="K16" s="114">
        <f>[12]Setembro!$K$14</f>
        <v>3.2</v>
      </c>
      <c r="L16" s="114">
        <f>[12]Setembro!$K$15</f>
        <v>0</v>
      </c>
      <c r="M16" s="114">
        <f>[12]Setembro!$K$16</f>
        <v>0</v>
      </c>
      <c r="N16" s="114">
        <f>[12]Setembro!$K$17</f>
        <v>0</v>
      </c>
      <c r="O16" s="114">
        <f>[12]Setembro!$K$18</f>
        <v>2.6</v>
      </c>
      <c r="P16" s="114">
        <f>[12]Setembro!$K$19</f>
        <v>0</v>
      </c>
      <c r="Q16" s="114">
        <f>[12]Setembro!$K$20</f>
        <v>0</v>
      </c>
      <c r="R16" s="114">
        <f>[12]Setembro!$K$21</f>
        <v>0</v>
      </c>
      <c r="S16" s="114">
        <f>[12]Setembro!$K$22</f>
        <v>0</v>
      </c>
      <c r="T16" s="114">
        <f>[12]Setembro!$K$23</f>
        <v>0</v>
      </c>
      <c r="U16" s="114">
        <f>[12]Setembro!$K$24</f>
        <v>9.1999999999999993</v>
      </c>
      <c r="V16" s="114">
        <f>[12]Setembro!$K$25</f>
        <v>0.2</v>
      </c>
      <c r="W16" s="114">
        <f>[12]Setembro!$K$26</f>
        <v>0</v>
      </c>
      <c r="X16" s="114">
        <f>[12]Setembro!$K$27</f>
        <v>0</v>
      </c>
      <c r="Y16" s="114">
        <f>[12]Setembro!$K$28</f>
        <v>0</v>
      </c>
      <c r="Z16" s="114">
        <f>[12]Setembro!$K$29</f>
        <v>0</v>
      </c>
      <c r="AA16" s="114">
        <f>[12]Setembro!$K$30</f>
        <v>0</v>
      </c>
      <c r="AB16" s="114">
        <f>[12]Setembro!$K$31</f>
        <v>0</v>
      </c>
      <c r="AC16" s="114">
        <f>[12]Setembro!$K$32</f>
        <v>0</v>
      </c>
      <c r="AD16" s="114">
        <f>[12]Setembro!$K$33</f>
        <v>9</v>
      </c>
      <c r="AE16" s="114">
        <f>[12]Setembro!$K$34</f>
        <v>0.2</v>
      </c>
      <c r="AF16" s="109">
        <f t="shared" si="1"/>
        <v>38.799999999999997</v>
      </c>
      <c r="AG16" s="120">
        <f t="shared" si="2"/>
        <v>9.1999999999999993</v>
      </c>
      <c r="AH16" s="60">
        <f t="shared" si="3"/>
        <v>21</v>
      </c>
    </row>
    <row r="17" spans="1:36" x14ac:dyDescent="0.2">
      <c r="A17" s="52" t="s">
        <v>2</v>
      </c>
      <c r="B17" s="114">
        <f>[13]Setembro!$K$5</f>
        <v>0</v>
      </c>
      <c r="C17" s="114">
        <f>[13]Setembro!$K$6</f>
        <v>0</v>
      </c>
      <c r="D17" s="114">
        <f>[13]Setembro!$K$7</f>
        <v>0</v>
      </c>
      <c r="E17" s="114">
        <f>[13]Setembro!$K$8</f>
        <v>0</v>
      </c>
      <c r="F17" s="114">
        <f>[13]Setembro!$K$9</f>
        <v>0</v>
      </c>
      <c r="G17" s="114">
        <f>[13]Setembro!$K$10</f>
        <v>0</v>
      </c>
      <c r="H17" s="114">
        <f>[13]Setembro!$K$11</f>
        <v>0</v>
      </c>
      <c r="I17" s="114">
        <f>[13]Setembro!$K$12</f>
        <v>38</v>
      </c>
      <c r="J17" s="114">
        <f>[13]Setembro!$K$13</f>
        <v>4.8000000000000007</v>
      </c>
      <c r="K17" s="114">
        <f>[13]Setembro!$K$14</f>
        <v>1</v>
      </c>
      <c r="L17" s="114">
        <f>[13]Setembro!$K$15</f>
        <v>0</v>
      </c>
      <c r="M17" s="114">
        <f>[13]Setembro!$K$16</f>
        <v>0.2</v>
      </c>
      <c r="N17" s="114">
        <f>[13]Setembro!$K$17</f>
        <v>7.4</v>
      </c>
      <c r="O17" s="114">
        <f>[13]Setembro!$K$18</f>
        <v>0</v>
      </c>
      <c r="P17" s="114">
        <f>[13]Setembro!$K$19</f>
        <v>0</v>
      </c>
      <c r="Q17" s="114">
        <f>[13]Setembro!$K$20</f>
        <v>0</v>
      </c>
      <c r="R17" s="114">
        <f>[13]Setembro!$K$21</f>
        <v>0</v>
      </c>
      <c r="S17" s="114">
        <f>[13]Setembro!$K$22</f>
        <v>0</v>
      </c>
      <c r="T17" s="114">
        <f>[13]Setembro!$K$23</f>
        <v>0</v>
      </c>
      <c r="U17" s="114">
        <f>[13]Setembro!$K$24</f>
        <v>0.8</v>
      </c>
      <c r="V17" s="114">
        <f>[13]Setembro!$K$25</f>
        <v>0</v>
      </c>
      <c r="W17" s="114">
        <f>[13]Setembro!$K$26</f>
        <v>0</v>
      </c>
      <c r="X17" s="114">
        <f>[13]Setembro!$K$27</f>
        <v>0</v>
      </c>
      <c r="Y17" s="114">
        <f>[13]Setembro!$K$28</f>
        <v>0</v>
      </c>
      <c r="Z17" s="114">
        <f>[13]Setembro!$K$29</f>
        <v>0</v>
      </c>
      <c r="AA17" s="114">
        <f>[13]Setembro!$K$30</f>
        <v>0</v>
      </c>
      <c r="AB17" s="114">
        <f>[13]Setembro!$K$31</f>
        <v>0</v>
      </c>
      <c r="AC17" s="114">
        <f>[13]Setembro!$K$32</f>
        <v>0</v>
      </c>
      <c r="AD17" s="114">
        <f>[13]Setembro!$K$33</f>
        <v>2.8</v>
      </c>
      <c r="AE17" s="114">
        <f>[13]Setembro!$K$34</f>
        <v>3.4000000000000004</v>
      </c>
      <c r="AF17" s="109">
        <f t="shared" si="1"/>
        <v>58.399999999999991</v>
      </c>
      <c r="AG17" s="120">
        <f t="shared" si="2"/>
        <v>38</v>
      </c>
      <c r="AH17" s="60">
        <f t="shared" si="3"/>
        <v>22</v>
      </c>
      <c r="AJ17" s="12" t="s">
        <v>35</v>
      </c>
    </row>
    <row r="18" spans="1:36" hidden="1" x14ac:dyDescent="0.2">
      <c r="A18" s="52" t="s">
        <v>3</v>
      </c>
      <c r="B18" s="114" t="str">
        <f>[14]Setembro!$K$5</f>
        <v>*</v>
      </c>
      <c r="C18" s="114" t="str">
        <f>[14]Setembro!$K$6</f>
        <v>*</v>
      </c>
      <c r="D18" s="114" t="str">
        <f>[14]Setembro!$K$7</f>
        <v>*</v>
      </c>
      <c r="E18" s="114" t="str">
        <f>[14]Setembro!$K$8</f>
        <v>*</v>
      </c>
      <c r="F18" s="114" t="str">
        <f>[14]Setembro!$K$9</f>
        <v>*</v>
      </c>
      <c r="G18" s="114" t="str">
        <f>[14]Setembro!$K$10</f>
        <v>*</v>
      </c>
      <c r="H18" s="114" t="str">
        <f>[14]Setembro!$K$11</f>
        <v>*</v>
      </c>
      <c r="I18" s="114" t="str">
        <f>[14]Setembro!$K$12</f>
        <v>*</v>
      </c>
      <c r="J18" s="114" t="str">
        <f>[14]Setembro!$K$13</f>
        <v>*</v>
      </c>
      <c r="K18" s="114" t="str">
        <f>[14]Setembro!$K$14</f>
        <v>*</v>
      </c>
      <c r="L18" s="114" t="str">
        <f>[14]Setembro!$K$15</f>
        <v>*</v>
      </c>
      <c r="M18" s="114" t="str">
        <f>[14]Setembro!$K$16</f>
        <v>*</v>
      </c>
      <c r="N18" s="114" t="str">
        <f>[14]Setembro!$K$17</f>
        <v>*</v>
      </c>
      <c r="O18" s="114" t="str">
        <f>[14]Setembro!$K$18</f>
        <v>*</v>
      </c>
      <c r="P18" s="114" t="str">
        <f>[14]Setembro!$K$19</f>
        <v>*</v>
      </c>
      <c r="Q18" s="114" t="str">
        <f>[14]Setembro!$K$20</f>
        <v>*</v>
      </c>
      <c r="R18" s="114" t="str">
        <f>[14]Setembro!$K$21</f>
        <v>*</v>
      </c>
      <c r="S18" s="114" t="str">
        <f>[14]Setembro!$K$22</f>
        <v>*</v>
      </c>
      <c r="T18" s="114" t="str">
        <f>[14]Setembro!$K$23</f>
        <v>*</v>
      </c>
      <c r="U18" s="114" t="str">
        <f>[14]Setembro!$K$24</f>
        <v>*</v>
      </c>
      <c r="V18" s="114" t="str">
        <f>[14]Setembro!$K$25</f>
        <v>*</v>
      </c>
      <c r="W18" s="114" t="str">
        <f>[14]Setembro!$K$26</f>
        <v>*</v>
      </c>
      <c r="X18" s="114" t="str">
        <f>[14]Setembro!$K$27</f>
        <v>*</v>
      </c>
      <c r="Y18" s="114" t="str">
        <f>[14]Setembro!$K$28</f>
        <v>*</v>
      </c>
      <c r="Z18" s="114" t="str">
        <f>[14]Setembro!$K$29</f>
        <v>*</v>
      </c>
      <c r="AA18" s="114" t="str">
        <f>[14]Setembro!$K$30</f>
        <v>*</v>
      </c>
      <c r="AB18" s="114" t="str">
        <f>[14]Setembro!$K$31</f>
        <v>*</v>
      </c>
      <c r="AC18" s="114" t="str">
        <f>[14]Setembro!$K$32</f>
        <v>*</v>
      </c>
      <c r="AD18" s="114" t="str">
        <f>[14]Setembro!$K$33</f>
        <v>*</v>
      </c>
      <c r="AE18" s="114" t="str">
        <f>[14]Setembro!$K$34</f>
        <v>*</v>
      </c>
      <c r="AF18" s="109">
        <f t="shared" si="1"/>
        <v>0</v>
      </c>
      <c r="AG18" s="120">
        <f t="shared" si="2"/>
        <v>0</v>
      </c>
      <c r="AH18" s="60">
        <f t="shared" si="3"/>
        <v>0</v>
      </c>
      <c r="AI18" s="12" t="s">
        <v>35</v>
      </c>
      <c r="AJ18" s="12" t="s">
        <v>35</v>
      </c>
    </row>
    <row r="19" spans="1:36" x14ac:dyDescent="0.2">
      <c r="A19" s="52" t="s">
        <v>4</v>
      </c>
      <c r="B19" s="114">
        <f>[15]Setembro!$K$5</f>
        <v>0</v>
      </c>
      <c r="C19" s="114">
        <f>[15]Setembro!$K$6</f>
        <v>0</v>
      </c>
      <c r="D19" s="114">
        <f>[15]Setembro!$K$7</f>
        <v>2</v>
      </c>
      <c r="E19" s="114">
        <f>[15]Setembro!$K$8</f>
        <v>0.4</v>
      </c>
      <c r="F19" s="114">
        <f>[15]Setembro!$K$9</f>
        <v>0</v>
      </c>
      <c r="G19" s="114">
        <f>[15]Setembro!$K$10</f>
        <v>0</v>
      </c>
      <c r="H19" s="114">
        <f>[15]Setembro!$K$11</f>
        <v>0</v>
      </c>
      <c r="I19" s="114">
        <f>[15]Setembro!$K$12</f>
        <v>0</v>
      </c>
      <c r="J19" s="114">
        <f>[15]Setembro!$K$13</f>
        <v>28.6</v>
      </c>
      <c r="K19" s="114">
        <f>[15]Setembro!$K$14</f>
        <v>0.60000000000000009</v>
      </c>
      <c r="L19" s="114">
        <f>[15]Setembro!$K$15</f>
        <v>0</v>
      </c>
      <c r="M19" s="114">
        <f>[15]Setembro!$K$16</f>
        <v>0</v>
      </c>
      <c r="N19" s="114">
        <f>[15]Setembro!$K$17</f>
        <v>0</v>
      </c>
      <c r="O19" s="114">
        <f>[15]Setembro!$K$18</f>
        <v>7.2</v>
      </c>
      <c r="P19" s="114">
        <f>[15]Setembro!$K$19</f>
        <v>0</v>
      </c>
      <c r="Q19" s="114">
        <f>[15]Setembro!$K$20</f>
        <v>0</v>
      </c>
      <c r="R19" s="114">
        <f>[15]Setembro!$K$21</f>
        <v>3.4000000000000004</v>
      </c>
      <c r="S19" s="114">
        <f>[15]Setembro!$K$22</f>
        <v>0</v>
      </c>
      <c r="T19" s="114">
        <f>[15]Setembro!$K$23</f>
        <v>20.6</v>
      </c>
      <c r="U19" s="114">
        <f>[15]Setembro!$K$24</f>
        <v>6.6</v>
      </c>
      <c r="V19" s="114">
        <f>[15]Setembro!$K$25</f>
        <v>1.8</v>
      </c>
      <c r="W19" s="114">
        <f>[15]Setembro!$K$26</f>
        <v>0.2</v>
      </c>
      <c r="X19" s="114">
        <f>[15]Setembro!$K$27</f>
        <v>0</v>
      </c>
      <c r="Y19" s="114">
        <f>[15]Setembro!$K$28</f>
        <v>0</v>
      </c>
      <c r="Z19" s="114">
        <f>[15]Setembro!$K$29</f>
        <v>0</v>
      </c>
      <c r="AA19" s="114">
        <f>[15]Setembro!$K$30</f>
        <v>0</v>
      </c>
      <c r="AB19" s="114">
        <f>[15]Setembro!$K$31</f>
        <v>3.2</v>
      </c>
      <c r="AC19" s="114">
        <f>[15]Setembro!$K$32</f>
        <v>10</v>
      </c>
      <c r="AD19" s="114">
        <f>[15]Setembro!$K$33</f>
        <v>0</v>
      </c>
      <c r="AE19" s="114">
        <f>[15]Setembro!$K$34</f>
        <v>0</v>
      </c>
      <c r="AF19" s="109">
        <f t="shared" si="1"/>
        <v>84.600000000000009</v>
      </c>
      <c r="AG19" s="120">
        <f t="shared" si="2"/>
        <v>28.6</v>
      </c>
      <c r="AH19" s="60">
        <f t="shared" si="3"/>
        <v>18</v>
      </c>
    </row>
    <row r="20" spans="1:36" x14ac:dyDescent="0.2">
      <c r="A20" s="52" t="s">
        <v>5</v>
      </c>
      <c r="B20" s="114">
        <f>[16]Setembro!$K$5</f>
        <v>0</v>
      </c>
      <c r="C20" s="114">
        <f>[16]Setembro!$K$6</f>
        <v>0</v>
      </c>
      <c r="D20" s="114">
        <f>[16]Setembro!$K$7</f>
        <v>0</v>
      </c>
      <c r="E20" s="114">
        <f>[16]Setembro!$K$8</f>
        <v>0</v>
      </c>
      <c r="F20" s="114">
        <f>[16]Setembro!$K$9</f>
        <v>2.6</v>
      </c>
      <c r="G20" s="114">
        <f>[16]Setembro!$K$10</f>
        <v>0</v>
      </c>
      <c r="H20" s="114">
        <f>[16]Setembro!$K$11</f>
        <v>0</v>
      </c>
      <c r="I20" s="114">
        <f>[16]Setembro!$K$12</f>
        <v>4.4000000000000004</v>
      </c>
      <c r="J20" s="114">
        <f>[16]Setembro!$K$13</f>
        <v>0</v>
      </c>
      <c r="K20" s="114">
        <f>[16]Setembro!$K$14</f>
        <v>0</v>
      </c>
      <c r="L20" s="114">
        <f>[16]Setembro!$K$15</f>
        <v>0</v>
      </c>
      <c r="M20" s="114">
        <f>[16]Setembro!$K$16</f>
        <v>13.2</v>
      </c>
      <c r="N20" s="114">
        <f>[16]Setembro!$K$17</f>
        <v>14.399999999999999</v>
      </c>
      <c r="O20" s="114">
        <f>[16]Setembro!$K$18</f>
        <v>0</v>
      </c>
      <c r="P20" s="114">
        <f>[16]Setembro!$K$19</f>
        <v>0</v>
      </c>
      <c r="Q20" s="114">
        <f>[16]Setembro!$K$20</f>
        <v>0</v>
      </c>
      <c r="R20" s="114">
        <f>[16]Setembro!$K$21</f>
        <v>0</v>
      </c>
      <c r="S20" s="114">
        <f>[16]Setembro!$K$22</f>
        <v>0</v>
      </c>
      <c r="T20" s="114">
        <f>[16]Setembro!$K$23</f>
        <v>0</v>
      </c>
      <c r="U20" s="114">
        <f>[16]Setembro!$K$24</f>
        <v>0</v>
      </c>
      <c r="V20" s="114">
        <f>[16]Setembro!$K$25</f>
        <v>0</v>
      </c>
      <c r="W20" s="114">
        <f>[16]Setembro!$K$26</f>
        <v>0</v>
      </c>
      <c r="X20" s="114">
        <f>[16]Setembro!$K$27</f>
        <v>0</v>
      </c>
      <c r="Y20" s="114">
        <f>[16]Setembro!$K$28</f>
        <v>0</v>
      </c>
      <c r="Z20" s="114">
        <f>[16]Setembro!$K$29</f>
        <v>0</v>
      </c>
      <c r="AA20" s="114">
        <f>[16]Setembro!$K$30</f>
        <v>0</v>
      </c>
      <c r="AB20" s="114">
        <f>[16]Setembro!$K$31</f>
        <v>0</v>
      </c>
      <c r="AC20" s="114">
        <f>[16]Setembro!$K$32</f>
        <v>0</v>
      </c>
      <c r="AD20" s="114">
        <f>[16]Setembro!$K$33</f>
        <v>0</v>
      </c>
      <c r="AE20" s="114">
        <f>[16]Setembro!$K$34</f>
        <v>0</v>
      </c>
      <c r="AF20" s="109">
        <f t="shared" si="1"/>
        <v>34.599999999999994</v>
      </c>
      <c r="AG20" s="120">
        <f t="shared" si="2"/>
        <v>14.399999999999999</v>
      </c>
      <c r="AH20" s="60">
        <f t="shared" si="3"/>
        <v>26</v>
      </c>
      <c r="AI20" s="12" t="s">
        <v>35</v>
      </c>
    </row>
    <row r="21" spans="1:36" x14ac:dyDescent="0.2">
      <c r="A21" s="52" t="s">
        <v>33</v>
      </c>
      <c r="B21" s="114">
        <f>[17]Setembro!$K$5</f>
        <v>0</v>
      </c>
      <c r="C21" s="114">
        <f>[17]Setembro!$K$6</f>
        <v>0</v>
      </c>
      <c r="D21" s="114">
        <f>[17]Setembro!$K$7</f>
        <v>0</v>
      </c>
      <c r="E21" s="114">
        <f>[17]Setembro!$K$8</f>
        <v>0</v>
      </c>
      <c r="F21" s="114">
        <f>[17]Setembro!$K$9</f>
        <v>16.600000000000001</v>
      </c>
      <c r="G21" s="114">
        <f>[17]Setembro!$K$10</f>
        <v>0</v>
      </c>
      <c r="H21" s="114">
        <f>[17]Setembro!$K$11</f>
        <v>0</v>
      </c>
      <c r="I21" s="114">
        <f>[17]Setembro!$K$12</f>
        <v>0</v>
      </c>
      <c r="J21" s="114">
        <f>[17]Setembro!$K$13</f>
        <v>29.2</v>
      </c>
      <c r="K21" s="114">
        <f>[17]Setembro!$K$14</f>
        <v>1.2</v>
      </c>
      <c r="L21" s="114">
        <f>[17]Setembro!$K$15</f>
        <v>0</v>
      </c>
      <c r="M21" s="114">
        <f>[17]Setembro!$K$16</f>
        <v>0</v>
      </c>
      <c r="N21" s="114">
        <f>[17]Setembro!$K$17</f>
        <v>0</v>
      </c>
      <c r="O21" s="114">
        <f>[17]Setembro!$K$18</f>
        <v>3.5999999999999996</v>
      </c>
      <c r="P21" s="114">
        <f>[17]Setembro!$K$19</f>
        <v>0</v>
      </c>
      <c r="Q21" s="114">
        <f>[17]Setembro!$K$20</f>
        <v>0</v>
      </c>
      <c r="R21" s="114">
        <f>[17]Setembro!$K$21</f>
        <v>0.60000000000000009</v>
      </c>
      <c r="S21" s="114">
        <f>[17]Setembro!$K$22</f>
        <v>0.8</v>
      </c>
      <c r="T21" s="114">
        <f>[17]Setembro!$K$23</f>
        <v>0</v>
      </c>
      <c r="U21" s="114">
        <f>[17]Setembro!$K$24</f>
        <v>6.2</v>
      </c>
      <c r="V21" s="114">
        <f>[17]Setembro!$K$25</f>
        <v>0.6</v>
      </c>
      <c r="W21" s="114">
        <f>[17]Setembro!$K$26</f>
        <v>4.2</v>
      </c>
      <c r="X21" s="114">
        <f>[17]Setembro!$K$27</f>
        <v>0</v>
      </c>
      <c r="Y21" s="114">
        <f>[17]Setembro!$K$28</f>
        <v>0</v>
      </c>
      <c r="Z21" s="114">
        <f>[17]Setembro!$K$29</f>
        <v>0</v>
      </c>
      <c r="AA21" s="114">
        <f>[17]Setembro!$K$30</f>
        <v>0</v>
      </c>
      <c r="AB21" s="114">
        <f>[17]Setembro!$K$31</f>
        <v>0</v>
      </c>
      <c r="AC21" s="114">
        <f>[17]Setembro!$K$32</f>
        <v>0</v>
      </c>
      <c r="AD21" s="114">
        <f>[17]Setembro!$K$33</f>
        <v>0</v>
      </c>
      <c r="AE21" s="114">
        <f>[17]Setembro!$K$34</f>
        <v>17</v>
      </c>
      <c r="AF21" s="109">
        <f t="shared" si="1"/>
        <v>80</v>
      </c>
      <c r="AG21" s="120">
        <f t="shared" si="2"/>
        <v>29.2</v>
      </c>
      <c r="AH21" s="60">
        <f t="shared" si="3"/>
        <v>20</v>
      </c>
    </row>
    <row r="22" spans="1:36" x14ac:dyDescent="0.2">
      <c r="A22" s="52" t="s">
        <v>6</v>
      </c>
      <c r="B22" s="114">
        <f>[18]Setembro!$K$5</f>
        <v>5.6</v>
      </c>
      <c r="C22" s="114">
        <f>[18]Setembro!$K$6</f>
        <v>0</v>
      </c>
      <c r="D22" s="114">
        <f>[18]Setembro!$K$7</f>
        <v>0</v>
      </c>
      <c r="E22" s="114">
        <f>[18]Setembro!$K$8</f>
        <v>0</v>
      </c>
      <c r="F22" s="114">
        <f>[18]Setembro!$K$9</f>
        <v>0</v>
      </c>
      <c r="G22" s="114">
        <f>[18]Setembro!$K$10</f>
        <v>13</v>
      </c>
      <c r="H22" s="114">
        <f>[18]Setembro!$K$11</f>
        <v>0.60000000000000009</v>
      </c>
      <c r="I22" s="114">
        <f>[18]Setembro!$K$12</f>
        <v>0</v>
      </c>
      <c r="J22" s="114">
        <f>[18]Setembro!$K$13</f>
        <v>13.399999999999999</v>
      </c>
      <c r="K22" s="114">
        <f>[18]Setembro!$K$14</f>
        <v>0.2</v>
      </c>
      <c r="L22" s="114">
        <f>[18]Setembro!$K$15</f>
        <v>0</v>
      </c>
      <c r="M22" s="114">
        <f>[18]Setembro!$K$16</f>
        <v>0</v>
      </c>
      <c r="N22" s="114">
        <f>[18]Setembro!$K$17</f>
        <v>0</v>
      </c>
      <c r="O22" s="114">
        <f>[18]Setembro!$K$18</f>
        <v>4</v>
      </c>
      <c r="P22" s="114">
        <f>[18]Setembro!$K$19</f>
        <v>0</v>
      </c>
      <c r="Q22" s="114">
        <f>[18]Setembro!$K$20</f>
        <v>0</v>
      </c>
      <c r="R22" s="114">
        <f>[18]Setembro!$K$21</f>
        <v>13.4</v>
      </c>
      <c r="S22" s="114">
        <f>[18]Setembro!$K$22</f>
        <v>3</v>
      </c>
      <c r="T22" s="114">
        <f>[18]Setembro!$K$23</f>
        <v>0</v>
      </c>
      <c r="U22" s="114">
        <f>[18]Setembro!$K$24</f>
        <v>0</v>
      </c>
      <c r="V22" s="114">
        <f>[18]Setembro!$K$25</f>
        <v>0</v>
      </c>
      <c r="W22" s="114">
        <f>[18]Setembro!$K$26</f>
        <v>0</v>
      </c>
      <c r="X22" s="114">
        <f>[18]Setembro!$K$27</f>
        <v>0</v>
      </c>
      <c r="Y22" s="114">
        <f>[18]Setembro!$K$28</f>
        <v>0</v>
      </c>
      <c r="Z22" s="114">
        <f>[18]Setembro!$K$29</f>
        <v>0</v>
      </c>
      <c r="AA22" s="114">
        <f>[18]Setembro!$K$30</f>
        <v>0</v>
      </c>
      <c r="AB22" s="114">
        <f>[18]Setembro!$K$31</f>
        <v>0</v>
      </c>
      <c r="AC22" s="114">
        <f>[18]Setembro!$K$32</f>
        <v>0</v>
      </c>
      <c r="AD22" s="114">
        <f>[18]Setembro!$K$33</f>
        <v>0.6</v>
      </c>
      <c r="AE22" s="114">
        <f>[18]Setembro!$K$34</f>
        <v>0</v>
      </c>
      <c r="AF22" s="109">
        <f t="shared" si="1"/>
        <v>53.800000000000004</v>
      </c>
      <c r="AG22" s="120">
        <f t="shared" si="2"/>
        <v>13.4</v>
      </c>
      <c r="AH22" s="60">
        <f t="shared" si="3"/>
        <v>21</v>
      </c>
    </row>
    <row r="23" spans="1:36" x14ac:dyDescent="0.2">
      <c r="A23" s="52" t="s">
        <v>7</v>
      </c>
      <c r="B23" s="114">
        <f>[19]Setembro!$K$5</f>
        <v>0</v>
      </c>
      <c r="C23" s="114">
        <f>[19]Setembro!$K$6</f>
        <v>0</v>
      </c>
      <c r="D23" s="114">
        <f>[19]Setembro!$K$7</f>
        <v>0</v>
      </c>
      <c r="E23" s="114">
        <f>[19]Setembro!$K$8</f>
        <v>3.6000000000000005</v>
      </c>
      <c r="F23" s="114">
        <f>[19]Setembro!$K$9</f>
        <v>0</v>
      </c>
      <c r="G23" s="114">
        <f>[19]Setembro!$K$10</f>
        <v>0</v>
      </c>
      <c r="H23" s="114">
        <f>[19]Setembro!$K$11</f>
        <v>0.2</v>
      </c>
      <c r="I23" s="114">
        <f>[19]Setembro!$K$12</f>
        <v>7.4000000000000012</v>
      </c>
      <c r="J23" s="114">
        <f>[19]Setembro!$K$13</f>
        <v>41.800000000000004</v>
      </c>
      <c r="K23" s="114">
        <f>[19]Setembro!$K$14</f>
        <v>0.2</v>
      </c>
      <c r="L23" s="114">
        <f>[19]Setembro!$K$15</f>
        <v>0</v>
      </c>
      <c r="M23" s="114">
        <f>[19]Setembro!$K$16</f>
        <v>1.4</v>
      </c>
      <c r="N23" s="114">
        <f>[19]Setembro!$K$17</f>
        <v>2.8000000000000003</v>
      </c>
      <c r="O23" s="114">
        <f>[19]Setembro!$K$18</f>
        <v>0</v>
      </c>
      <c r="P23" s="114">
        <f>[19]Setembro!$K$19</f>
        <v>0</v>
      </c>
      <c r="Q23" s="114">
        <f>[19]Setembro!$K$20</f>
        <v>0</v>
      </c>
      <c r="R23" s="114">
        <f>[19]Setembro!$K$21</f>
        <v>0</v>
      </c>
      <c r="S23" s="114">
        <f>[19]Setembro!$K$22</f>
        <v>6.4</v>
      </c>
      <c r="T23" s="114">
        <f>[19]Setembro!$K$23</f>
        <v>0</v>
      </c>
      <c r="U23" s="114">
        <f>[19]Setembro!$K$24</f>
        <v>0</v>
      </c>
      <c r="V23" s="114">
        <f>[19]Setembro!$K$25</f>
        <v>0</v>
      </c>
      <c r="W23" s="114">
        <f>[19]Setembro!$K$26</f>
        <v>0</v>
      </c>
      <c r="X23" s="114">
        <f>[19]Setembro!$K$27</f>
        <v>0</v>
      </c>
      <c r="Y23" s="114">
        <f>[19]Setembro!$K$28</f>
        <v>0</v>
      </c>
      <c r="Z23" s="114">
        <f>[19]Setembro!$K$29</f>
        <v>0</v>
      </c>
      <c r="AA23" s="114">
        <f>[19]Setembro!$K$30</f>
        <v>0</v>
      </c>
      <c r="AB23" s="114">
        <f>[19]Setembro!$K$31</f>
        <v>0</v>
      </c>
      <c r="AC23" s="114">
        <f>[19]Setembro!$K$32</f>
        <v>0</v>
      </c>
      <c r="AD23" s="114">
        <f>[19]Setembro!$K$33</f>
        <v>0</v>
      </c>
      <c r="AE23" s="114">
        <f>[19]Setembro!$K$34</f>
        <v>0</v>
      </c>
      <c r="AF23" s="109">
        <f t="shared" si="1"/>
        <v>63.800000000000004</v>
      </c>
      <c r="AG23" s="120">
        <f t="shared" si="2"/>
        <v>41.800000000000004</v>
      </c>
      <c r="AH23" s="60">
        <f t="shared" si="3"/>
        <v>22</v>
      </c>
    </row>
    <row r="24" spans="1:36" x14ac:dyDescent="0.2">
      <c r="A24" s="52" t="s">
        <v>153</v>
      </c>
      <c r="B24" s="114">
        <f>[20]Setembro!$K$5</f>
        <v>0</v>
      </c>
      <c r="C24" s="114">
        <f>[20]Setembro!$K$6</f>
        <v>0</v>
      </c>
      <c r="D24" s="114">
        <f>[20]Setembro!$K$7</f>
        <v>0</v>
      </c>
      <c r="E24" s="114">
        <f>[20]Setembro!$K$8</f>
        <v>2.1999999999999997</v>
      </c>
      <c r="F24" s="114">
        <f>[20]Setembro!$K$9</f>
        <v>0</v>
      </c>
      <c r="G24" s="114">
        <f>[20]Setembro!$K$10</f>
        <v>0</v>
      </c>
      <c r="H24" s="114">
        <f>[20]Setembro!$K$11</f>
        <v>0</v>
      </c>
      <c r="I24" s="114">
        <f>[20]Setembro!$K$12</f>
        <v>11.600000000000001</v>
      </c>
      <c r="J24" s="114">
        <f>[20]Setembro!$K$13</f>
        <v>98.2</v>
      </c>
      <c r="K24" s="114">
        <f>[20]Setembro!$K$14</f>
        <v>0.2</v>
      </c>
      <c r="L24" s="114">
        <f>[20]Setembro!$K$15</f>
        <v>0</v>
      </c>
      <c r="M24" s="114">
        <f>[20]Setembro!$K$16</f>
        <v>0</v>
      </c>
      <c r="N24" s="114">
        <f>[20]Setembro!$K$17</f>
        <v>6.8000000000000007</v>
      </c>
      <c r="O24" s="114">
        <f>[20]Setembro!$K$18</f>
        <v>0</v>
      </c>
      <c r="P24" s="114">
        <f>[20]Setembro!$K$19</f>
        <v>0</v>
      </c>
      <c r="Q24" s="114">
        <f>[20]Setembro!$K$20</f>
        <v>0</v>
      </c>
      <c r="R24" s="114">
        <f>[20]Setembro!$K$21</f>
        <v>0</v>
      </c>
      <c r="S24" s="114">
        <f>[20]Setembro!$K$22</f>
        <v>0</v>
      </c>
      <c r="T24" s="114">
        <f>[20]Setembro!$K$23</f>
        <v>0</v>
      </c>
      <c r="U24" s="114">
        <f>[20]Setembro!$K$24</f>
        <v>0</v>
      </c>
      <c r="V24" s="114">
        <f>[20]Setembro!$K$25</f>
        <v>0</v>
      </c>
      <c r="W24" s="114">
        <f>[20]Setembro!$K$26</f>
        <v>0</v>
      </c>
      <c r="X24" s="114">
        <f>[20]Setembro!$K$27</f>
        <v>0</v>
      </c>
      <c r="Y24" s="114">
        <f>[20]Setembro!$K$28</f>
        <v>0</v>
      </c>
      <c r="Z24" s="114">
        <f>[20]Setembro!$K$29</f>
        <v>0</v>
      </c>
      <c r="AA24" s="114">
        <f>[20]Setembro!$K$30</f>
        <v>0</v>
      </c>
      <c r="AB24" s="114">
        <f>[20]Setembro!$K$31</f>
        <v>0</v>
      </c>
      <c r="AC24" s="114">
        <f>[20]Setembro!$K$32</f>
        <v>0</v>
      </c>
      <c r="AD24" s="114">
        <f>[20]Setembro!$K$33</f>
        <v>0</v>
      </c>
      <c r="AE24" s="114">
        <f>[20]Setembro!$K$34</f>
        <v>0</v>
      </c>
      <c r="AF24" s="109">
        <f t="shared" si="1"/>
        <v>119</v>
      </c>
      <c r="AG24" s="120">
        <f t="shared" si="2"/>
        <v>98.2</v>
      </c>
      <c r="AH24" s="60">
        <f t="shared" si="3"/>
        <v>25</v>
      </c>
    </row>
    <row r="25" spans="1:36" x14ac:dyDescent="0.2">
      <c r="A25" s="52" t="s">
        <v>154</v>
      </c>
      <c r="B25" s="114">
        <f>[21]Setembro!$K$5</f>
        <v>0</v>
      </c>
      <c r="C25" s="114">
        <f>[21]Setembro!$K$6</f>
        <v>1.7999999999999998</v>
      </c>
      <c r="D25" s="114">
        <f>[21]Setembro!$K$7</f>
        <v>0</v>
      </c>
      <c r="E25" s="114">
        <f>[21]Setembro!$K$8</f>
        <v>0</v>
      </c>
      <c r="F25" s="114">
        <f>[21]Setembro!$K$9</f>
        <v>0</v>
      </c>
      <c r="G25" s="114">
        <f>[21]Setembro!$K$10</f>
        <v>0</v>
      </c>
      <c r="H25" s="114">
        <f>[21]Setembro!$K$11</f>
        <v>0</v>
      </c>
      <c r="I25" s="114">
        <f>[21]Setembro!$K$12</f>
        <v>20.2</v>
      </c>
      <c r="J25" s="114">
        <f>[21]Setembro!$K$13</f>
        <v>0</v>
      </c>
      <c r="K25" s="114">
        <f>[21]Setembro!$K$14</f>
        <v>0</v>
      </c>
      <c r="L25" s="114">
        <f>[21]Setembro!$K$15</f>
        <v>0</v>
      </c>
      <c r="M25" s="114">
        <f>[21]Setembro!$K$16</f>
        <v>0</v>
      </c>
      <c r="N25" s="114">
        <f>[21]Setembro!$K$17</f>
        <v>0</v>
      </c>
      <c r="O25" s="114">
        <f>[21]Setembro!$K$18</f>
        <v>0</v>
      </c>
      <c r="P25" s="114">
        <f>[21]Setembro!$K$19</f>
        <v>0</v>
      </c>
      <c r="Q25" s="114">
        <f>[21]Setembro!$K$20</f>
        <v>0</v>
      </c>
      <c r="R25" s="114">
        <f>[21]Setembro!$K$21</f>
        <v>0</v>
      </c>
      <c r="S25" s="114">
        <f>[21]Setembro!$K$22</f>
        <v>0.4</v>
      </c>
      <c r="T25" s="114">
        <f>[21]Setembro!$K$23</f>
        <v>0</v>
      </c>
      <c r="U25" s="114">
        <f>[21]Setembro!$K$24</f>
        <v>0</v>
      </c>
      <c r="V25" s="114">
        <f>[21]Setembro!$K$25</f>
        <v>15.2</v>
      </c>
      <c r="W25" s="114">
        <f>[21]Setembro!$K$26</f>
        <v>0</v>
      </c>
      <c r="X25" s="114">
        <f>[21]Setembro!$K$27</f>
        <v>0</v>
      </c>
      <c r="Y25" s="114">
        <f>[21]Setembro!$K$28</f>
        <v>0</v>
      </c>
      <c r="Z25" s="114">
        <f>[21]Setembro!$K$29</f>
        <v>0</v>
      </c>
      <c r="AA25" s="114">
        <f>[21]Setembro!$K$30</f>
        <v>0</v>
      </c>
      <c r="AB25" s="114">
        <f>[21]Setembro!$K$31</f>
        <v>0</v>
      </c>
      <c r="AC25" s="114">
        <f>[21]Setembro!$K$32</f>
        <v>0</v>
      </c>
      <c r="AD25" s="114">
        <f>[21]Setembro!$K$33</f>
        <v>0</v>
      </c>
      <c r="AE25" s="114">
        <f>[21]Setembro!$K$34</f>
        <v>2.8</v>
      </c>
      <c r="AF25" s="109">
        <f t="shared" si="1"/>
        <v>40.399999999999991</v>
      </c>
      <c r="AG25" s="120">
        <f t="shared" si="2"/>
        <v>20.2</v>
      </c>
      <c r="AH25" s="60">
        <f t="shared" si="3"/>
        <v>25</v>
      </c>
      <c r="AI25" s="12" t="s">
        <v>35</v>
      </c>
    </row>
    <row r="26" spans="1:36" x14ac:dyDescent="0.2">
      <c r="A26" s="52" t="s">
        <v>155</v>
      </c>
      <c r="B26" s="114">
        <f>[22]Setembro!$K$5</f>
        <v>0</v>
      </c>
      <c r="C26" s="114">
        <f>[22]Setembro!$K$6</f>
        <v>0</v>
      </c>
      <c r="D26" s="114">
        <f>[22]Setembro!$K$7</f>
        <v>0</v>
      </c>
      <c r="E26" s="114">
        <f>[22]Setembro!$K$8</f>
        <v>1.4</v>
      </c>
      <c r="F26" s="114">
        <f>[22]Setembro!$K$9</f>
        <v>0</v>
      </c>
      <c r="G26" s="114">
        <f>[22]Setembro!$K$10</f>
        <v>0</v>
      </c>
      <c r="H26" s="114">
        <f>[22]Setembro!$K$11</f>
        <v>0</v>
      </c>
      <c r="I26" s="114">
        <f>[22]Setembro!$K$12</f>
        <v>16.8</v>
      </c>
      <c r="J26" s="114" t="str">
        <f>[22]Setembro!$K$13</f>
        <v>*</v>
      </c>
      <c r="K26" s="114" t="str">
        <f>[22]Setembro!$K$14</f>
        <v>*</v>
      </c>
      <c r="L26" s="114" t="str">
        <f>[22]Setembro!$K$15</f>
        <v>*</v>
      </c>
      <c r="M26" s="114" t="str">
        <f>[22]Setembro!$K$16</f>
        <v>*</v>
      </c>
      <c r="N26" s="114" t="str">
        <f>[22]Setembro!$K$17</f>
        <v>*</v>
      </c>
      <c r="O26" s="114" t="str">
        <f>[22]Setembro!$K$18</f>
        <v>*</v>
      </c>
      <c r="P26" s="114" t="str">
        <f>[22]Setembro!$K$19</f>
        <v>*</v>
      </c>
      <c r="Q26" s="114" t="str">
        <f>[22]Setembro!$K$20</f>
        <v>*</v>
      </c>
      <c r="R26" s="114" t="str">
        <f>[22]Setembro!$K$21</f>
        <v>*</v>
      </c>
      <c r="S26" s="114" t="str">
        <f>[22]Setembro!$K$22</f>
        <v>*</v>
      </c>
      <c r="T26" s="114">
        <f>[22]Setembro!$K$23</f>
        <v>3.6</v>
      </c>
      <c r="U26" s="114">
        <f>[22]Setembro!$K$24</f>
        <v>0</v>
      </c>
      <c r="V26" s="114">
        <f>[22]Setembro!$K$25</f>
        <v>0</v>
      </c>
      <c r="W26" s="114">
        <f>[22]Setembro!$K$26</f>
        <v>1.2</v>
      </c>
      <c r="X26" s="114">
        <f>[22]Setembro!$K$27</f>
        <v>0.2</v>
      </c>
      <c r="Y26" s="114">
        <f>[22]Setembro!$K$28</f>
        <v>0</v>
      </c>
      <c r="Z26" s="114">
        <f>[22]Setembro!$K$29</f>
        <v>0</v>
      </c>
      <c r="AA26" s="114">
        <f>[22]Setembro!$K$30</f>
        <v>0</v>
      </c>
      <c r="AB26" s="114">
        <f>[22]Setembro!$K$31</f>
        <v>0</v>
      </c>
      <c r="AC26" s="114">
        <f>[22]Setembro!$K$32</f>
        <v>0</v>
      </c>
      <c r="AD26" s="114">
        <f>[22]Setembro!$K$33</f>
        <v>0</v>
      </c>
      <c r="AE26" s="114">
        <f>[22]Setembro!$K$34</f>
        <v>0</v>
      </c>
      <c r="AF26" s="109">
        <f t="shared" si="1"/>
        <v>23.2</v>
      </c>
      <c r="AG26" s="120">
        <f t="shared" si="2"/>
        <v>16.8</v>
      </c>
      <c r="AH26" s="60">
        <f t="shared" si="3"/>
        <v>15</v>
      </c>
    </row>
    <row r="27" spans="1:36" x14ac:dyDescent="0.2">
      <c r="A27" s="52" t="s">
        <v>8</v>
      </c>
      <c r="B27" s="114">
        <f>[23]Setembro!$K$5</f>
        <v>0</v>
      </c>
      <c r="C27" s="114">
        <f>[23]Setembro!$K$6</f>
        <v>2.6</v>
      </c>
      <c r="D27" s="114">
        <f>[23]Setembro!$K$7</f>
        <v>0</v>
      </c>
      <c r="E27" s="114">
        <f>[23]Setembro!$K$8</f>
        <v>13</v>
      </c>
      <c r="F27" s="114">
        <f>[23]Setembro!$K$9</f>
        <v>0</v>
      </c>
      <c r="G27" s="114">
        <f>[23]Setembro!$K$10</f>
        <v>0</v>
      </c>
      <c r="H27" s="114">
        <f>[23]Setembro!$K$11</f>
        <v>0.2</v>
      </c>
      <c r="I27" s="114">
        <f>[23]Setembro!$K$12</f>
        <v>26.400000000000002</v>
      </c>
      <c r="J27" s="114">
        <f>[23]Setembro!$K$13</f>
        <v>3.2</v>
      </c>
      <c r="K27" s="114">
        <f>[23]Setembro!$K$14</f>
        <v>0</v>
      </c>
      <c r="L27" s="114">
        <f>[23]Setembro!$K$15</f>
        <v>0</v>
      </c>
      <c r="M27" s="114">
        <f>[23]Setembro!$K$16</f>
        <v>1</v>
      </c>
      <c r="N27" s="114">
        <f>[23]Setembro!$K$17</f>
        <v>9.6000000000000014</v>
      </c>
      <c r="O27" s="114">
        <f>[23]Setembro!$K$18</f>
        <v>0</v>
      </c>
      <c r="P27" s="114">
        <f>[23]Setembro!$K$19</f>
        <v>0</v>
      </c>
      <c r="Q27" s="114">
        <f>[23]Setembro!$K$20</f>
        <v>0</v>
      </c>
      <c r="R27" s="114">
        <f>[23]Setembro!$K$21</f>
        <v>0</v>
      </c>
      <c r="S27" s="114">
        <f>[23]Setembro!$K$22</f>
        <v>2.8</v>
      </c>
      <c r="T27" s="114">
        <f>[23]Setembro!$K$23</f>
        <v>1</v>
      </c>
      <c r="U27" s="114">
        <f>[23]Setembro!$K$24</f>
        <v>0</v>
      </c>
      <c r="V27" s="114">
        <f>[23]Setembro!$K$25</f>
        <v>0.2</v>
      </c>
      <c r="W27" s="114">
        <f>[23]Setembro!$K$26</f>
        <v>0</v>
      </c>
      <c r="X27" s="114">
        <f>[23]Setembro!$K$27</f>
        <v>0</v>
      </c>
      <c r="Y27" s="114">
        <f>[23]Setembro!$K$28</f>
        <v>0.6</v>
      </c>
      <c r="Z27" s="114">
        <f>[23]Setembro!$K$29</f>
        <v>0.2</v>
      </c>
      <c r="AA27" s="114">
        <f>[23]Setembro!$K$30</f>
        <v>0</v>
      </c>
      <c r="AB27" s="114">
        <f>[23]Setembro!$K$31</f>
        <v>0</v>
      </c>
      <c r="AC27" s="114">
        <f>[23]Setembro!$K$32</f>
        <v>0</v>
      </c>
      <c r="AD27" s="114">
        <f>[23]Setembro!$K$33</f>
        <v>0.4</v>
      </c>
      <c r="AE27" s="114">
        <f>[23]Setembro!$K$34</f>
        <v>0</v>
      </c>
      <c r="AF27" s="109">
        <f t="shared" si="1"/>
        <v>61.20000000000001</v>
      </c>
      <c r="AG27" s="120">
        <f t="shared" si="2"/>
        <v>26.400000000000002</v>
      </c>
      <c r="AH27" s="60">
        <f t="shared" si="3"/>
        <v>17</v>
      </c>
    </row>
    <row r="28" spans="1:36" x14ac:dyDescent="0.2">
      <c r="A28" s="52" t="s">
        <v>9</v>
      </c>
      <c r="B28" s="114">
        <f>[24]Setembro!$K$5</f>
        <v>0</v>
      </c>
      <c r="C28" s="114">
        <f>[24]Setembro!$K$6</f>
        <v>6.8</v>
      </c>
      <c r="D28" s="114">
        <f>[24]Setembro!$K$7</f>
        <v>0</v>
      </c>
      <c r="E28" s="114">
        <f>[24]Setembro!$K$8</f>
        <v>15</v>
      </c>
      <c r="F28" s="114">
        <f>[24]Setembro!$K$9</f>
        <v>0</v>
      </c>
      <c r="G28" s="114">
        <f>[24]Setembro!$K$10</f>
        <v>0</v>
      </c>
      <c r="H28" s="114">
        <f>[24]Setembro!$K$11</f>
        <v>0</v>
      </c>
      <c r="I28" s="114">
        <f>[24]Setembro!$K$12</f>
        <v>21.799999999999997</v>
      </c>
      <c r="J28" s="114">
        <f>[24]Setembro!$K$13</f>
        <v>75.199999999999989</v>
      </c>
      <c r="K28" s="114">
        <f>[24]Setembro!$K$14</f>
        <v>0</v>
      </c>
      <c r="L28" s="114">
        <f>[24]Setembro!$K$15</f>
        <v>0</v>
      </c>
      <c r="M28" s="114">
        <f>[24]Setembro!$K$16</f>
        <v>0</v>
      </c>
      <c r="N28" s="114">
        <f>[24]Setembro!$K$17</f>
        <v>16.600000000000001</v>
      </c>
      <c r="O28" s="114">
        <f>[24]Setembro!$K$18</f>
        <v>0.2</v>
      </c>
      <c r="P28" s="114">
        <f>[24]Setembro!$K$19</f>
        <v>0</v>
      </c>
      <c r="Q28" s="114">
        <f>[24]Setembro!$K$20</f>
        <v>0</v>
      </c>
      <c r="R28" s="114">
        <f>[24]Setembro!$K$21</f>
        <v>0</v>
      </c>
      <c r="S28" s="114">
        <f>[24]Setembro!$K$22</f>
        <v>0</v>
      </c>
      <c r="T28" s="114">
        <f>[24]Setembro!$K$23</f>
        <v>0</v>
      </c>
      <c r="U28" s="114">
        <f>[24]Setembro!$K$24</f>
        <v>0</v>
      </c>
      <c r="V28" s="114">
        <f>[24]Setembro!$K$25</f>
        <v>0</v>
      </c>
      <c r="W28" s="114">
        <f>[24]Setembro!$K$26</f>
        <v>0</v>
      </c>
      <c r="X28" s="114">
        <f>[24]Setembro!$K$27</f>
        <v>0</v>
      </c>
      <c r="Y28" s="114">
        <f>[24]Setembro!$K$28</f>
        <v>0</v>
      </c>
      <c r="Z28" s="114">
        <f>[24]Setembro!$K$29</f>
        <v>0</v>
      </c>
      <c r="AA28" s="114">
        <f>[24]Setembro!$K$30</f>
        <v>0</v>
      </c>
      <c r="AB28" s="114">
        <f>[24]Setembro!$K$31</f>
        <v>0</v>
      </c>
      <c r="AC28" s="114">
        <f>[24]Setembro!$K$32</f>
        <v>0</v>
      </c>
      <c r="AD28" s="114">
        <f>[24]Setembro!$K$33</f>
        <v>0</v>
      </c>
      <c r="AE28" s="114">
        <f>[24]Setembro!$K$34</f>
        <v>0</v>
      </c>
      <c r="AF28" s="109">
        <f t="shared" si="1"/>
        <v>135.59999999999997</v>
      </c>
      <c r="AG28" s="120">
        <f t="shared" si="2"/>
        <v>75.199999999999989</v>
      </c>
      <c r="AH28" s="60">
        <f t="shared" si="3"/>
        <v>24</v>
      </c>
    </row>
    <row r="29" spans="1:36" hidden="1" x14ac:dyDescent="0.2">
      <c r="A29" s="52" t="s">
        <v>32</v>
      </c>
      <c r="B29" s="114" t="str">
        <f>[25]Setembro!$K$5</f>
        <v>*</v>
      </c>
      <c r="C29" s="114" t="str">
        <f>[25]Setembro!$K$6</f>
        <v>*</v>
      </c>
      <c r="D29" s="114" t="str">
        <f>[25]Setembro!$K$7</f>
        <v>*</v>
      </c>
      <c r="E29" s="114" t="str">
        <f>[25]Setembro!$K$8</f>
        <v>*</v>
      </c>
      <c r="F29" s="114" t="str">
        <f>[25]Setembro!$K$9</f>
        <v>*</v>
      </c>
      <c r="G29" s="114" t="str">
        <f>[25]Setembro!$K$10</f>
        <v>*</v>
      </c>
      <c r="H29" s="114" t="str">
        <f>[25]Setembro!$K$11</f>
        <v>*</v>
      </c>
      <c r="I29" s="114" t="str">
        <f>[25]Setembro!$K$12</f>
        <v>*</v>
      </c>
      <c r="J29" s="114" t="str">
        <f>[25]Setembro!$K$13</f>
        <v>*</v>
      </c>
      <c r="K29" s="114" t="str">
        <f>[25]Setembro!$K$14</f>
        <v>*</v>
      </c>
      <c r="L29" s="114" t="str">
        <f>[25]Setembro!$K$15</f>
        <v>*</v>
      </c>
      <c r="M29" s="114" t="str">
        <f>[25]Setembro!$K$16</f>
        <v>*</v>
      </c>
      <c r="N29" s="114" t="str">
        <f>[25]Setembro!$K$17</f>
        <v>*</v>
      </c>
      <c r="O29" s="114" t="str">
        <f>[25]Setembro!$K$18</f>
        <v>*</v>
      </c>
      <c r="P29" s="114" t="str">
        <f>[25]Setembro!$K$19</f>
        <v>*</v>
      </c>
      <c r="Q29" s="114" t="str">
        <f>[25]Setembro!$K$20</f>
        <v>*</v>
      </c>
      <c r="R29" s="114" t="str">
        <f>[25]Setembro!$K$21</f>
        <v>*</v>
      </c>
      <c r="S29" s="114" t="str">
        <f>[25]Setembro!$K$22</f>
        <v>*</v>
      </c>
      <c r="T29" s="114" t="str">
        <f>[25]Setembro!$K$23</f>
        <v>*</v>
      </c>
      <c r="U29" s="114" t="str">
        <f>[25]Setembro!$K$24</f>
        <v>*</v>
      </c>
      <c r="V29" s="114" t="str">
        <f>[25]Setembro!$K$25</f>
        <v>*</v>
      </c>
      <c r="W29" s="114" t="str">
        <f>[25]Setembro!$K$26</f>
        <v>*</v>
      </c>
      <c r="X29" s="114" t="str">
        <f>[25]Setembro!$K$27</f>
        <v>*</v>
      </c>
      <c r="Y29" s="114" t="str">
        <f>[25]Setembro!$K$28</f>
        <v>*</v>
      </c>
      <c r="Z29" s="114" t="str">
        <f>[25]Setembro!$K$29</f>
        <v>*</v>
      </c>
      <c r="AA29" s="114" t="str">
        <f>[25]Setembro!$K$30</f>
        <v>*</v>
      </c>
      <c r="AB29" s="114" t="str">
        <f>[25]Setembro!$K$31</f>
        <v>*</v>
      </c>
      <c r="AC29" s="114" t="str">
        <f>[25]Setembro!$K$32</f>
        <v>*</v>
      </c>
      <c r="AD29" s="114" t="str">
        <f>[25]Setembro!$K$33</f>
        <v>*</v>
      </c>
      <c r="AE29" s="114" t="str">
        <f>[25]Setembro!$K$34</f>
        <v>*</v>
      </c>
      <c r="AF29" s="109">
        <f t="shared" si="1"/>
        <v>0</v>
      </c>
      <c r="AG29" s="120">
        <f t="shared" si="2"/>
        <v>0</v>
      </c>
      <c r="AH29" s="60">
        <f t="shared" si="3"/>
        <v>0</v>
      </c>
    </row>
    <row r="30" spans="1:36" x14ac:dyDescent="0.2">
      <c r="A30" s="52" t="s">
        <v>10</v>
      </c>
      <c r="B30" s="114">
        <f>[26]Setembro!$K$5</f>
        <v>0</v>
      </c>
      <c r="C30" s="114">
        <f>[26]Setembro!$K$6</f>
        <v>0</v>
      </c>
      <c r="D30" s="114">
        <f>[26]Setembro!$K$7</f>
        <v>0</v>
      </c>
      <c r="E30" s="114">
        <f>[26]Setembro!$K$8</f>
        <v>1.8</v>
      </c>
      <c r="F30" s="114">
        <f>[26]Setembro!$K$9</f>
        <v>0</v>
      </c>
      <c r="G30" s="114">
        <f>[26]Setembro!$K$10</f>
        <v>0</v>
      </c>
      <c r="H30" s="114">
        <f>[26]Setembro!$K$11</f>
        <v>0</v>
      </c>
      <c r="I30" s="114">
        <f>[26]Setembro!$K$12</f>
        <v>11.799999999999999</v>
      </c>
      <c r="J30" s="114">
        <f>[26]Setembro!$K$13</f>
        <v>30.599999999999998</v>
      </c>
      <c r="K30" s="114">
        <f>[26]Setembro!$K$14</f>
        <v>0.2</v>
      </c>
      <c r="L30" s="114">
        <f>[26]Setembro!$K$15</f>
        <v>0</v>
      </c>
      <c r="M30" s="114">
        <f>[26]Setembro!$K$16</f>
        <v>1</v>
      </c>
      <c r="N30" s="114">
        <f>[26]Setembro!$K$17</f>
        <v>5.8</v>
      </c>
      <c r="O30" s="114">
        <f>[26]Setembro!$K$18</f>
        <v>0.6</v>
      </c>
      <c r="P30" s="114">
        <f>[26]Setembro!$K$19</f>
        <v>0</v>
      </c>
      <c r="Q30" s="114">
        <f>[26]Setembro!$K$20</f>
        <v>0</v>
      </c>
      <c r="R30" s="114">
        <f>[26]Setembro!$K$21</f>
        <v>0</v>
      </c>
      <c r="S30" s="114">
        <f>[26]Setembro!$K$22</f>
        <v>7</v>
      </c>
      <c r="T30" s="114">
        <f>[26]Setembro!$K$23</f>
        <v>2.4</v>
      </c>
      <c r="U30" s="114">
        <f>[26]Setembro!$K$24</f>
        <v>0</v>
      </c>
      <c r="V30" s="114">
        <f>[26]Setembro!$K$25</f>
        <v>4.5999999999999996</v>
      </c>
      <c r="W30" s="114">
        <f>[26]Setembro!$K$26</f>
        <v>0</v>
      </c>
      <c r="X30" s="114">
        <f>[26]Setembro!$K$27</f>
        <v>21.4</v>
      </c>
      <c r="Y30" s="114">
        <f>[26]Setembro!$K$28</f>
        <v>0.8</v>
      </c>
      <c r="Z30" s="114">
        <f>[26]Setembro!$K$29</f>
        <v>0.60000000000000009</v>
      </c>
      <c r="AA30" s="114">
        <f>[26]Setembro!$K$30</f>
        <v>0</v>
      </c>
      <c r="AB30" s="114">
        <f>[26]Setembro!$K$31</f>
        <v>0</v>
      </c>
      <c r="AC30" s="114">
        <f>[26]Setembro!$K$32</f>
        <v>0</v>
      </c>
      <c r="AD30" s="114">
        <f>[26]Setembro!$K$33</f>
        <v>0</v>
      </c>
      <c r="AE30" s="114">
        <f>[26]Setembro!$K$34</f>
        <v>0</v>
      </c>
      <c r="AF30" s="109">
        <f t="shared" si="1"/>
        <v>88.59999999999998</v>
      </c>
      <c r="AG30" s="120">
        <f t="shared" si="2"/>
        <v>30.599999999999998</v>
      </c>
      <c r="AH30" s="60">
        <f t="shared" si="3"/>
        <v>17</v>
      </c>
    </row>
    <row r="31" spans="1:36" x14ac:dyDescent="0.2">
      <c r="A31" s="52" t="s">
        <v>156</v>
      </c>
      <c r="B31" s="114">
        <f>[27]Setembro!$K$5</f>
        <v>0</v>
      </c>
      <c r="C31" s="114">
        <f>[27]Setembro!$K$6</f>
        <v>0</v>
      </c>
      <c r="D31" s="114">
        <f>[27]Setembro!$K$7</f>
        <v>0</v>
      </c>
      <c r="E31" s="114">
        <f>[27]Setembro!$K$8</f>
        <v>2.4</v>
      </c>
      <c r="F31" s="114">
        <f>[27]Setembro!$K$9</f>
        <v>0</v>
      </c>
      <c r="G31" s="114">
        <f>[27]Setembro!$K$10</f>
        <v>0</v>
      </c>
      <c r="H31" s="114">
        <f>[27]Setembro!$K$11</f>
        <v>0</v>
      </c>
      <c r="I31" s="114">
        <f>[27]Setembro!$K$12</f>
        <v>20.399999999999999</v>
      </c>
      <c r="J31" s="114">
        <f>[27]Setembro!$K$13</f>
        <v>6.8000000000000007</v>
      </c>
      <c r="K31" s="114">
        <f>[27]Setembro!$K$14</f>
        <v>0.2</v>
      </c>
      <c r="L31" s="114">
        <f>[27]Setembro!$K$15</f>
        <v>0</v>
      </c>
      <c r="M31" s="114">
        <f>[27]Setembro!$K$16</f>
        <v>0</v>
      </c>
      <c r="N31" s="114">
        <f>[27]Setembro!$K$17</f>
        <v>1.4</v>
      </c>
      <c r="O31" s="114">
        <f>[27]Setembro!$K$18</f>
        <v>0</v>
      </c>
      <c r="P31" s="114">
        <f>[27]Setembro!$K$19</f>
        <v>0</v>
      </c>
      <c r="Q31" s="114">
        <f>[27]Setembro!$K$20</f>
        <v>0</v>
      </c>
      <c r="R31" s="114">
        <f>[27]Setembro!$K$21</f>
        <v>0</v>
      </c>
      <c r="S31" s="114">
        <f>[27]Setembro!$K$22</f>
        <v>0</v>
      </c>
      <c r="T31" s="114">
        <f>[27]Setembro!$K$23</f>
        <v>0</v>
      </c>
      <c r="U31" s="114">
        <f>[27]Setembro!$K$24</f>
        <v>4.6000000000000005</v>
      </c>
      <c r="V31" s="114">
        <f>[27]Setembro!$K$25</f>
        <v>0.2</v>
      </c>
      <c r="W31" s="114">
        <f>[27]Setembro!$K$26</f>
        <v>0</v>
      </c>
      <c r="X31" s="114">
        <f>[27]Setembro!$K$27</f>
        <v>7</v>
      </c>
      <c r="Y31" s="114">
        <f>[27]Setembro!$K$28</f>
        <v>0</v>
      </c>
      <c r="Z31" s="114">
        <f>[27]Setembro!$K$29</f>
        <v>0</v>
      </c>
      <c r="AA31" s="114">
        <f>[27]Setembro!$K$30</f>
        <v>0</v>
      </c>
      <c r="AB31" s="114">
        <f>[27]Setembro!$K$31</f>
        <v>0</v>
      </c>
      <c r="AC31" s="114">
        <f>[27]Setembro!$K$32</f>
        <v>0</v>
      </c>
      <c r="AD31" s="114">
        <f>[27]Setembro!$K$33</f>
        <v>0</v>
      </c>
      <c r="AE31" s="114">
        <f>[27]Setembro!$K$34</f>
        <v>0</v>
      </c>
      <c r="AF31" s="109">
        <f t="shared" si="1"/>
        <v>43</v>
      </c>
      <c r="AG31" s="120">
        <f t="shared" si="2"/>
        <v>20.399999999999999</v>
      </c>
      <c r="AH31" s="60">
        <f t="shared" si="3"/>
        <v>22</v>
      </c>
      <c r="AI31" s="12" t="s">
        <v>35</v>
      </c>
    </row>
    <row r="32" spans="1:36" x14ac:dyDescent="0.2">
      <c r="A32" s="52" t="s">
        <v>11</v>
      </c>
      <c r="B32" s="114">
        <f>[28]Setembro!$K$5</f>
        <v>0.2</v>
      </c>
      <c r="C32" s="114">
        <f>[28]Setembro!$K$6</f>
        <v>0</v>
      </c>
      <c r="D32" s="114">
        <f>[28]Setembro!$K$7</f>
        <v>0</v>
      </c>
      <c r="E32" s="114">
        <f>[28]Setembro!$K$8</f>
        <v>7.4</v>
      </c>
      <c r="F32" s="114">
        <f>[28]Setembro!$K$9</f>
        <v>0</v>
      </c>
      <c r="G32" s="114">
        <f>[28]Setembro!$K$10</f>
        <v>30.6</v>
      </c>
      <c r="H32" s="114">
        <f>[28]Setembro!$K$11</f>
        <v>0</v>
      </c>
      <c r="I32" s="114">
        <f>[28]Setembro!$K$12</f>
        <v>12.799999999999999</v>
      </c>
      <c r="J32" s="114">
        <f>[28]Setembro!$K$13</f>
        <v>17.399999999999999</v>
      </c>
      <c r="K32" s="114">
        <f>[28]Setembro!$K$14</f>
        <v>0.2</v>
      </c>
      <c r="L32" s="114">
        <f>[28]Setembro!$K$15</f>
        <v>0</v>
      </c>
      <c r="M32" s="114">
        <f>[28]Setembro!$K$16</f>
        <v>1</v>
      </c>
      <c r="N32" s="114">
        <f>[28]Setembro!$K$17</f>
        <v>4.5999999999999996</v>
      </c>
      <c r="O32" s="114">
        <f>[28]Setembro!$K$18</f>
        <v>0</v>
      </c>
      <c r="P32" s="114">
        <f>[28]Setembro!$K$19</f>
        <v>0</v>
      </c>
      <c r="Q32" s="114">
        <f>[28]Setembro!$K$20</f>
        <v>0</v>
      </c>
      <c r="R32" s="114">
        <f>[28]Setembro!$K$21</f>
        <v>0</v>
      </c>
      <c r="S32" s="114">
        <f>[28]Setembro!$K$22</f>
        <v>0</v>
      </c>
      <c r="T32" s="114">
        <f>[28]Setembro!$K$23</f>
        <v>0</v>
      </c>
      <c r="U32" s="114">
        <f>[28]Setembro!$K$24</f>
        <v>0</v>
      </c>
      <c r="V32" s="114">
        <f>[28]Setembro!$K$25</f>
        <v>0</v>
      </c>
      <c r="W32" s="114">
        <f>[28]Setembro!$K$26</f>
        <v>0</v>
      </c>
      <c r="X32" s="114">
        <f>[28]Setembro!$K$27</f>
        <v>0</v>
      </c>
      <c r="Y32" s="114">
        <f>[28]Setembro!$K$28</f>
        <v>0</v>
      </c>
      <c r="Z32" s="114">
        <f>[28]Setembro!$K$29</f>
        <v>0</v>
      </c>
      <c r="AA32" s="114">
        <f>[28]Setembro!$K$30</f>
        <v>0</v>
      </c>
      <c r="AB32" s="114">
        <f>[28]Setembro!$K$31</f>
        <v>0</v>
      </c>
      <c r="AC32" s="114">
        <f>[28]Setembro!$K$32</f>
        <v>0</v>
      </c>
      <c r="AD32" s="114">
        <f>[28]Setembro!$K$33</f>
        <v>0</v>
      </c>
      <c r="AE32" s="114">
        <f>[28]Setembro!$K$34</f>
        <v>0.2</v>
      </c>
      <c r="AF32" s="109">
        <f t="shared" si="1"/>
        <v>74.400000000000006</v>
      </c>
      <c r="AG32" s="120">
        <f t="shared" si="2"/>
        <v>30.6</v>
      </c>
      <c r="AH32" s="60">
        <f t="shared" si="3"/>
        <v>21</v>
      </c>
    </row>
    <row r="33" spans="1:36" s="5" customFormat="1" x14ac:dyDescent="0.2">
      <c r="A33" s="52" t="s">
        <v>12</v>
      </c>
      <c r="B33" s="114">
        <f>[29]Setembro!$K$5</f>
        <v>0</v>
      </c>
      <c r="C33" s="114">
        <f>[29]Setembro!$K$6</f>
        <v>0</v>
      </c>
      <c r="D33" s="114">
        <f>[29]Setembro!$K$7</f>
        <v>0</v>
      </c>
      <c r="E33" s="114">
        <f>[29]Setembro!$K$8</f>
        <v>9.6</v>
      </c>
      <c r="F33" s="114">
        <f>[29]Setembro!$K$9</f>
        <v>0</v>
      </c>
      <c r="G33" s="114" t="str">
        <f>[29]Setembro!$K$10</f>
        <v>*</v>
      </c>
      <c r="H33" s="114" t="str">
        <f>[29]Setembro!$K$11</f>
        <v>*</v>
      </c>
      <c r="I33" s="114" t="str">
        <f>[29]Setembro!$K$12</f>
        <v>*</v>
      </c>
      <c r="J33" s="114" t="str">
        <f>[29]Setembro!$K$13</f>
        <v>*</v>
      </c>
      <c r="K33" s="114">
        <f>[29]Setembro!$K$14</f>
        <v>0</v>
      </c>
      <c r="L33" s="114">
        <f>[29]Setembro!$K$15</f>
        <v>0</v>
      </c>
      <c r="M33" s="114">
        <f>[29]Setembro!$K$16</f>
        <v>21.6</v>
      </c>
      <c r="N33" s="114">
        <f>[29]Setembro!$K$17</f>
        <v>12.600000000000001</v>
      </c>
      <c r="O33" s="114">
        <f>[29]Setembro!$K$18</f>
        <v>0.2</v>
      </c>
      <c r="P33" s="114">
        <f>[29]Setembro!$K$19</f>
        <v>0</v>
      </c>
      <c r="Q33" s="114">
        <f>[29]Setembro!$K$20</f>
        <v>0</v>
      </c>
      <c r="R33" s="114">
        <f>[29]Setembro!$K$21</f>
        <v>0</v>
      </c>
      <c r="S33" s="114">
        <f>[29]Setembro!$K$22</f>
        <v>0</v>
      </c>
      <c r="T33" s="114">
        <f>[29]Setembro!$K$23</f>
        <v>0</v>
      </c>
      <c r="U33" s="114">
        <f>[29]Setembro!$K$24</f>
        <v>10.199999999999999</v>
      </c>
      <c r="V33" s="114">
        <f>[29]Setembro!$K$25</f>
        <v>0.2</v>
      </c>
      <c r="W33" s="114">
        <f>[29]Setembro!$K$26</f>
        <v>0</v>
      </c>
      <c r="X33" s="114">
        <f>[29]Setembro!$K$27</f>
        <v>0</v>
      </c>
      <c r="Y33" s="114">
        <f>[29]Setembro!$K$28</f>
        <v>0</v>
      </c>
      <c r="Z33" s="114">
        <f>[29]Setembro!$K$29</f>
        <v>0</v>
      </c>
      <c r="AA33" s="114">
        <f>[29]Setembro!$K$30</f>
        <v>0</v>
      </c>
      <c r="AB33" s="114">
        <f>[29]Setembro!$K$31</f>
        <v>0</v>
      </c>
      <c r="AC33" s="114">
        <f>[29]Setembro!$K$32</f>
        <v>0</v>
      </c>
      <c r="AD33" s="114">
        <f>[29]Setembro!$K$33</f>
        <v>0</v>
      </c>
      <c r="AE33" s="114">
        <f>[29]Setembro!$K$34</f>
        <v>0</v>
      </c>
      <c r="AF33" s="109">
        <f t="shared" si="1"/>
        <v>54.400000000000006</v>
      </c>
      <c r="AG33" s="120">
        <f t="shared" si="2"/>
        <v>21.6</v>
      </c>
      <c r="AH33" s="60">
        <f t="shared" si="3"/>
        <v>20</v>
      </c>
    </row>
    <row r="34" spans="1:36" x14ac:dyDescent="0.2">
      <c r="A34" s="52" t="s">
        <v>13</v>
      </c>
      <c r="B34" s="114">
        <f>[30]Setembro!$K$5</f>
        <v>0</v>
      </c>
      <c r="C34" s="114">
        <f>[30]Setembro!$K$6</f>
        <v>0</v>
      </c>
      <c r="D34" s="114">
        <f>[30]Setembro!$K$7</f>
        <v>0</v>
      </c>
      <c r="E34" s="114">
        <f>[30]Setembro!$K$8</f>
        <v>0</v>
      </c>
      <c r="F34" s="114">
        <f>[30]Setembro!$K$9</f>
        <v>0</v>
      </c>
      <c r="G34" s="114">
        <f>[30]Setembro!$K$10</f>
        <v>0</v>
      </c>
      <c r="H34" s="114">
        <f>[30]Setembro!$K$11</f>
        <v>0</v>
      </c>
      <c r="I34" s="114">
        <f>[30]Setembro!$K$12</f>
        <v>0</v>
      </c>
      <c r="J34" s="114">
        <f>[30]Setembro!$K$13</f>
        <v>0</v>
      </c>
      <c r="K34" s="114">
        <f>[30]Setembro!$K$14</f>
        <v>0</v>
      </c>
      <c r="L34" s="114">
        <f>[30]Setembro!$K$15</f>
        <v>0</v>
      </c>
      <c r="M34" s="114">
        <f>[30]Setembro!$K$16</f>
        <v>0</v>
      </c>
      <c r="N34" s="114">
        <f>[30]Setembro!$K$17</f>
        <v>15.8</v>
      </c>
      <c r="O34" s="114">
        <f>[30]Setembro!$K$18</f>
        <v>0.2</v>
      </c>
      <c r="P34" s="114">
        <f>[30]Setembro!$K$19</f>
        <v>0</v>
      </c>
      <c r="Q34" s="114">
        <f>[30]Setembro!$K$20</f>
        <v>0</v>
      </c>
      <c r="R34" s="114">
        <f>[30]Setembro!$K$21</f>
        <v>0</v>
      </c>
      <c r="S34" s="114">
        <f>[30]Setembro!$K$22</f>
        <v>0</v>
      </c>
      <c r="T34" s="114">
        <f>[30]Setembro!$K$23</f>
        <v>0</v>
      </c>
      <c r="U34" s="114">
        <f>[30]Setembro!$K$24</f>
        <v>7.6</v>
      </c>
      <c r="V34" s="114">
        <f>[30]Setembro!$K$25</f>
        <v>0.2</v>
      </c>
      <c r="W34" s="114">
        <f>[30]Setembro!$K$26</f>
        <v>0</v>
      </c>
      <c r="X34" s="114">
        <f>[30]Setembro!$K$27</f>
        <v>0</v>
      </c>
      <c r="Y34" s="114" t="str">
        <f>[30]Setembro!$K$28</f>
        <v>*</v>
      </c>
      <c r="Z34" s="114" t="str">
        <f>[30]Setembro!$K$29</f>
        <v>*</v>
      </c>
      <c r="AA34" s="114" t="str">
        <f>[30]Setembro!$K$30</f>
        <v>*</v>
      </c>
      <c r="AB34" s="114" t="str">
        <f>[30]Setembro!$K$31</f>
        <v>*</v>
      </c>
      <c r="AC34" s="114" t="str">
        <f>[30]Setembro!$K$32</f>
        <v>*</v>
      </c>
      <c r="AD34" s="114" t="str">
        <f>[30]Setembro!$K$33</f>
        <v>*</v>
      </c>
      <c r="AE34" s="114" t="str">
        <f>[30]Setembro!$K$34</f>
        <v>*</v>
      </c>
      <c r="AF34" s="109">
        <f t="shared" si="1"/>
        <v>23.8</v>
      </c>
      <c r="AG34" s="120">
        <f t="shared" si="2"/>
        <v>15.8</v>
      </c>
      <c r="AH34" s="60">
        <f t="shared" si="3"/>
        <v>19</v>
      </c>
    </row>
    <row r="35" spans="1:36" x14ac:dyDescent="0.2">
      <c r="A35" s="52" t="s">
        <v>157</v>
      </c>
      <c r="B35" s="114">
        <f>[31]Setembro!$K$5</f>
        <v>0</v>
      </c>
      <c r="C35" s="114">
        <f>[31]Setembro!$K$6</f>
        <v>0</v>
      </c>
      <c r="D35" s="114">
        <f>[31]Setembro!$K$7</f>
        <v>0</v>
      </c>
      <c r="E35" s="114">
        <f>[31]Setembro!$K$8</f>
        <v>1.7999999999999998</v>
      </c>
      <c r="F35" s="114">
        <f>[31]Setembro!$K$9</f>
        <v>0</v>
      </c>
      <c r="G35" s="114">
        <f>[31]Setembro!$K$10</f>
        <v>0</v>
      </c>
      <c r="H35" s="114">
        <f>[31]Setembro!$K$11</f>
        <v>0</v>
      </c>
      <c r="I35" s="114">
        <f>[31]Setembro!$K$12</f>
        <v>29.6</v>
      </c>
      <c r="J35" s="114">
        <f>[31]Setembro!$K$13</f>
        <v>21</v>
      </c>
      <c r="K35" s="114">
        <f>[31]Setembro!$K$14</f>
        <v>0.4</v>
      </c>
      <c r="L35" s="114">
        <f>[31]Setembro!$K$15</f>
        <v>0</v>
      </c>
      <c r="M35" s="114">
        <f>[31]Setembro!$K$16</f>
        <v>0</v>
      </c>
      <c r="N35" s="114">
        <f>[31]Setembro!$K$17</f>
        <v>7.6</v>
      </c>
      <c r="O35" s="114">
        <f>[31]Setembro!$K$18</f>
        <v>0.2</v>
      </c>
      <c r="P35" s="114">
        <f>[31]Setembro!$K$19</f>
        <v>0</v>
      </c>
      <c r="Q35" s="114">
        <f>[31]Setembro!$K$20</f>
        <v>0</v>
      </c>
      <c r="R35" s="114">
        <f>[31]Setembro!$K$21</f>
        <v>0</v>
      </c>
      <c r="S35" s="114">
        <f>[31]Setembro!$K$22</f>
        <v>0</v>
      </c>
      <c r="T35" s="114">
        <f>[31]Setembro!$K$23</f>
        <v>0</v>
      </c>
      <c r="U35" s="114">
        <f>[31]Setembro!$K$24</f>
        <v>0</v>
      </c>
      <c r="V35" s="114">
        <f>[31]Setembro!$K$25</f>
        <v>0</v>
      </c>
      <c r="W35" s="114">
        <f>[31]Setembro!$K$26</f>
        <v>0</v>
      </c>
      <c r="X35" s="114">
        <f>[31]Setembro!$K$27</f>
        <v>0</v>
      </c>
      <c r="Y35" s="114">
        <f>[31]Setembro!$K$28</f>
        <v>0</v>
      </c>
      <c r="Z35" s="114">
        <f>[31]Setembro!$K$29</f>
        <v>0</v>
      </c>
      <c r="AA35" s="114">
        <f>[31]Setembro!$K$30</f>
        <v>0</v>
      </c>
      <c r="AB35" s="114">
        <f>[31]Setembro!$K$31</f>
        <v>0</v>
      </c>
      <c r="AC35" s="114">
        <f>[31]Setembro!$K$32</f>
        <v>0</v>
      </c>
      <c r="AD35" s="114">
        <f>[31]Setembro!$K$33</f>
        <v>0</v>
      </c>
      <c r="AE35" s="114">
        <f>[31]Setembro!$K$34</f>
        <v>1.6</v>
      </c>
      <c r="AF35" s="109">
        <f t="shared" si="1"/>
        <v>62.20000000000001</v>
      </c>
      <c r="AG35" s="120">
        <f t="shared" si="2"/>
        <v>29.6</v>
      </c>
      <c r="AH35" s="60">
        <f t="shared" si="3"/>
        <v>23</v>
      </c>
    </row>
    <row r="36" spans="1:36" x14ac:dyDescent="0.2">
      <c r="A36" s="52" t="s">
        <v>128</v>
      </c>
      <c r="B36" s="114">
        <f>[32]Setembro!$K$5</f>
        <v>0</v>
      </c>
      <c r="C36" s="114">
        <f>[32]Setembro!$K$6</f>
        <v>4</v>
      </c>
      <c r="D36" s="114">
        <f>[32]Setembro!$K$7</f>
        <v>0</v>
      </c>
      <c r="E36" s="114">
        <f>[32]Setembro!$K$8</f>
        <v>21.2</v>
      </c>
      <c r="F36" s="114">
        <f>[32]Setembro!$K$9</f>
        <v>0</v>
      </c>
      <c r="G36" s="114">
        <f>[32]Setembro!$K$10</f>
        <v>0</v>
      </c>
      <c r="H36" s="114">
        <f>[32]Setembro!$K$11</f>
        <v>0</v>
      </c>
      <c r="I36" s="114">
        <f>[32]Setembro!$K$12</f>
        <v>19.600000000000001</v>
      </c>
      <c r="J36" s="114">
        <f>[32]Setembro!$K$13</f>
        <v>10.6</v>
      </c>
      <c r="K36" s="114">
        <f>[32]Setembro!$K$14</f>
        <v>0</v>
      </c>
      <c r="L36" s="114">
        <f>[32]Setembro!$K$15</f>
        <v>0</v>
      </c>
      <c r="M36" s="114">
        <f>[32]Setembro!$K$16</f>
        <v>6.4</v>
      </c>
      <c r="N36" s="114">
        <f>[32]Setembro!$K$17</f>
        <v>8.3999999999999986</v>
      </c>
      <c r="O36" s="114">
        <f>[32]Setembro!$K$18</f>
        <v>0</v>
      </c>
      <c r="P36" s="114">
        <f>[32]Setembro!$K$19</f>
        <v>0</v>
      </c>
      <c r="Q36" s="114">
        <f>[32]Setembro!$K$20</f>
        <v>0</v>
      </c>
      <c r="R36" s="114">
        <f>[32]Setembro!$K$21</f>
        <v>0</v>
      </c>
      <c r="S36" s="114">
        <f>[32]Setembro!$K$22</f>
        <v>0</v>
      </c>
      <c r="T36" s="114">
        <f>[32]Setembro!$K$23</f>
        <v>0</v>
      </c>
      <c r="U36" s="114">
        <f>[32]Setembro!$K$24</f>
        <v>2</v>
      </c>
      <c r="V36" s="114">
        <f>[32]Setembro!$K$25</f>
        <v>0</v>
      </c>
      <c r="W36" s="114">
        <f>[32]Setembro!$K$26</f>
        <v>0</v>
      </c>
      <c r="X36" s="114">
        <f>[32]Setembro!$K$27</f>
        <v>0</v>
      </c>
      <c r="Y36" s="114">
        <f>[32]Setembro!$K$28</f>
        <v>0</v>
      </c>
      <c r="Z36" s="114">
        <f>[32]Setembro!$K$29</f>
        <v>0</v>
      </c>
      <c r="AA36" s="114">
        <f>[32]Setembro!$K$30</f>
        <v>0</v>
      </c>
      <c r="AB36" s="114">
        <f>[32]Setembro!$K$31</f>
        <v>0</v>
      </c>
      <c r="AC36" s="114">
        <f>[32]Setembro!$K$32</f>
        <v>0</v>
      </c>
      <c r="AD36" s="114">
        <f>[32]Setembro!$K$33</f>
        <v>0</v>
      </c>
      <c r="AE36" s="114">
        <f>[32]Setembro!$K$34</f>
        <v>0.2</v>
      </c>
      <c r="AF36" s="109">
        <f t="shared" si="1"/>
        <v>72.399999999999991</v>
      </c>
      <c r="AG36" s="120">
        <f t="shared" si="2"/>
        <v>21.2</v>
      </c>
      <c r="AH36" s="60">
        <f t="shared" si="3"/>
        <v>22</v>
      </c>
    </row>
    <row r="37" spans="1:36" x14ac:dyDescent="0.2">
      <c r="A37" s="52" t="s">
        <v>14</v>
      </c>
      <c r="B37" s="114">
        <f>[33]Setembro!$K$5</f>
        <v>0</v>
      </c>
      <c r="C37" s="114">
        <f>[33]Setembro!$K$6</f>
        <v>0</v>
      </c>
      <c r="D37" s="114">
        <f>[33]Setembro!$K$7</f>
        <v>0</v>
      </c>
      <c r="E37" s="114">
        <f>[33]Setembro!$K$8</f>
        <v>0</v>
      </c>
      <c r="F37" s="114">
        <f>[33]Setembro!$K$9</f>
        <v>6.8</v>
      </c>
      <c r="G37" s="114">
        <f>[33]Setembro!$K$10</f>
        <v>0</v>
      </c>
      <c r="H37" s="114">
        <f>[33]Setembro!$K$11</f>
        <v>0.2</v>
      </c>
      <c r="I37" s="114">
        <f>[33]Setembro!$K$12</f>
        <v>0</v>
      </c>
      <c r="J37" s="114">
        <f>[33]Setembro!$K$13</f>
        <v>0</v>
      </c>
      <c r="K37" s="114">
        <f>[33]Setembro!$K$14</f>
        <v>0.2</v>
      </c>
      <c r="L37" s="114">
        <f>[33]Setembro!$K$15</f>
        <v>0</v>
      </c>
      <c r="M37" s="114">
        <f>[33]Setembro!$K$16</f>
        <v>0</v>
      </c>
      <c r="N37" s="114">
        <f>[33]Setembro!$K$17</f>
        <v>0</v>
      </c>
      <c r="O37" s="114">
        <f>[33]Setembro!$K$18</f>
        <v>6</v>
      </c>
      <c r="P37" s="114">
        <f>[33]Setembro!$K$19</f>
        <v>0</v>
      </c>
      <c r="Q37" s="114">
        <f>[33]Setembro!$K$20</f>
        <v>0</v>
      </c>
      <c r="R37" s="114">
        <f>[33]Setembro!$K$21</f>
        <v>0</v>
      </c>
      <c r="S37" s="114">
        <f>[33]Setembro!$K$22</f>
        <v>1.2</v>
      </c>
      <c r="T37" s="114">
        <f>[33]Setembro!$K$23</f>
        <v>0</v>
      </c>
      <c r="U37" s="114">
        <f>[33]Setembro!$K$24</f>
        <v>0</v>
      </c>
      <c r="V37" s="114">
        <f>[33]Setembro!$K$25</f>
        <v>0</v>
      </c>
      <c r="W37" s="114">
        <f>[33]Setembro!$K$26</f>
        <v>0</v>
      </c>
      <c r="X37" s="114">
        <f>[33]Setembro!$K$27</f>
        <v>0</v>
      </c>
      <c r="Y37" s="114">
        <f>[33]Setembro!$K$28</f>
        <v>0</v>
      </c>
      <c r="Z37" s="114">
        <f>[33]Setembro!$K$29</f>
        <v>0</v>
      </c>
      <c r="AA37" s="114">
        <f>[33]Setembro!$K$30</f>
        <v>0</v>
      </c>
      <c r="AB37" s="114">
        <f>[33]Setembro!$K$31</f>
        <v>0</v>
      </c>
      <c r="AC37" s="114">
        <f>[33]Setembro!$K$32</f>
        <v>0.6</v>
      </c>
      <c r="AD37" s="114">
        <f>[33]Setembro!$K$33</f>
        <v>0</v>
      </c>
      <c r="AE37" s="114">
        <f>[33]Setembro!$K$34</f>
        <v>0</v>
      </c>
      <c r="AF37" s="109">
        <f t="shared" si="1"/>
        <v>14.999999999999998</v>
      </c>
      <c r="AG37" s="120">
        <f t="shared" si="2"/>
        <v>6.8</v>
      </c>
      <c r="AH37" s="60">
        <f t="shared" si="3"/>
        <v>24</v>
      </c>
    </row>
    <row r="38" spans="1:36" x14ac:dyDescent="0.2">
      <c r="A38" s="52" t="s">
        <v>158</v>
      </c>
      <c r="B38" s="114">
        <f>[34]Setembro!$K$5</f>
        <v>0</v>
      </c>
      <c r="C38" s="114">
        <f>[34]Setembro!$K$6</f>
        <v>0</v>
      </c>
      <c r="D38" s="114">
        <f>[34]Setembro!$K$7</f>
        <v>0</v>
      </c>
      <c r="E38" s="114">
        <f>[34]Setembro!$K$8</f>
        <v>0</v>
      </c>
      <c r="F38" s="114">
        <f>[34]Setembro!$K$9</f>
        <v>0</v>
      </c>
      <c r="G38" s="114">
        <f>[34]Setembro!$K$10</f>
        <v>1</v>
      </c>
      <c r="H38" s="114">
        <f>[34]Setembro!$K$11</f>
        <v>0</v>
      </c>
      <c r="I38" s="114">
        <f>[34]Setembro!$K$12</f>
        <v>0.4</v>
      </c>
      <c r="J38" s="114">
        <f>[34]Setembro!$K$13</f>
        <v>0</v>
      </c>
      <c r="K38" s="114">
        <f>[34]Setembro!$K$14</f>
        <v>0</v>
      </c>
      <c r="L38" s="114">
        <f>[34]Setembro!$K$15</f>
        <v>0</v>
      </c>
      <c r="M38" s="114">
        <f>[34]Setembro!$K$16</f>
        <v>0</v>
      </c>
      <c r="N38" s="114">
        <f>[34]Setembro!$K$17</f>
        <v>0</v>
      </c>
      <c r="O38" s="114">
        <f>[34]Setembro!$K$18</f>
        <v>1.8</v>
      </c>
      <c r="P38" s="114">
        <f>[34]Setembro!$K$19</f>
        <v>0</v>
      </c>
      <c r="Q38" s="114">
        <f>[34]Setembro!$K$20</f>
        <v>0</v>
      </c>
      <c r="R38" s="114">
        <f>[34]Setembro!$K$21</f>
        <v>5.6000000000000005</v>
      </c>
      <c r="S38" s="114">
        <f>[34]Setembro!$K$22</f>
        <v>0</v>
      </c>
      <c r="T38" s="114">
        <f>[34]Setembro!$K$23</f>
        <v>0</v>
      </c>
      <c r="U38" s="114">
        <f>[34]Setembro!$K$24</f>
        <v>9.8000000000000007</v>
      </c>
      <c r="V38" s="114">
        <f>[34]Setembro!$K$25</f>
        <v>0.2</v>
      </c>
      <c r="W38" s="114">
        <f>[34]Setembro!$K$26</f>
        <v>1.2</v>
      </c>
      <c r="X38" s="114">
        <f>[34]Setembro!$K$27</f>
        <v>0</v>
      </c>
      <c r="Y38" s="114">
        <f>[34]Setembro!$K$28</f>
        <v>0</v>
      </c>
      <c r="Z38" s="114">
        <f>[34]Setembro!$K$29</f>
        <v>0</v>
      </c>
      <c r="AA38" s="114">
        <f>[34]Setembro!$K$30</f>
        <v>0</v>
      </c>
      <c r="AB38" s="114">
        <f>[34]Setembro!$K$31</f>
        <v>0</v>
      </c>
      <c r="AC38" s="114">
        <f>[34]Setembro!$K$32</f>
        <v>0</v>
      </c>
      <c r="AD38" s="114">
        <f>[34]Setembro!$K$33</f>
        <v>1.7999999999999998</v>
      </c>
      <c r="AE38" s="114">
        <f>[34]Setembro!$K$34</f>
        <v>0</v>
      </c>
      <c r="AF38" s="109">
        <f t="shared" si="1"/>
        <v>21.8</v>
      </c>
      <c r="AG38" s="120">
        <f t="shared" si="2"/>
        <v>9.8000000000000007</v>
      </c>
      <c r="AH38" s="60">
        <f t="shared" si="3"/>
        <v>22</v>
      </c>
    </row>
    <row r="39" spans="1:36" x14ac:dyDescent="0.2">
      <c r="A39" s="52" t="s">
        <v>15</v>
      </c>
      <c r="B39" s="114">
        <f>[35]Setembro!$K$5</f>
        <v>0</v>
      </c>
      <c r="C39" s="114">
        <f>[35]Setembro!$K$6</f>
        <v>0</v>
      </c>
      <c r="D39" s="114">
        <f>[35]Setembro!$K$7</f>
        <v>0</v>
      </c>
      <c r="E39" s="114">
        <f>[35]Setembro!$K$8</f>
        <v>5.6000000000000005</v>
      </c>
      <c r="F39" s="114">
        <f>[35]Setembro!$K$9</f>
        <v>0</v>
      </c>
      <c r="G39" s="114">
        <f>[35]Setembro!$K$10</f>
        <v>0</v>
      </c>
      <c r="H39" s="114">
        <f>[35]Setembro!$K$11</f>
        <v>0</v>
      </c>
      <c r="I39" s="114">
        <f>[35]Setembro!$K$12</f>
        <v>15.200000000000001</v>
      </c>
      <c r="J39" s="114">
        <f>[35]Setembro!$K$13</f>
        <v>1.4</v>
      </c>
      <c r="K39" s="114">
        <f>[35]Setembro!$K$14</f>
        <v>0.2</v>
      </c>
      <c r="L39" s="114">
        <f>[35]Setembro!$K$15</f>
        <v>0</v>
      </c>
      <c r="M39" s="114">
        <f>[35]Setembro!$K$16</f>
        <v>0</v>
      </c>
      <c r="N39" s="114">
        <f>[35]Setembro!$K$17</f>
        <v>1</v>
      </c>
      <c r="O39" s="114">
        <f>[35]Setembro!$K$18</f>
        <v>0.2</v>
      </c>
      <c r="P39" s="114">
        <f>[35]Setembro!$K$19</f>
        <v>0</v>
      </c>
      <c r="Q39" s="114">
        <f>[35]Setembro!$K$20</f>
        <v>0</v>
      </c>
      <c r="R39" s="114">
        <f>[35]Setembro!$K$21</f>
        <v>0</v>
      </c>
      <c r="S39" s="114">
        <f>[35]Setembro!$K$22</f>
        <v>0</v>
      </c>
      <c r="T39" s="114">
        <f>[35]Setembro!$K$23</f>
        <v>3.6</v>
      </c>
      <c r="U39" s="114">
        <f>[35]Setembro!$K$24</f>
        <v>1.8</v>
      </c>
      <c r="V39" s="114">
        <f>[35]Setembro!$K$25</f>
        <v>0</v>
      </c>
      <c r="W39" s="114">
        <f>[35]Setembro!$K$26</f>
        <v>0</v>
      </c>
      <c r="X39" s="114">
        <f>[35]Setembro!$K$27</f>
        <v>0</v>
      </c>
      <c r="Y39" s="114">
        <f>[35]Setembro!$K$28</f>
        <v>0</v>
      </c>
      <c r="Z39" s="114">
        <f>[35]Setembro!$K$29</f>
        <v>0</v>
      </c>
      <c r="AA39" s="114">
        <f>[35]Setembro!$K$30</f>
        <v>0</v>
      </c>
      <c r="AB39" s="114">
        <f>[35]Setembro!$K$31</f>
        <v>0</v>
      </c>
      <c r="AC39" s="114">
        <f>[35]Setembro!$K$32</f>
        <v>0</v>
      </c>
      <c r="AD39" s="114">
        <f>[35]Setembro!$K$33</f>
        <v>0</v>
      </c>
      <c r="AE39" s="114">
        <f>[35]Setembro!$K$34</f>
        <v>0</v>
      </c>
      <c r="AF39" s="109">
        <f t="shared" si="1"/>
        <v>29</v>
      </c>
      <c r="AG39" s="120">
        <f t="shared" si="2"/>
        <v>15.200000000000001</v>
      </c>
      <c r="AH39" s="60">
        <f t="shared" si="3"/>
        <v>22</v>
      </c>
      <c r="AI39" s="12" t="s">
        <v>35</v>
      </c>
    </row>
    <row r="40" spans="1:36" x14ac:dyDescent="0.2">
      <c r="A40" s="52" t="s">
        <v>16</v>
      </c>
      <c r="B40" s="114">
        <f>[36]Setembro!$K$5</f>
        <v>11.2</v>
      </c>
      <c r="C40" s="114">
        <f>[36]Setembro!$K$6</f>
        <v>0</v>
      </c>
      <c r="D40" s="114">
        <f>[36]Setembro!$K$7</f>
        <v>0</v>
      </c>
      <c r="E40" s="114">
        <f>[36]Setembro!$K$8</f>
        <v>0</v>
      </c>
      <c r="F40" s="114">
        <f>[36]Setembro!$K$9</f>
        <v>0</v>
      </c>
      <c r="G40" s="114">
        <f>[36]Setembro!$K$10</f>
        <v>0</v>
      </c>
      <c r="H40" s="114">
        <f>[36]Setembro!$K$11</f>
        <v>0</v>
      </c>
      <c r="I40" s="114">
        <f>[36]Setembro!$K$12</f>
        <v>5.8</v>
      </c>
      <c r="J40" s="114">
        <f>[36]Setembro!$K$13</f>
        <v>0.2</v>
      </c>
      <c r="K40" s="114">
        <f>[36]Setembro!$K$14</f>
        <v>0</v>
      </c>
      <c r="L40" s="114">
        <f>[36]Setembro!$K$15</f>
        <v>0</v>
      </c>
      <c r="M40" s="114">
        <f>[36]Setembro!$K$16</f>
        <v>0.2</v>
      </c>
      <c r="N40" s="114">
        <f>[36]Setembro!$K$17</f>
        <v>4.2</v>
      </c>
      <c r="O40" s="114">
        <f>[36]Setembro!$K$18</f>
        <v>0</v>
      </c>
      <c r="P40" s="114">
        <f>[36]Setembro!$K$19</f>
        <v>0</v>
      </c>
      <c r="Q40" s="114">
        <f>[36]Setembro!$K$20</f>
        <v>0</v>
      </c>
      <c r="R40" s="114">
        <f>[36]Setembro!$K$21</f>
        <v>0</v>
      </c>
      <c r="S40" s="114">
        <f>[36]Setembro!$K$22</f>
        <v>0.2</v>
      </c>
      <c r="T40" s="114">
        <f>[36]Setembro!$K$23</f>
        <v>1</v>
      </c>
      <c r="U40" s="114">
        <f>[36]Setembro!$K$24</f>
        <v>0</v>
      </c>
      <c r="V40" s="114">
        <f>[36]Setembro!$K$25</f>
        <v>0</v>
      </c>
      <c r="W40" s="114">
        <f>[36]Setembro!$K$26</f>
        <v>0</v>
      </c>
      <c r="X40" s="114">
        <f>[36]Setembro!$K$27</f>
        <v>0</v>
      </c>
      <c r="Y40" s="114">
        <f>[36]Setembro!$K$28</f>
        <v>0</v>
      </c>
      <c r="Z40" s="114">
        <f>[36]Setembro!$K$29</f>
        <v>0</v>
      </c>
      <c r="AA40" s="114">
        <f>[36]Setembro!$K$30</f>
        <v>0</v>
      </c>
      <c r="AB40" s="114">
        <f>[36]Setembro!$K$31</f>
        <v>0</v>
      </c>
      <c r="AC40" s="114">
        <f>[36]Setembro!$K$32</f>
        <v>0</v>
      </c>
      <c r="AD40" s="114">
        <f>[36]Setembro!$K$33</f>
        <v>0</v>
      </c>
      <c r="AE40" s="114">
        <f>[36]Setembro!$K$34</f>
        <v>0</v>
      </c>
      <c r="AF40" s="109">
        <f t="shared" si="1"/>
        <v>22.799999999999997</v>
      </c>
      <c r="AG40" s="120">
        <f t="shared" si="2"/>
        <v>11.2</v>
      </c>
      <c r="AH40" s="60">
        <f t="shared" si="3"/>
        <v>23</v>
      </c>
    </row>
    <row r="41" spans="1:36" x14ac:dyDescent="0.2">
      <c r="A41" s="52" t="s">
        <v>159</v>
      </c>
      <c r="B41" s="114">
        <f>[37]Setembro!$K$5</f>
        <v>0.2</v>
      </c>
      <c r="C41" s="114">
        <f>[37]Setembro!$K$6</f>
        <v>0</v>
      </c>
      <c r="D41" s="114">
        <f>[37]Setembro!$K$7</f>
        <v>0</v>
      </c>
      <c r="E41" s="114">
        <f>[37]Setembro!$K$8</f>
        <v>0</v>
      </c>
      <c r="F41" s="114">
        <f>[37]Setembro!$K$9</f>
        <v>0</v>
      </c>
      <c r="G41" s="114">
        <f>[37]Setembro!$K$10</f>
        <v>0</v>
      </c>
      <c r="H41" s="114">
        <f>[37]Setembro!$K$11</f>
        <v>0</v>
      </c>
      <c r="I41" s="114">
        <f>[37]Setembro!$K$12</f>
        <v>21.2</v>
      </c>
      <c r="J41" s="114">
        <f>[37]Setembro!$K$13</f>
        <v>36.000000000000007</v>
      </c>
      <c r="K41" s="114">
        <f>[37]Setembro!$K$14</f>
        <v>0.2</v>
      </c>
      <c r="L41" s="114">
        <f>[37]Setembro!$K$15</f>
        <v>0</v>
      </c>
      <c r="M41" s="114">
        <f>[37]Setembro!$K$16</f>
        <v>0</v>
      </c>
      <c r="N41" s="114">
        <f>[37]Setembro!$K$17</f>
        <v>2.4</v>
      </c>
      <c r="O41" s="114">
        <f>[37]Setembro!$K$18</f>
        <v>1.2</v>
      </c>
      <c r="P41" s="114">
        <f>[37]Setembro!$K$19</f>
        <v>0</v>
      </c>
      <c r="Q41" s="114">
        <f>[37]Setembro!$K$20</f>
        <v>0</v>
      </c>
      <c r="R41" s="114">
        <f>[37]Setembro!$K$21</f>
        <v>5</v>
      </c>
      <c r="S41" s="114">
        <f>[37]Setembro!$K$22</f>
        <v>0</v>
      </c>
      <c r="T41" s="114">
        <f>[37]Setembro!$K$23</f>
        <v>0</v>
      </c>
      <c r="U41" s="114">
        <f>[37]Setembro!$K$24</f>
        <v>0</v>
      </c>
      <c r="V41" s="114">
        <f>[37]Setembro!$K$25</f>
        <v>0</v>
      </c>
      <c r="W41" s="114">
        <f>[37]Setembro!$K$26</f>
        <v>0</v>
      </c>
      <c r="X41" s="114">
        <f>[37]Setembro!$K$27</f>
        <v>0</v>
      </c>
      <c r="Y41" s="114">
        <f>[37]Setembro!$K$28</f>
        <v>0</v>
      </c>
      <c r="Z41" s="114">
        <f>[37]Setembro!$K$29</f>
        <v>0</v>
      </c>
      <c r="AA41" s="114">
        <f>[37]Setembro!$K$30</f>
        <v>0</v>
      </c>
      <c r="AB41" s="114">
        <f>[37]Setembro!$K$31</f>
        <v>0</v>
      </c>
      <c r="AC41" s="114">
        <f>[37]Setembro!$K$32</f>
        <v>0</v>
      </c>
      <c r="AD41" s="114">
        <f>[37]Setembro!$K$33</f>
        <v>0</v>
      </c>
      <c r="AE41" s="114">
        <f>[37]Setembro!$K$34</f>
        <v>0</v>
      </c>
      <c r="AF41" s="109">
        <f t="shared" si="1"/>
        <v>66.200000000000017</v>
      </c>
      <c r="AG41" s="120">
        <f t="shared" si="2"/>
        <v>36.000000000000007</v>
      </c>
      <c r="AH41" s="60">
        <f t="shared" si="3"/>
        <v>23</v>
      </c>
    </row>
    <row r="42" spans="1:36" x14ac:dyDescent="0.2">
      <c r="A42" s="52" t="s">
        <v>17</v>
      </c>
      <c r="B42" s="114">
        <f>[38]Setembro!$K$5</f>
        <v>0</v>
      </c>
      <c r="C42" s="114">
        <f>[38]Setembro!$K$6</f>
        <v>0</v>
      </c>
      <c r="D42" s="114">
        <f>[38]Setembro!$K$7</f>
        <v>0</v>
      </c>
      <c r="E42" s="114">
        <f>[38]Setembro!$K$8</f>
        <v>7.2</v>
      </c>
      <c r="F42" s="114">
        <f>[38]Setembro!$K$9</f>
        <v>0</v>
      </c>
      <c r="G42" s="114">
        <f>[38]Setembro!$K$10</f>
        <v>0</v>
      </c>
      <c r="H42" s="114">
        <f>[38]Setembro!$K$11</f>
        <v>0</v>
      </c>
      <c r="I42" s="114">
        <f>[38]Setembro!$K$12</f>
        <v>21.599999999999998</v>
      </c>
      <c r="J42" s="114">
        <f>[38]Setembro!$K$13</f>
        <v>8.1999999999999993</v>
      </c>
      <c r="K42" s="114">
        <f>[38]Setembro!$K$14</f>
        <v>0.2</v>
      </c>
      <c r="L42" s="114">
        <f>[38]Setembro!$K$15</f>
        <v>0</v>
      </c>
      <c r="M42" s="114">
        <f>[38]Setembro!$K$16</f>
        <v>0.60000000000000009</v>
      </c>
      <c r="N42" s="114">
        <f>[38]Setembro!$K$17</f>
        <v>12.600000000000001</v>
      </c>
      <c r="O42" s="114">
        <f>[38]Setembro!$K$18</f>
        <v>0</v>
      </c>
      <c r="P42" s="114">
        <f>[38]Setembro!$K$19</f>
        <v>0</v>
      </c>
      <c r="Q42" s="114">
        <f>[38]Setembro!$K$20</f>
        <v>0</v>
      </c>
      <c r="R42" s="114">
        <f>[38]Setembro!$K$21</f>
        <v>0</v>
      </c>
      <c r="S42" s="114">
        <f>[38]Setembro!$K$22</f>
        <v>0</v>
      </c>
      <c r="T42" s="114">
        <f>[38]Setembro!$K$23</f>
        <v>0</v>
      </c>
      <c r="U42" s="114">
        <f>[38]Setembro!$K$24</f>
        <v>0</v>
      </c>
      <c r="V42" s="114">
        <f>[38]Setembro!$K$25</f>
        <v>0</v>
      </c>
      <c r="W42" s="114">
        <f>[38]Setembro!$K$26</f>
        <v>0</v>
      </c>
      <c r="X42" s="114">
        <f>[38]Setembro!$K$27</f>
        <v>0</v>
      </c>
      <c r="Y42" s="114">
        <f>[38]Setembro!$K$28</f>
        <v>0</v>
      </c>
      <c r="Z42" s="114">
        <f>[38]Setembro!$K$29</f>
        <v>0</v>
      </c>
      <c r="AA42" s="114">
        <f>[38]Setembro!$K$30</f>
        <v>0</v>
      </c>
      <c r="AB42" s="114">
        <f>[38]Setembro!$K$31</f>
        <v>0</v>
      </c>
      <c r="AC42" s="114">
        <f>[38]Setembro!$K$32</f>
        <v>0</v>
      </c>
      <c r="AD42" s="114">
        <f>[38]Setembro!$K$33</f>
        <v>0</v>
      </c>
      <c r="AE42" s="114">
        <f>[38]Setembro!$K$34</f>
        <v>5.8000000000000007</v>
      </c>
      <c r="AF42" s="109">
        <f t="shared" si="1"/>
        <v>56.2</v>
      </c>
      <c r="AG42" s="120">
        <f t="shared" si="2"/>
        <v>21.599999999999998</v>
      </c>
      <c r="AH42" s="60">
        <f t="shared" si="3"/>
        <v>23</v>
      </c>
    </row>
    <row r="43" spans="1:36" x14ac:dyDescent="0.2">
      <c r="A43" s="52" t="s">
        <v>141</v>
      </c>
      <c r="B43" s="114">
        <f>[39]Setembro!$K$5</f>
        <v>0.2</v>
      </c>
      <c r="C43" s="114">
        <f>[39]Setembro!$K$6</f>
        <v>0</v>
      </c>
      <c r="D43" s="114">
        <f>[39]Setembro!$K$7</f>
        <v>3.8</v>
      </c>
      <c r="E43" s="114">
        <f>[39]Setembro!$K$8</f>
        <v>0</v>
      </c>
      <c r="F43" s="114">
        <f>[39]Setembro!$K$9</f>
        <v>0</v>
      </c>
      <c r="G43" s="114">
        <f>[39]Setembro!$K$10</f>
        <v>0</v>
      </c>
      <c r="H43" s="114">
        <f>[39]Setembro!$K$11</f>
        <v>0</v>
      </c>
      <c r="I43" s="114">
        <f>[39]Setembro!$K$12</f>
        <v>5.3999999999999995</v>
      </c>
      <c r="J43" s="114">
        <f>[39]Setembro!$K$13</f>
        <v>32.4</v>
      </c>
      <c r="K43" s="114">
        <f>[39]Setembro!$K$14</f>
        <v>0.2</v>
      </c>
      <c r="L43" s="114">
        <f>[39]Setembro!$K$15</f>
        <v>0</v>
      </c>
      <c r="M43" s="114">
        <f>[39]Setembro!$K$16</f>
        <v>8</v>
      </c>
      <c r="N43" s="114">
        <f>[39]Setembro!$K$17</f>
        <v>0</v>
      </c>
      <c r="O43" s="114">
        <f>[39]Setembro!$K$18</f>
        <v>0</v>
      </c>
      <c r="P43" s="114">
        <f>[39]Setembro!$K$19</f>
        <v>0</v>
      </c>
      <c r="Q43" s="114">
        <f>[39]Setembro!$K$20</f>
        <v>0</v>
      </c>
      <c r="R43" s="114">
        <f>[39]Setembro!$K$21</f>
        <v>0</v>
      </c>
      <c r="S43" s="114">
        <f>[39]Setembro!$K$22</f>
        <v>5.4</v>
      </c>
      <c r="T43" s="114">
        <f>[39]Setembro!$K$23</f>
        <v>0</v>
      </c>
      <c r="U43" s="114">
        <f>[39]Setembro!$K$24</f>
        <v>0</v>
      </c>
      <c r="V43" s="114">
        <f>[39]Setembro!$K$25</f>
        <v>0</v>
      </c>
      <c r="W43" s="114">
        <f>[39]Setembro!$K$26</f>
        <v>0</v>
      </c>
      <c r="X43" s="114">
        <f>[39]Setembro!$K$27</f>
        <v>0</v>
      </c>
      <c r="Y43" s="114">
        <f>[39]Setembro!$K$28</f>
        <v>0</v>
      </c>
      <c r="Z43" s="114">
        <f>[39]Setembro!$K$29</f>
        <v>0</v>
      </c>
      <c r="AA43" s="114">
        <f>[39]Setembro!$K$30</f>
        <v>0</v>
      </c>
      <c r="AB43" s="114">
        <f>[39]Setembro!$K$31</f>
        <v>0</v>
      </c>
      <c r="AC43" s="114">
        <f>[39]Setembro!$K$32</f>
        <v>0</v>
      </c>
      <c r="AD43" s="114">
        <f>[39]Setembro!$K$33</f>
        <v>0</v>
      </c>
      <c r="AE43" s="114">
        <f>[39]Setembro!$K$34</f>
        <v>0</v>
      </c>
      <c r="AF43" s="109">
        <f t="shared" si="1"/>
        <v>55.4</v>
      </c>
      <c r="AG43" s="120">
        <f t="shared" si="2"/>
        <v>32.4</v>
      </c>
      <c r="AH43" s="60">
        <f t="shared" si="3"/>
        <v>23</v>
      </c>
      <c r="AJ43" s="12" t="s">
        <v>35</v>
      </c>
    </row>
    <row r="44" spans="1:36" x14ac:dyDescent="0.2">
      <c r="A44" s="52" t="s">
        <v>18</v>
      </c>
      <c r="B44" s="114">
        <f>[40]Setembro!$K$5</f>
        <v>0.2</v>
      </c>
      <c r="C44" s="114">
        <f>[40]Setembro!$K$6</f>
        <v>0</v>
      </c>
      <c r="D44" s="114">
        <f>[40]Setembro!$K$7</f>
        <v>0</v>
      </c>
      <c r="E44" s="114">
        <f>[40]Setembro!$K$8</f>
        <v>0</v>
      </c>
      <c r="F44" s="114">
        <f>[40]Setembro!$K$9</f>
        <v>0</v>
      </c>
      <c r="G44" s="114">
        <f>[40]Setembro!$K$10</f>
        <v>0</v>
      </c>
      <c r="H44" s="114">
        <f>[40]Setembro!$K$11</f>
        <v>3.2</v>
      </c>
      <c r="I44" s="114">
        <f>[40]Setembro!$K$12</f>
        <v>4.2</v>
      </c>
      <c r="J44" s="114">
        <f>[40]Setembro!$K$13</f>
        <v>6.4</v>
      </c>
      <c r="K44" s="114">
        <f>[40]Setembro!$K$14</f>
        <v>3.8000000000000003</v>
      </c>
      <c r="L44" s="114">
        <f>[40]Setembro!$K$15</f>
        <v>0</v>
      </c>
      <c r="M44" s="114">
        <f>[40]Setembro!$K$16</f>
        <v>0</v>
      </c>
      <c r="N44" s="114">
        <f>[40]Setembro!$K$17</f>
        <v>7.8000000000000007</v>
      </c>
      <c r="O44" s="114">
        <f>[40]Setembro!$K$18</f>
        <v>2.6</v>
      </c>
      <c r="P44" s="114">
        <f>[40]Setembro!$K$19</f>
        <v>0</v>
      </c>
      <c r="Q44" s="114">
        <f>[40]Setembro!$K$20</f>
        <v>0</v>
      </c>
      <c r="R44" s="114">
        <f>[40]Setembro!$K$21</f>
        <v>0.8</v>
      </c>
      <c r="S44" s="114">
        <f>[40]Setembro!$K$22</f>
        <v>0.2</v>
      </c>
      <c r="T44" s="114">
        <f>[40]Setembro!$K$23</f>
        <v>7.8000000000000007</v>
      </c>
      <c r="U44" s="114">
        <f>[40]Setembro!$K$24</f>
        <v>0.2</v>
      </c>
      <c r="V44" s="114">
        <f>[40]Setembro!$K$25</f>
        <v>0.2</v>
      </c>
      <c r="W44" s="114">
        <f>[40]Setembro!$K$26</f>
        <v>1.4000000000000001</v>
      </c>
      <c r="X44" s="114">
        <f>[40]Setembro!$K$27</f>
        <v>0.60000000000000009</v>
      </c>
      <c r="Y44" s="114">
        <f>[40]Setembro!$K$28</f>
        <v>0</v>
      </c>
      <c r="Z44" s="114">
        <f>[40]Setembro!$K$29</f>
        <v>0</v>
      </c>
      <c r="AA44" s="114">
        <f>[40]Setembro!$K$30</f>
        <v>0</v>
      </c>
      <c r="AB44" s="114">
        <f>[40]Setembro!$K$31</f>
        <v>0</v>
      </c>
      <c r="AC44" s="114">
        <f>[40]Setembro!$K$32</f>
        <v>0</v>
      </c>
      <c r="AD44" s="114">
        <f>[40]Setembro!$K$33</f>
        <v>19</v>
      </c>
      <c r="AE44" s="114">
        <f>[40]Setembro!$K$34</f>
        <v>13.2</v>
      </c>
      <c r="AF44" s="109">
        <f t="shared" si="1"/>
        <v>71.600000000000009</v>
      </c>
      <c r="AG44" s="120">
        <f t="shared" si="2"/>
        <v>19</v>
      </c>
      <c r="AH44" s="60">
        <f t="shared" si="3"/>
        <v>14</v>
      </c>
    </row>
    <row r="45" spans="1:36" hidden="1" x14ac:dyDescent="0.2">
      <c r="A45" s="52" t="s">
        <v>146</v>
      </c>
      <c r="B45" s="114" t="str">
        <f>[41]Setembro!$K$5</f>
        <v>*</v>
      </c>
      <c r="C45" s="114" t="str">
        <f>[41]Setembro!$K$6</f>
        <v>*</v>
      </c>
      <c r="D45" s="114" t="str">
        <f>[41]Setembro!$K$7</f>
        <v>*</v>
      </c>
      <c r="E45" s="114" t="str">
        <f>[41]Setembro!$K$8</f>
        <v>*</v>
      </c>
      <c r="F45" s="114" t="str">
        <f>[41]Setembro!$K$9</f>
        <v>*</v>
      </c>
      <c r="G45" s="114" t="str">
        <f>[41]Setembro!$K$10</f>
        <v>*</v>
      </c>
      <c r="H45" s="114" t="str">
        <f>[41]Setembro!$K$11</f>
        <v>*</v>
      </c>
      <c r="I45" s="114" t="str">
        <f>[41]Setembro!$K$12</f>
        <v>*</v>
      </c>
      <c r="J45" s="114" t="str">
        <f>[41]Setembro!$K$13</f>
        <v>*</v>
      </c>
      <c r="K45" s="114" t="str">
        <f>[41]Setembro!$K$14</f>
        <v>*</v>
      </c>
      <c r="L45" s="114" t="str">
        <f>[41]Setembro!$K$15</f>
        <v>*</v>
      </c>
      <c r="M45" s="114" t="str">
        <f>[41]Setembro!$K$16</f>
        <v>*</v>
      </c>
      <c r="N45" s="114" t="str">
        <f>[41]Setembro!$K$17</f>
        <v>*</v>
      </c>
      <c r="O45" s="114" t="str">
        <f>[41]Setembro!$K$18</f>
        <v>*</v>
      </c>
      <c r="P45" s="114" t="str">
        <f>[41]Setembro!$K$19</f>
        <v>*</v>
      </c>
      <c r="Q45" s="114" t="str">
        <f>[41]Setembro!$K$20</f>
        <v>*</v>
      </c>
      <c r="R45" s="114" t="str">
        <f>[41]Setembro!$K$21</f>
        <v>*</v>
      </c>
      <c r="S45" s="114" t="str">
        <f>[41]Setembro!$K$22</f>
        <v>*</v>
      </c>
      <c r="T45" s="114" t="str">
        <f>[41]Setembro!$K$23</f>
        <v>*</v>
      </c>
      <c r="U45" s="114" t="str">
        <f>[41]Setembro!$K$24</f>
        <v>*</v>
      </c>
      <c r="V45" s="114" t="str">
        <f>[41]Setembro!$K$25</f>
        <v>*</v>
      </c>
      <c r="W45" s="114" t="str">
        <f>[41]Setembro!$K$26</f>
        <v>*</v>
      </c>
      <c r="X45" s="114" t="str">
        <f>[41]Setembro!$K$27</f>
        <v>*</v>
      </c>
      <c r="Y45" s="114" t="str">
        <f>[41]Setembro!$K$28</f>
        <v>*</v>
      </c>
      <c r="Z45" s="114" t="str">
        <f>[41]Setembro!$K$29</f>
        <v>*</v>
      </c>
      <c r="AA45" s="114" t="str">
        <f>[41]Setembro!$K$30</f>
        <v>*</v>
      </c>
      <c r="AB45" s="114" t="str">
        <f>[41]Setembro!$K$31</f>
        <v>*</v>
      </c>
      <c r="AC45" s="114" t="str">
        <f>[41]Setembro!$K$32</f>
        <v>*</v>
      </c>
      <c r="AD45" s="114" t="str">
        <f>[41]Setembro!$K$33</f>
        <v>*</v>
      </c>
      <c r="AE45" s="114" t="str">
        <f>[41]Setembro!$K$34</f>
        <v>*</v>
      </c>
      <c r="AF45" s="109">
        <f t="shared" si="1"/>
        <v>0</v>
      </c>
      <c r="AG45" s="120">
        <f t="shared" si="2"/>
        <v>0</v>
      </c>
      <c r="AH45" s="60">
        <f t="shared" si="3"/>
        <v>0</v>
      </c>
    </row>
    <row r="46" spans="1:36" x14ac:dyDescent="0.2">
      <c r="A46" s="52" t="s">
        <v>19</v>
      </c>
      <c r="B46" s="114">
        <f>[42]Setembro!$K$5</f>
        <v>0</v>
      </c>
      <c r="C46" s="114">
        <f>[42]Setembro!$K$6</f>
        <v>0</v>
      </c>
      <c r="D46" s="114">
        <f>[42]Setembro!$K$7</f>
        <v>0</v>
      </c>
      <c r="E46" s="114">
        <f>[42]Setembro!$K$8</f>
        <v>1</v>
      </c>
      <c r="F46" s="114">
        <f>[42]Setembro!$K$9</f>
        <v>0.2</v>
      </c>
      <c r="G46" s="114">
        <f>[42]Setembro!$K$10</f>
        <v>0</v>
      </c>
      <c r="H46" s="114">
        <f>[42]Setembro!$K$11</f>
        <v>0</v>
      </c>
      <c r="I46" s="114">
        <f>[42]Setembro!$K$12</f>
        <v>46.2</v>
      </c>
      <c r="J46" s="114">
        <f>[42]Setembro!$K$13</f>
        <v>0</v>
      </c>
      <c r="K46" s="114">
        <f>[42]Setembro!$K$14</f>
        <v>0.2</v>
      </c>
      <c r="L46" s="114">
        <f>[42]Setembro!$K$15</f>
        <v>0</v>
      </c>
      <c r="M46" s="114">
        <f>[42]Setembro!$K$16</f>
        <v>3.2</v>
      </c>
      <c r="N46" s="114">
        <f>[42]Setembro!$K$17</f>
        <v>0</v>
      </c>
      <c r="O46" s="114">
        <f>[42]Setembro!$K$18</f>
        <v>0.2</v>
      </c>
      <c r="P46" s="114">
        <f>[42]Setembro!$K$19</f>
        <v>0</v>
      </c>
      <c r="Q46" s="114">
        <f>[42]Setembro!$K$20</f>
        <v>0</v>
      </c>
      <c r="R46" s="114">
        <f>[42]Setembro!$K$21</f>
        <v>0</v>
      </c>
      <c r="S46" s="114">
        <f>[42]Setembro!$K$22</f>
        <v>0</v>
      </c>
      <c r="T46" s="114">
        <f>[42]Setembro!$K$23</f>
        <v>0</v>
      </c>
      <c r="U46" s="114">
        <f>[42]Setembro!$K$24</f>
        <v>0</v>
      </c>
      <c r="V46" s="114">
        <f>[42]Setembro!$K$25</f>
        <v>15.6</v>
      </c>
      <c r="W46" s="114">
        <f>[42]Setembro!$K$26</f>
        <v>0</v>
      </c>
      <c r="X46" s="114">
        <f>[42]Setembro!$K$27</f>
        <v>0</v>
      </c>
      <c r="Y46" s="114">
        <f>[42]Setembro!$K$28</f>
        <v>0</v>
      </c>
      <c r="Z46" s="114">
        <f>[42]Setembro!$K$29</f>
        <v>0</v>
      </c>
      <c r="AA46" s="114">
        <f>[42]Setembro!$K$30</f>
        <v>0</v>
      </c>
      <c r="AB46" s="114">
        <f>[42]Setembro!$K$31</f>
        <v>0</v>
      </c>
      <c r="AC46" s="114">
        <f>[42]Setembro!$K$32</f>
        <v>0</v>
      </c>
      <c r="AD46" s="114">
        <f>[42]Setembro!$K$33</f>
        <v>0</v>
      </c>
      <c r="AE46" s="114">
        <f>[42]Setembro!$K$34</f>
        <v>1.4</v>
      </c>
      <c r="AF46" s="109">
        <f t="shared" si="1"/>
        <v>68.000000000000014</v>
      </c>
      <c r="AG46" s="120">
        <f t="shared" si="2"/>
        <v>46.2</v>
      </c>
      <c r="AH46" s="60">
        <f t="shared" si="3"/>
        <v>22</v>
      </c>
      <c r="AI46" s="12" t="s">
        <v>35</v>
      </c>
    </row>
    <row r="47" spans="1:36" x14ac:dyDescent="0.2">
      <c r="A47" s="52" t="s">
        <v>23</v>
      </c>
      <c r="B47" s="114">
        <f>[43]Setembro!$K$5</f>
        <v>0</v>
      </c>
      <c r="C47" s="114">
        <f>[43]Setembro!$K$6</f>
        <v>0</v>
      </c>
      <c r="D47" s="114">
        <f>[43]Setembro!$K$7</f>
        <v>0</v>
      </c>
      <c r="E47" s="114">
        <f>[43]Setembro!$K$8</f>
        <v>8.5999999999999979</v>
      </c>
      <c r="F47" s="114">
        <f>[43]Setembro!$K$9</f>
        <v>2.4000000000000004</v>
      </c>
      <c r="G47" s="114">
        <f>[43]Setembro!$K$10</f>
        <v>0.4</v>
      </c>
      <c r="H47" s="114">
        <f>[43]Setembro!$K$11</f>
        <v>0</v>
      </c>
      <c r="I47" s="114">
        <f>[43]Setembro!$K$12</f>
        <v>62.999999999999993</v>
      </c>
      <c r="J47" s="114">
        <f>[43]Setembro!$K$13</f>
        <v>23.4</v>
      </c>
      <c r="K47" s="114">
        <f>[43]Setembro!$K$14</f>
        <v>0.60000000000000009</v>
      </c>
      <c r="L47" s="114">
        <f>[43]Setembro!$K$15</f>
        <v>0</v>
      </c>
      <c r="M47" s="114">
        <f>[43]Setembro!$K$16</f>
        <v>0</v>
      </c>
      <c r="N47" s="114">
        <f>[43]Setembro!$K$17</f>
        <v>15.2</v>
      </c>
      <c r="O47" s="114">
        <f>[43]Setembro!$K$18</f>
        <v>0</v>
      </c>
      <c r="P47" s="114">
        <f>[43]Setembro!$K$19</f>
        <v>0</v>
      </c>
      <c r="Q47" s="114">
        <f>[43]Setembro!$K$20</f>
        <v>0</v>
      </c>
      <c r="R47" s="114">
        <f>[43]Setembro!$K$21</f>
        <v>0</v>
      </c>
      <c r="S47" s="114">
        <f>[43]Setembro!$K$22</f>
        <v>0</v>
      </c>
      <c r="T47" s="114">
        <f>[43]Setembro!$K$23</f>
        <v>0</v>
      </c>
      <c r="U47" s="114">
        <f>[43]Setembro!$K$24</f>
        <v>6.8000000000000007</v>
      </c>
      <c r="V47" s="114">
        <f>[43]Setembro!$K$25</f>
        <v>0</v>
      </c>
      <c r="W47" s="114">
        <f>[43]Setembro!$K$26</f>
        <v>0</v>
      </c>
      <c r="X47" s="114">
        <f>[43]Setembro!$K$27</f>
        <v>0</v>
      </c>
      <c r="Y47" s="114">
        <f>[43]Setembro!$K$28</f>
        <v>0</v>
      </c>
      <c r="Z47" s="114">
        <f>[43]Setembro!$K$29</f>
        <v>0</v>
      </c>
      <c r="AA47" s="114">
        <f>[43]Setembro!$K$30</f>
        <v>0</v>
      </c>
      <c r="AB47" s="114">
        <f>[43]Setembro!$K$31</f>
        <v>0</v>
      </c>
      <c r="AC47" s="114">
        <f>[43]Setembro!$K$32</f>
        <v>0</v>
      </c>
      <c r="AD47" s="114">
        <f>[43]Setembro!$K$33</f>
        <v>0</v>
      </c>
      <c r="AE47" s="114">
        <f>[43]Setembro!$K$34</f>
        <v>0</v>
      </c>
      <c r="AF47" s="109">
        <f t="shared" si="1"/>
        <v>120.39999999999998</v>
      </c>
      <c r="AG47" s="120">
        <f t="shared" si="2"/>
        <v>62.999999999999993</v>
      </c>
      <c r="AH47" s="60">
        <f t="shared" si="3"/>
        <v>22</v>
      </c>
    </row>
    <row r="48" spans="1:36" x14ac:dyDescent="0.2">
      <c r="A48" s="52" t="s">
        <v>34</v>
      </c>
      <c r="B48" s="114">
        <f>[44]Setembro!$K$5</f>
        <v>0</v>
      </c>
      <c r="C48" s="114">
        <f>[44]Setembro!$K$6</f>
        <v>3.2</v>
      </c>
      <c r="D48" s="114">
        <f>[44]Setembro!$K$7</f>
        <v>0</v>
      </c>
      <c r="E48" s="114">
        <f>[44]Setembro!$K$8</f>
        <v>0</v>
      </c>
      <c r="F48" s="114">
        <f>[44]Setembro!$K$9</f>
        <v>0.4</v>
      </c>
      <c r="G48" s="114">
        <f>[44]Setembro!$K$10</f>
        <v>0.4</v>
      </c>
      <c r="H48" s="114">
        <f>[44]Setembro!$K$11</f>
        <v>0</v>
      </c>
      <c r="I48" s="114">
        <f>[44]Setembro!$K$12</f>
        <v>0</v>
      </c>
      <c r="J48" s="114">
        <f>[44]Setembro!$K$13</f>
        <v>0</v>
      </c>
      <c r="K48" s="114">
        <f>[44]Setembro!$K$14</f>
        <v>0</v>
      </c>
      <c r="L48" s="114">
        <f>[44]Setembro!$K$15</f>
        <v>0</v>
      </c>
      <c r="M48" s="114">
        <f>[44]Setembro!$K$16</f>
        <v>0</v>
      </c>
      <c r="N48" s="114">
        <f>[44]Setembro!$K$17</f>
        <v>0</v>
      </c>
      <c r="O48" s="114">
        <f>[44]Setembro!$K$18</f>
        <v>2.8000000000000003</v>
      </c>
      <c r="P48" s="114">
        <f>[44]Setembro!$K$19</f>
        <v>0.2</v>
      </c>
      <c r="Q48" s="114">
        <f>[44]Setembro!$K$20</f>
        <v>0</v>
      </c>
      <c r="R48" s="114">
        <f>[44]Setembro!$K$21</f>
        <v>0</v>
      </c>
      <c r="S48" s="114">
        <f>[44]Setembro!$K$22</f>
        <v>1.6</v>
      </c>
      <c r="T48" s="114">
        <f>[44]Setembro!$K$23</f>
        <v>0</v>
      </c>
      <c r="U48" s="114">
        <f>[44]Setembro!$K$24</f>
        <v>0</v>
      </c>
      <c r="V48" s="114">
        <f>[44]Setembro!$K$25</f>
        <v>0</v>
      </c>
      <c r="W48" s="114">
        <f>[44]Setembro!$K$26</f>
        <v>0</v>
      </c>
      <c r="X48" s="114">
        <f>[44]Setembro!$K$27</f>
        <v>0.6</v>
      </c>
      <c r="Y48" s="114">
        <f>[44]Setembro!$K$28</f>
        <v>0</v>
      </c>
      <c r="Z48" s="114">
        <f>[44]Setembro!$K$29</f>
        <v>9.1999999999999993</v>
      </c>
      <c r="AA48" s="114">
        <f>[44]Setembro!$K$30</f>
        <v>0</v>
      </c>
      <c r="AB48" s="114">
        <f>[44]Setembro!$K$31</f>
        <v>0</v>
      </c>
      <c r="AC48" s="114">
        <f>[44]Setembro!$K$32</f>
        <v>0</v>
      </c>
      <c r="AD48" s="114">
        <f>[44]Setembro!$K$33</f>
        <v>12.2</v>
      </c>
      <c r="AE48" s="114">
        <f>[44]Setembro!$K$34</f>
        <v>0</v>
      </c>
      <c r="AF48" s="109">
        <f t="shared" si="1"/>
        <v>30.599999999999998</v>
      </c>
      <c r="AG48" s="120">
        <f t="shared" si="2"/>
        <v>12.2</v>
      </c>
      <c r="AH48" s="60">
        <f t="shared" si="3"/>
        <v>21</v>
      </c>
      <c r="AI48" s="12" t="s">
        <v>35</v>
      </c>
    </row>
    <row r="49" spans="1:34" x14ac:dyDescent="0.2">
      <c r="A49" s="121" t="s">
        <v>20</v>
      </c>
      <c r="B49" s="114">
        <f>[45]Setembro!$K$5</f>
        <v>0</v>
      </c>
      <c r="C49" s="114">
        <f>[45]Setembro!$K$6</f>
        <v>4.4000000000000004</v>
      </c>
      <c r="D49" s="114">
        <f>[45]Setembro!$K$7</f>
        <v>0</v>
      </c>
      <c r="E49" s="114">
        <f>[45]Setembro!$K$8</f>
        <v>0</v>
      </c>
      <c r="F49" s="114">
        <f>[45]Setembro!$K$9</f>
        <v>0.8</v>
      </c>
      <c r="G49" s="114">
        <f>[45]Setembro!$K$10</f>
        <v>0</v>
      </c>
      <c r="H49" s="114">
        <f>[45]Setembro!$K$11</f>
        <v>0</v>
      </c>
      <c r="I49" s="114">
        <f>[45]Setembro!$K$12</f>
        <v>0</v>
      </c>
      <c r="J49" s="114">
        <f>[45]Setembro!$K$13</f>
        <v>1.6</v>
      </c>
      <c r="K49" s="114">
        <f>[45]Setembro!$K$14</f>
        <v>0</v>
      </c>
      <c r="L49" s="114">
        <f>[45]Setembro!$K$15</f>
        <v>0</v>
      </c>
      <c r="M49" s="114">
        <f>[45]Setembro!$K$16</f>
        <v>0</v>
      </c>
      <c r="N49" s="114">
        <f>[45]Setembro!$K$17</f>
        <v>0</v>
      </c>
      <c r="O49" s="114">
        <f>[45]Setembro!$K$18</f>
        <v>7.8000000000000007</v>
      </c>
      <c r="P49" s="114">
        <f>[45]Setembro!$K$19</f>
        <v>0.2</v>
      </c>
      <c r="Q49" s="114">
        <f>[45]Setembro!$K$20</f>
        <v>0</v>
      </c>
      <c r="R49" s="114">
        <f>[45]Setembro!$K$21</f>
        <v>0</v>
      </c>
      <c r="S49" s="114">
        <f>[45]Setembro!$K$22</f>
        <v>0</v>
      </c>
      <c r="T49" s="114">
        <f>[45]Setembro!$K$23</f>
        <v>0</v>
      </c>
      <c r="U49" s="114">
        <f>[45]Setembro!$K$24</f>
        <v>0</v>
      </c>
      <c r="V49" s="114">
        <f>[45]Setembro!$K$25</f>
        <v>0</v>
      </c>
      <c r="W49" s="114">
        <f>[45]Setembro!$K$26</f>
        <v>0</v>
      </c>
      <c r="X49" s="114">
        <f>[45]Setembro!$K$27</f>
        <v>0</v>
      </c>
      <c r="Y49" s="114">
        <f>[45]Setembro!$K$28</f>
        <v>0</v>
      </c>
      <c r="Z49" s="114">
        <f>[45]Setembro!$K$29</f>
        <v>0</v>
      </c>
      <c r="AA49" s="114">
        <f>[45]Setembro!$K$30</f>
        <v>0</v>
      </c>
      <c r="AB49" s="114">
        <f>[45]Setembro!$K$31</f>
        <v>0</v>
      </c>
      <c r="AC49" s="114">
        <f>[45]Setembro!$K$32</f>
        <v>0</v>
      </c>
      <c r="AD49" s="114">
        <f>[45]Setembro!$K$33</f>
        <v>0</v>
      </c>
      <c r="AE49" s="114">
        <f>[45]Setembro!$K$34</f>
        <v>1</v>
      </c>
      <c r="AF49" s="109">
        <f t="shared" si="1"/>
        <v>15.8</v>
      </c>
      <c r="AG49" s="120">
        <f t="shared" si="2"/>
        <v>7.8000000000000007</v>
      </c>
      <c r="AH49" s="60">
        <f t="shared" si="3"/>
        <v>24</v>
      </c>
    </row>
    <row r="50" spans="1:34" x14ac:dyDescent="0.2">
      <c r="A50" s="122" t="s">
        <v>1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38.6</v>
      </c>
      <c r="J50" s="114">
        <v>0.2</v>
      </c>
      <c r="K50" s="114">
        <v>0</v>
      </c>
      <c r="L50" s="114">
        <v>0</v>
      </c>
      <c r="M50" s="114">
        <v>0</v>
      </c>
      <c r="N50" s="114">
        <v>18.600000000000001</v>
      </c>
      <c r="O50" s="114">
        <v>0.2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0</v>
      </c>
      <c r="V50" s="114">
        <v>0</v>
      </c>
      <c r="W50" s="114">
        <v>0</v>
      </c>
      <c r="X50" s="114">
        <v>0</v>
      </c>
      <c r="Y50" s="114">
        <v>0</v>
      </c>
      <c r="Z50" s="114">
        <v>0</v>
      </c>
      <c r="AA50" s="114">
        <v>0</v>
      </c>
      <c r="AB50" s="114">
        <v>0</v>
      </c>
      <c r="AC50" s="114">
        <v>0</v>
      </c>
      <c r="AD50" s="114">
        <v>0</v>
      </c>
      <c r="AE50" s="114">
        <v>0</v>
      </c>
      <c r="AF50" s="109">
        <f t="shared" ref="AF50:AF76" si="4">SUM(B50:AE50)</f>
        <v>57.600000000000009</v>
      </c>
      <c r="AG50" s="120">
        <f t="shared" si="2"/>
        <v>38.6</v>
      </c>
      <c r="AH50" s="60">
        <f t="shared" si="3"/>
        <v>26</v>
      </c>
    </row>
    <row r="51" spans="1:34" x14ac:dyDescent="0.2">
      <c r="A51" s="122" t="s">
        <v>52</v>
      </c>
      <c r="B51" s="114">
        <v>0</v>
      </c>
      <c r="C51" s="114">
        <v>0</v>
      </c>
      <c r="D51" s="114">
        <v>0</v>
      </c>
      <c r="E51" s="114">
        <v>0.6</v>
      </c>
      <c r="F51" s="114">
        <v>0</v>
      </c>
      <c r="G51" s="114">
        <v>0</v>
      </c>
      <c r="H51" s="114">
        <v>0</v>
      </c>
      <c r="I51" s="114">
        <v>1</v>
      </c>
      <c r="J51" s="114">
        <v>31.4</v>
      </c>
      <c r="K51" s="114">
        <v>0</v>
      </c>
      <c r="L51" s="114">
        <v>0</v>
      </c>
      <c r="M51" s="114">
        <v>2</v>
      </c>
      <c r="N51" s="114">
        <v>6.4</v>
      </c>
      <c r="O51" s="114">
        <v>0.4</v>
      </c>
      <c r="P51" s="114">
        <v>0</v>
      </c>
      <c r="Q51" s="114">
        <v>0</v>
      </c>
      <c r="R51" s="114">
        <v>0</v>
      </c>
      <c r="S51" s="114">
        <v>0</v>
      </c>
      <c r="T51" s="114">
        <v>0.4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8.1999999999999993</v>
      </c>
      <c r="AA51" s="114">
        <v>0</v>
      </c>
      <c r="AB51" s="114">
        <v>0</v>
      </c>
      <c r="AC51" s="114">
        <v>0</v>
      </c>
      <c r="AD51" s="114">
        <v>0</v>
      </c>
      <c r="AE51" s="114">
        <v>2.4</v>
      </c>
      <c r="AF51" s="109">
        <f t="shared" si="4"/>
        <v>52.79999999999999</v>
      </c>
      <c r="AG51" s="120">
        <f t="shared" si="2"/>
        <v>31.4</v>
      </c>
      <c r="AH51" s="60">
        <f t="shared" si="3"/>
        <v>21</v>
      </c>
    </row>
    <row r="52" spans="1:34" x14ac:dyDescent="0.2">
      <c r="A52" s="122" t="s">
        <v>31</v>
      </c>
      <c r="B52" s="114">
        <v>1.6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19.399999999999999</v>
      </c>
      <c r="J52" s="114">
        <v>11.6</v>
      </c>
      <c r="K52" s="114">
        <v>0</v>
      </c>
      <c r="L52" s="114">
        <v>0</v>
      </c>
      <c r="M52" s="114">
        <v>6.8</v>
      </c>
      <c r="N52" s="114">
        <v>2.6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3.8</v>
      </c>
      <c r="U52" s="114">
        <v>0.2</v>
      </c>
      <c r="V52" s="114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09">
        <f t="shared" si="4"/>
        <v>46</v>
      </c>
      <c r="AG52" s="120">
        <f t="shared" si="2"/>
        <v>19.399999999999999</v>
      </c>
      <c r="AH52" s="60">
        <f t="shared" si="3"/>
        <v>23</v>
      </c>
    </row>
    <row r="53" spans="1:34" hidden="1" x14ac:dyDescent="0.2">
      <c r="A53" s="122" t="s">
        <v>232</v>
      </c>
      <c r="B53" s="114" t="s">
        <v>209</v>
      </c>
      <c r="C53" s="114" t="s">
        <v>209</v>
      </c>
      <c r="D53" s="114" t="s">
        <v>209</v>
      </c>
      <c r="E53" s="114" t="s">
        <v>209</v>
      </c>
      <c r="F53" s="114" t="s">
        <v>209</v>
      </c>
      <c r="G53" s="114" t="s">
        <v>209</v>
      </c>
      <c r="H53" s="114" t="s">
        <v>209</v>
      </c>
      <c r="I53" s="114" t="s">
        <v>209</v>
      </c>
      <c r="J53" s="114" t="s">
        <v>209</v>
      </c>
      <c r="K53" s="114" t="s">
        <v>209</v>
      </c>
      <c r="L53" s="114" t="s">
        <v>209</v>
      </c>
      <c r="M53" s="114" t="s">
        <v>209</v>
      </c>
      <c r="N53" s="114" t="s">
        <v>209</v>
      </c>
      <c r="O53" s="114" t="s">
        <v>209</v>
      </c>
      <c r="P53" s="114" t="s">
        <v>209</v>
      </c>
      <c r="Q53" s="114" t="s">
        <v>209</v>
      </c>
      <c r="R53" s="114" t="s">
        <v>209</v>
      </c>
      <c r="S53" s="114" t="s">
        <v>209</v>
      </c>
      <c r="T53" s="114" t="s">
        <v>209</v>
      </c>
      <c r="U53" s="114" t="s">
        <v>209</v>
      </c>
      <c r="V53" s="114" t="s">
        <v>209</v>
      </c>
      <c r="W53" s="114" t="s">
        <v>209</v>
      </c>
      <c r="X53" s="114" t="s">
        <v>209</v>
      </c>
      <c r="Y53" s="114" t="s">
        <v>209</v>
      </c>
      <c r="Z53" s="114" t="s">
        <v>209</v>
      </c>
      <c r="AA53" s="114" t="s">
        <v>209</v>
      </c>
      <c r="AB53" s="114" t="s">
        <v>209</v>
      </c>
      <c r="AC53" s="114" t="s">
        <v>209</v>
      </c>
      <c r="AD53" s="114" t="s">
        <v>209</v>
      </c>
      <c r="AE53" s="114" t="s">
        <v>209</v>
      </c>
      <c r="AF53" s="109">
        <v>4</v>
      </c>
      <c r="AG53" s="120" t="s">
        <v>209</v>
      </c>
      <c r="AH53" s="60" t="s">
        <v>209</v>
      </c>
    </row>
    <row r="54" spans="1:34" s="5" customFormat="1" x14ac:dyDescent="0.2">
      <c r="A54" s="122" t="s">
        <v>233</v>
      </c>
      <c r="B54" s="114">
        <v>0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28.8</v>
      </c>
      <c r="J54" s="114">
        <v>5.2</v>
      </c>
      <c r="K54" s="114">
        <v>0.4</v>
      </c>
      <c r="L54" s="114">
        <v>0</v>
      </c>
      <c r="M54" s="114">
        <v>1.6</v>
      </c>
      <c r="N54" s="114">
        <v>10.4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10.199999999999999</v>
      </c>
      <c r="V54" s="114">
        <v>4.2</v>
      </c>
      <c r="W54" s="114">
        <v>1</v>
      </c>
      <c r="X54" s="114">
        <v>2.8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9.6</v>
      </c>
      <c r="AE54" s="114">
        <v>3.4</v>
      </c>
      <c r="AF54" s="109">
        <f t="shared" si="4"/>
        <v>77.599999999999994</v>
      </c>
      <c r="AG54" s="120">
        <f t="shared" si="2"/>
        <v>28.8</v>
      </c>
      <c r="AH54" s="60">
        <f t="shared" si="3"/>
        <v>19</v>
      </c>
    </row>
    <row r="55" spans="1:34" x14ac:dyDescent="0.2">
      <c r="A55" s="122" t="s">
        <v>234</v>
      </c>
      <c r="B55" s="114">
        <v>0</v>
      </c>
      <c r="C55" s="114">
        <v>0</v>
      </c>
      <c r="D55" s="114">
        <v>0</v>
      </c>
      <c r="E55" s="114">
        <v>0</v>
      </c>
      <c r="F55" s="114">
        <v>1</v>
      </c>
      <c r="G55" s="114">
        <v>0</v>
      </c>
      <c r="H55" s="114">
        <v>0</v>
      </c>
      <c r="I55" s="114">
        <v>40.4</v>
      </c>
      <c r="J55" s="114">
        <v>18.399999999999999</v>
      </c>
      <c r="K55" s="114">
        <v>0</v>
      </c>
      <c r="L55" s="114">
        <v>0</v>
      </c>
      <c r="M55" s="114">
        <v>0</v>
      </c>
      <c r="N55" s="114">
        <v>7.8</v>
      </c>
      <c r="O55" s="114">
        <v>0.2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4">
        <v>5.6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0</v>
      </c>
      <c r="AD55" s="114">
        <v>35.6</v>
      </c>
      <c r="AE55" s="114">
        <v>0.2</v>
      </c>
      <c r="AF55" s="109">
        <f t="shared" si="4"/>
        <v>109.2</v>
      </c>
      <c r="AG55" s="120">
        <f t="shared" si="2"/>
        <v>40.4</v>
      </c>
      <c r="AH55" s="60">
        <f t="shared" si="3"/>
        <v>22</v>
      </c>
    </row>
    <row r="56" spans="1:34" x14ac:dyDescent="0.2">
      <c r="A56" s="122" t="s">
        <v>235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32.799999999999997</v>
      </c>
      <c r="J56" s="114">
        <v>12.4</v>
      </c>
      <c r="K56" s="114">
        <v>0</v>
      </c>
      <c r="L56" s="114">
        <v>0</v>
      </c>
      <c r="M56" s="114">
        <v>0.2</v>
      </c>
      <c r="N56" s="114">
        <v>6.6</v>
      </c>
      <c r="O56" s="114">
        <v>0.2</v>
      </c>
      <c r="P56" s="114">
        <v>0</v>
      </c>
      <c r="Q56" s="114">
        <v>0</v>
      </c>
      <c r="R56" s="114">
        <v>0</v>
      </c>
      <c r="S56" s="114">
        <v>0</v>
      </c>
      <c r="T56" s="114">
        <v>0</v>
      </c>
      <c r="U56" s="114">
        <v>0</v>
      </c>
      <c r="V56" s="114">
        <v>1.2</v>
      </c>
      <c r="W56" s="114">
        <v>0</v>
      </c>
      <c r="X56" s="114">
        <v>4.5999999999999996</v>
      </c>
      <c r="Y56" s="114">
        <v>0</v>
      </c>
      <c r="Z56" s="114">
        <v>0</v>
      </c>
      <c r="AA56" s="114">
        <v>0</v>
      </c>
      <c r="AB56" s="114">
        <v>0</v>
      </c>
      <c r="AC56" s="114">
        <v>0</v>
      </c>
      <c r="AD56" s="114">
        <v>17.2</v>
      </c>
      <c r="AE56" s="114">
        <v>3.6</v>
      </c>
      <c r="AF56" s="109">
        <f t="shared" si="4"/>
        <v>78.8</v>
      </c>
      <c r="AG56" s="120">
        <f t="shared" si="2"/>
        <v>32.799999999999997</v>
      </c>
      <c r="AH56" s="60">
        <f t="shared" si="3"/>
        <v>21</v>
      </c>
    </row>
    <row r="57" spans="1:34" x14ac:dyDescent="0.2">
      <c r="A57" s="122" t="s">
        <v>236</v>
      </c>
      <c r="B57" s="114">
        <v>0</v>
      </c>
      <c r="C57" s="114">
        <v>0</v>
      </c>
      <c r="D57" s="114">
        <v>0</v>
      </c>
      <c r="E57" s="114">
        <v>0</v>
      </c>
      <c r="F57" s="114">
        <v>1.2</v>
      </c>
      <c r="G57" s="114">
        <v>0</v>
      </c>
      <c r="H57" s="114">
        <v>2.2000000000000002</v>
      </c>
      <c r="I57" s="114">
        <v>67.2</v>
      </c>
      <c r="J57" s="114">
        <v>2.8</v>
      </c>
      <c r="K57" s="114">
        <v>0</v>
      </c>
      <c r="L57" s="114">
        <v>0</v>
      </c>
      <c r="M57" s="114">
        <v>0</v>
      </c>
      <c r="N57" s="114">
        <v>22.2</v>
      </c>
      <c r="O57" s="114">
        <v>0.2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0</v>
      </c>
      <c r="V57" s="114">
        <v>0</v>
      </c>
      <c r="W57" s="114">
        <v>0</v>
      </c>
      <c r="X57" s="114">
        <v>0</v>
      </c>
      <c r="Y57" s="114">
        <v>0</v>
      </c>
      <c r="Z57" s="114">
        <v>0</v>
      </c>
      <c r="AA57" s="114">
        <v>0</v>
      </c>
      <c r="AB57" s="114">
        <v>0</v>
      </c>
      <c r="AC57" s="114">
        <v>0</v>
      </c>
      <c r="AD57" s="114">
        <v>1.6</v>
      </c>
      <c r="AE57" s="114">
        <v>0</v>
      </c>
      <c r="AF57" s="109">
        <f t="shared" si="4"/>
        <v>97.4</v>
      </c>
      <c r="AG57" s="120">
        <f t="shared" si="2"/>
        <v>67.2</v>
      </c>
      <c r="AH57" s="60">
        <f t="shared" si="3"/>
        <v>23</v>
      </c>
    </row>
    <row r="58" spans="1:34" x14ac:dyDescent="0.2">
      <c r="A58" s="122" t="s">
        <v>237</v>
      </c>
      <c r="B58" s="114">
        <v>0</v>
      </c>
      <c r="C58" s="114">
        <v>0</v>
      </c>
      <c r="D58" s="114">
        <v>0</v>
      </c>
      <c r="E58" s="114">
        <v>1</v>
      </c>
      <c r="F58" s="114">
        <v>0</v>
      </c>
      <c r="G58" s="114">
        <v>0</v>
      </c>
      <c r="H58" s="114">
        <v>0</v>
      </c>
      <c r="I58" s="114">
        <v>4</v>
      </c>
      <c r="J58" s="114">
        <v>0</v>
      </c>
      <c r="K58" s="114">
        <v>0</v>
      </c>
      <c r="L58" s="114">
        <v>0</v>
      </c>
      <c r="M58" s="114">
        <v>19</v>
      </c>
      <c r="N58" s="114">
        <v>11.8</v>
      </c>
      <c r="O58" s="114">
        <v>0.2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4">
        <v>0</v>
      </c>
      <c r="W58" s="114">
        <v>0</v>
      </c>
      <c r="X58" s="114">
        <v>0</v>
      </c>
      <c r="Y58" s="114">
        <v>0</v>
      </c>
      <c r="Z58" s="114">
        <v>0</v>
      </c>
      <c r="AA58" s="114">
        <v>0</v>
      </c>
      <c r="AB58" s="114">
        <v>0</v>
      </c>
      <c r="AC58" s="114">
        <v>0</v>
      </c>
      <c r="AD58" s="114">
        <v>0</v>
      </c>
      <c r="AE58" s="114">
        <v>0</v>
      </c>
      <c r="AF58" s="109">
        <f t="shared" si="4"/>
        <v>36</v>
      </c>
      <c r="AG58" s="120">
        <f t="shared" si="2"/>
        <v>19</v>
      </c>
      <c r="AH58" s="60">
        <f t="shared" si="3"/>
        <v>25</v>
      </c>
    </row>
    <row r="59" spans="1:34" x14ac:dyDescent="0.2">
      <c r="A59" s="122" t="s">
        <v>238</v>
      </c>
      <c r="B59" s="114">
        <v>0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3.8</v>
      </c>
      <c r="J59" s="114">
        <v>0.2</v>
      </c>
      <c r="K59" s="114">
        <v>0</v>
      </c>
      <c r="L59" s="114">
        <v>0</v>
      </c>
      <c r="M59" s="114">
        <v>3.6</v>
      </c>
      <c r="N59" s="114">
        <v>16.600000000000001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  <c r="AB59" s="114">
        <v>0.6</v>
      </c>
      <c r="AC59" s="114">
        <v>0</v>
      </c>
      <c r="AD59" s="114">
        <v>0</v>
      </c>
      <c r="AE59" s="114">
        <v>0</v>
      </c>
      <c r="AF59" s="109">
        <f t="shared" si="4"/>
        <v>24.800000000000004</v>
      </c>
      <c r="AG59" s="120">
        <f t="shared" si="2"/>
        <v>16.600000000000001</v>
      </c>
      <c r="AH59" s="60">
        <f t="shared" si="3"/>
        <v>25</v>
      </c>
    </row>
    <row r="60" spans="1:34" x14ac:dyDescent="0.2">
      <c r="A60" s="122" t="s">
        <v>6</v>
      </c>
      <c r="B60" s="114">
        <v>4.5999999999999996</v>
      </c>
      <c r="C60" s="114">
        <v>0</v>
      </c>
      <c r="D60" s="114">
        <v>0</v>
      </c>
      <c r="E60" s="114">
        <v>1.2</v>
      </c>
      <c r="F60" s="114">
        <v>0</v>
      </c>
      <c r="G60" s="114">
        <v>8.8000000000000007</v>
      </c>
      <c r="H60" s="114">
        <v>0</v>
      </c>
      <c r="I60" s="114">
        <v>0</v>
      </c>
      <c r="J60" s="114">
        <v>18.2</v>
      </c>
      <c r="K60" s="114">
        <v>0.4</v>
      </c>
      <c r="L60" s="114">
        <v>0</v>
      </c>
      <c r="M60" s="114">
        <v>0</v>
      </c>
      <c r="N60" s="114">
        <v>1</v>
      </c>
      <c r="O60" s="114">
        <v>2.8</v>
      </c>
      <c r="P60" s="114">
        <v>0.2</v>
      </c>
      <c r="Q60" s="114">
        <v>0</v>
      </c>
      <c r="R60" s="114">
        <v>8.4</v>
      </c>
      <c r="S60" s="114">
        <v>4.2</v>
      </c>
      <c r="T60" s="114">
        <v>0</v>
      </c>
      <c r="U60" s="114">
        <v>0</v>
      </c>
      <c r="V60" s="114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0.2</v>
      </c>
      <c r="AE60" s="114">
        <v>0</v>
      </c>
      <c r="AF60" s="109">
        <f t="shared" si="4"/>
        <v>50</v>
      </c>
      <c r="AG60" s="120">
        <f t="shared" si="2"/>
        <v>18.2</v>
      </c>
      <c r="AH60" s="60">
        <f t="shared" si="3"/>
        <v>19</v>
      </c>
    </row>
    <row r="61" spans="1:34" x14ac:dyDescent="0.2">
      <c r="A61" s="122" t="s">
        <v>239</v>
      </c>
      <c r="B61" s="114">
        <v>0</v>
      </c>
      <c r="C61" s="114">
        <v>0</v>
      </c>
      <c r="D61" s="114">
        <v>0</v>
      </c>
      <c r="E61" s="114">
        <v>13.6</v>
      </c>
      <c r="F61" s="114">
        <v>0</v>
      </c>
      <c r="G61" s="114">
        <v>0</v>
      </c>
      <c r="H61" s="114">
        <v>0</v>
      </c>
      <c r="I61" s="114">
        <v>41.4</v>
      </c>
      <c r="J61" s="114">
        <v>17.2</v>
      </c>
      <c r="K61" s="114">
        <v>0.2</v>
      </c>
      <c r="L61" s="114">
        <v>0</v>
      </c>
      <c r="M61" s="114">
        <v>0.2</v>
      </c>
      <c r="N61" s="114">
        <v>17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18</v>
      </c>
      <c r="V61" s="114">
        <v>0.2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0</v>
      </c>
      <c r="AD61" s="114">
        <v>0</v>
      </c>
      <c r="AE61" s="114">
        <v>11.6</v>
      </c>
      <c r="AF61" s="109">
        <f t="shared" si="4"/>
        <v>119.4</v>
      </c>
      <c r="AG61" s="120">
        <f t="shared" si="2"/>
        <v>41.4</v>
      </c>
      <c r="AH61" s="60">
        <f t="shared" si="3"/>
        <v>21</v>
      </c>
    </row>
    <row r="62" spans="1:34" x14ac:dyDescent="0.2">
      <c r="A62" s="122" t="s">
        <v>7</v>
      </c>
      <c r="B62" s="114">
        <v>0</v>
      </c>
      <c r="C62" s="114">
        <v>0</v>
      </c>
      <c r="D62" s="114">
        <v>0</v>
      </c>
      <c r="E62" s="114">
        <v>0.2</v>
      </c>
      <c r="F62" s="114">
        <v>0</v>
      </c>
      <c r="G62" s="114">
        <v>0</v>
      </c>
      <c r="H62" s="114">
        <v>0</v>
      </c>
      <c r="I62" s="114">
        <v>0.8</v>
      </c>
      <c r="J62" s="114">
        <v>0</v>
      </c>
      <c r="K62" s="114">
        <v>0.2</v>
      </c>
      <c r="L62" s="114">
        <v>0</v>
      </c>
      <c r="M62" s="114">
        <v>1</v>
      </c>
      <c r="N62" s="114">
        <v>6.2</v>
      </c>
      <c r="O62" s="114">
        <v>0</v>
      </c>
      <c r="P62" s="114">
        <v>0</v>
      </c>
      <c r="Q62" s="114">
        <v>0</v>
      </c>
      <c r="R62" s="114">
        <v>0</v>
      </c>
      <c r="S62" s="114">
        <v>0.6</v>
      </c>
      <c r="T62" s="114">
        <v>0</v>
      </c>
      <c r="U62" s="114">
        <v>0</v>
      </c>
      <c r="V62" s="114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4">
        <v>0</v>
      </c>
      <c r="AF62" s="109">
        <f t="shared" si="4"/>
        <v>9</v>
      </c>
      <c r="AG62" s="120">
        <f t="shared" si="2"/>
        <v>6.2</v>
      </c>
      <c r="AH62" s="60">
        <f t="shared" si="3"/>
        <v>24</v>
      </c>
    </row>
    <row r="63" spans="1:34" x14ac:dyDescent="0.2">
      <c r="A63" s="122" t="s">
        <v>240</v>
      </c>
      <c r="B63" s="114">
        <v>0</v>
      </c>
      <c r="C63" s="114">
        <v>0.2</v>
      </c>
      <c r="D63" s="114">
        <v>0</v>
      </c>
      <c r="E63" s="114">
        <v>3.8</v>
      </c>
      <c r="F63" s="114">
        <v>0</v>
      </c>
      <c r="G63" s="114">
        <v>0</v>
      </c>
      <c r="H63" s="114">
        <v>0</v>
      </c>
      <c r="I63" s="114">
        <v>1</v>
      </c>
      <c r="J63" s="114">
        <v>0</v>
      </c>
      <c r="K63" s="114">
        <v>0</v>
      </c>
      <c r="L63" s="114">
        <v>0</v>
      </c>
      <c r="M63" s="114">
        <v>0</v>
      </c>
      <c r="N63" s="114">
        <v>0.8</v>
      </c>
      <c r="O63" s="114">
        <v>0</v>
      </c>
      <c r="P63" s="114">
        <v>0</v>
      </c>
      <c r="Q63" s="114">
        <v>0</v>
      </c>
      <c r="R63" s="114">
        <v>0</v>
      </c>
      <c r="S63" s="114">
        <v>0.6</v>
      </c>
      <c r="T63" s="114">
        <v>5.4</v>
      </c>
      <c r="U63" s="114">
        <v>0.2</v>
      </c>
      <c r="V63" s="114">
        <v>0</v>
      </c>
      <c r="W63" s="114">
        <v>0</v>
      </c>
      <c r="X63" s="114">
        <v>0</v>
      </c>
      <c r="Y63" s="114">
        <v>0</v>
      </c>
      <c r="Z63" s="114">
        <v>1</v>
      </c>
      <c r="AA63" s="114">
        <v>0</v>
      </c>
      <c r="AB63" s="114">
        <v>0.4</v>
      </c>
      <c r="AC63" s="114">
        <v>0</v>
      </c>
      <c r="AD63" s="114">
        <v>0</v>
      </c>
      <c r="AE63" s="114">
        <v>0</v>
      </c>
      <c r="AF63" s="109">
        <f t="shared" si="4"/>
        <v>13.4</v>
      </c>
      <c r="AG63" s="120">
        <f t="shared" si="2"/>
        <v>5.4</v>
      </c>
      <c r="AH63" s="60">
        <f t="shared" si="3"/>
        <v>21</v>
      </c>
    </row>
    <row r="64" spans="1:34" x14ac:dyDescent="0.2">
      <c r="A64" s="122" t="s">
        <v>9</v>
      </c>
      <c r="B64" s="114">
        <v>0</v>
      </c>
      <c r="C64" s="114">
        <v>5.8</v>
      </c>
      <c r="D64" s="114">
        <v>0</v>
      </c>
      <c r="E64" s="114">
        <v>9.4</v>
      </c>
      <c r="F64" s="114">
        <v>0</v>
      </c>
      <c r="G64" s="114">
        <v>0</v>
      </c>
      <c r="H64" s="114">
        <v>0</v>
      </c>
      <c r="I64" s="114">
        <v>23.6</v>
      </c>
      <c r="J64" s="114">
        <v>81.2</v>
      </c>
      <c r="K64" s="114">
        <v>0</v>
      </c>
      <c r="L64" s="114">
        <v>0</v>
      </c>
      <c r="M64" s="114">
        <v>0</v>
      </c>
      <c r="N64" s="114">
        <v>23.2</v>
      </c>
      <c r="O64" s="114">
        <v>0</v>
      </c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4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0</v>
      </c>
      <c r="AB64" s="114">
        <v>0</v>
      </c>
      <c r="AC64" s="114">
        <v>0</v>
      </c>
      <c r="AD64" s="114">
        <v>0</v>
      </c>
      <c r="AE64" s="114">
        <v>0</v>
      </c>
      <c r="AF64" s="109">
        <f t="shared" si="4"/>
        <v>143.19999999999999</v>
      </c>
      <c r="AG64" s="120">
        <f t="shared" si="2"/>
        <v>81.2</v>
      </c>
      <c r="AH64" s="60">
        <f t="shared" si="3"/>
        <v>25</v>
      </c>
    </row>
    <row r="65" spans="1:37" x14ac:dyDescent="0.2">
      <c r="A65" s="122" t="s">
        <v>11</v>
      </c>
      <c r="B65" s="114">
        <v>0</v>
      </c>
      <c r="C65" s="114">
        <v>0</v>
      </c>
      <c r="D65" s="114">
        <v>0</v>
      </c>
      <c r="E65" s="114">
        <v>5</v>
      </c>
      <c r="F65" s="114">
        <v>0</v>
      </c>
      <c r="G65" s="114">
        <v>30.6</v>
      </c>
      <c r="H65" s="114">
        <v>0</v>
      </c>
      <c r="I65" s="114">
        <v>16.600000000000001</v>
      </c>
      <c r="J65" s="114">
        <v>25.4</v>
      </c>
      <c r="K65" s="114">
        <v>0.4</v>
      </c>
      <c r="L65" s="114">
        <v>0</v>
      </c>
      <c r="M65" s="114">
        <v>1.4</v>
      </c>
      <c r="N65" s="114">
        <v>5.2</v>
      </c>
      <c r="O65" s="114">
        <v>0</v>
      </c>
      <c r="P65" s="114">
        <v>0</v>
      </c>
      <c r="Q65" s="114">
        <v>0</v>
      </c>
      <c r="R65" s="114">
        <v>0</v>
      </c>
      <c r="S65" s="114">
        <v>0</v>
      </c>
      <c r="T65" s="114">
        <v>0</v>
      </c>
      <c r="U65" s="114">
        <v>1.8</v>
      </c>
      <c r="V65" s="114">
        <v>0</v>
      </c>
      <c r="W65" s="114">
        <v>0</v>
      </c>
      <c r="X65" s="114">
        <v>0</v>
      </c>
      <c r="Y65" s="114">
        <v>0</v>
      </c>
      <c r="Z65" s="114">
        <v>0</v>
      </c>
      <c r="AA65" s="114">
        <v>0</v>
      </c>
      <c r="AB65" s="114">
        <v>0</v>
      </c>
      <c r="AC65" s="114">
        <v>0</v>
      </c>
      <c r="AD65" s="114">
        <v>0</v>
      </c>
      <c r="AE65" s="114">
        <v>0.2</v>
      </c>
      <c r="AF65" s="109">
        <f t="shared" si="4"/>
        <v>86.600000000000009</v>
      </c>
      <c r="AG65" s="120">
        <f t="shared" si="2"/>
        <v>30.6</v>
      </c>
      <c r="AH65" s="60">
        <f t="shared" si="3"/>
        <v>21</v>
      </c>
      <c r="AI65" t="s">
        <v>35</v>
      </c>
    </row>
    <row r="66" spans="1:37" x14ac:dyDescent="0.2">
      <c r="A66" s="122" t="s">
        <v>241</v>
      </c>
      <c r="B66" s="114">
        <v>0</v>
      </c>
      <c r="C66" s="114">
        <v>0</v>
      </c>
      <c r="D66" s="114">
        <v>0</v>
      </c>
      <c r="E66" s="114">
        <v>0</v>
      </c>
      <c r="F66" s="114">
        <v>0</v>
      </c>
      <c r="G66" s="114">
        <v>0</v>
      </c>
      <c r="H66" s="114">
        <v>0</v>
      </c>
      <c r="I66" s="114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0</v>
      </c>
      <c r="P66" s="114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4">
        <v>0</v>
      </c>
      <c r="W66" s="114">
        <v>0</v>
      </c>
      <c r="X66" s="114">
        <v>0</v>
      </c>
      <c r="Y66" s="114">
        <v>0</v>
      </c>
      <c r="Z66" s="114">
        <v>0</v>
      </c>
      <c r="AA66" s="114">
        <v>0</v>
      </c>
      <c r="AB66" s="114">
        <v>0</v>
      </c>
      <c r="AC66" s="114">
        <v>0</v>
      </c>
      <c r="AD66" s="114">
        <v>0</v>
      </c>
      <c r="AE66" s="114">
        <v>0</v>
      </c>
      <c r="AF66" s="109">
        <f t="shared" si="4"/>
        <v>0</v>
      </c>
      <c r="AG66" s="120">
        <f t="shared" si="2"/>
        <v>0</v>
      </c>
      <c r="AH66" s="60">
        <f t="shared" si="3"/>
        <v>30</v>
      </c>
    </row>
    <row r="67" spans="1:37" x14ac:dyDescent="0.2">
      <c r="A67" s="122" t="s">
        <v>15</v>
      </c>
      <c r="B67" s="114">
        <v>0</v>
      </c>
      <c r="C67" s="114">
        <v>0</v>
      </c>
      <c r="D67" s="114">
        <v>0</v>
      </c>
      <c r="E67" s="114">
        <v>5.6</v>
      </c>
      <c r="F67" s="114">
        <v>0</v>
      </c>
      <c r="G67" s="114">
        <v>0</v>
      </c>
      <c r="H67" s="114">
        <v>0</v>
      </c>
      <c r="I67" s="114">
        <v>13.6</v>
      </c>
      <c r="J67" s="114">
        <v>1.2</v>
      </c>
      <c r="K67" s="114">
        <v>0.2</v>
      </c>
      <c r="L67" s="114">
        <v>0</v>
      </c>
      <c r="M67" s="114">
        <v>0</v>
      </c>
      <c r="N67" s="114">
        <v>0.4</v>
      </c>
      <c r="O67" s="114">
        <v>0.2</v>
      </c>
      <c r="P67" s="114">
        <v>0</v>
      </c>
      <c r="Q67" s="114">
        <v>0</v>
      </c>
      <c r="R67" s="114">
        <v>0</v>
      </c>
      <c r="S67" s="114">
        <v>0</v>
      </c>
      <c r="T67" s="114">
        <v>6.8</v>
      </c>
      <c r="U67" s="114">
        <v>0.6</v>
      </c>
      <c r="V67" s="114">
        <v>0</v>
      </c>
      <c r="W67" s="114">
        <v>0</v>
      </c>
      <c r="X67" s="114">
        <v>0</v>
      </c>
      <c r="Y67" s="114">
        <v>0</v>
      </c>
      <c r="Z67" s="114">
        <v>0</v>
      </c>
      <c r="AA67" s="114">
        <v>0</v>
      </c>
      <c r="AB67" s="114">
        <v>0.4</v>
      </c>
      <c r="AC67" s="114">
        <v>0</v>
      </c>
      <c r="AD67" s="114">
        <v>0</v>
      </c>
      <c r="AE67" s="114">
        <v>0</v>
      </c>
      <c r="AF67" s="109">
        <f t="shared" si="4"/>
        <v>28.999999999999996</v>
      </c>
      <c r="AG67" s="120">
        <f t="shared" si="2"/>
        <v>13.6</v>
      </c>
      <c r="AH67" s="60">
        <f t="shared" si="3"/>
        <v>21</v>
      </c>
    </row>
    <row r="68" spans="1:37" x14ac:dyDescent="0.2">
      <c r="A68" s="122" t="s">
        <v>242</v>
      </c>
      <c r="B68" s="114">
        <v>0.4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2.6</v>
      </c>
      <c r="O68" s="114">
        <v>1</v>
      </c>
      <c r="P68" s="114">
        <v>0</v>
      </c>
      <c r="Q68" s="114">
        <v>0</v>
      </c>
      <c r="R68" s="114">
        <v>6.8</v>
      </c>
      <c r="S68" s="114">
        <v>0.2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6</v>
      </c>
      <c r="AE68" s="114">
        <v>2.4</v>
      </c>
      <c r="AF68" s="109">
        <f t="shared" si="4"/>
        <v>19.399999999999999</v>
      </c>
      <c r="AG68" s="120">
        <f t="shared" si="2"/>
        <v>6.8</v>
      </c>
      <c r="AH68" s="60">
        <f t="shared" si="3"/>
        <v>23</v>
      </c>
    </row>
    <row r="69" spans="1:37" x14ac:dyDescent="0.2">
      <c r="A69" s="122" t="s">
        <v>243</v>
      </c>
      <c r="B69" s="114">
        <v>0</v>
      </c>
      <c r="C69" s="114">
        <v>0</v>
      </c>
      <c r="D69" s="114">
        <v>0</v>
      </c>
      <c r="E69" s="114">
        <v>0</v>
      </c>
      <c r="F69" s="114">
        <v>0.8</v>
      </c>
      <c r="G69" s="114">
        <v>0</v>
      </c>
      <c r="H69" s="114">
        <v>0</v>
      </c>
      <c r="I69" s="114">
        <v>57.8</v>
      </c>
      <c r="J69" s="114">
        <v>5.6</v>
      </c>
      <c r="K69" s="114">
        <v>0</v>
      </c>
      <c r="L69" s="114">
        <v>0</v>
      </c>
      <c r="M69" s="114">
        <v>0</v>
      </c>
      <c r="N69" s="114">
        <v>18.2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4.2</v>
      </c>
      <c r="AE69" s="114">
        <v>0.2</v>
      </c>
      <c r="AF69" s="109">
        <f t="shared" si="4"/>
        <v>86.8</v>
      </c>
      <c r="AG69" s="120">
        <f t="shared" si="2"/>
        <v>57.8</v>
      </c>
      <c r="AH69" s="60">
        <f t="shared" si="3"/>
        <v>24</v>
      </c>
    </row>
    <row r="70" spans="1:37" x14ac:dyDescent="0.2">
      <c r="A70" s="122" t="s">
        <v>18</v>
      </c>
      <c r="B70" s="114">
        <v>0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v>1.6</v>
      </c>
      <c r="I70" s="114">
        <v>0</v>
      </c>
      <c r="J70" s="114">
        <v>6</v>
      </c>
      <c r="K70" s="114">
        <v>2.8</v>
      </c>
      <c r="L70" s="114">
        <v>0</v>
      </c>
      <c r="M70" s="114">
        <v>0</v>
      </c>
      <c r="N70" s="114">
        <v>10.199999999999999</v>
      </c>
      <c r="O70" s="114">
        <v>2.4</v>
      </c>
      <c r="P70" s="114">
        <v>0</v>
      </c>
      <c r="Q70" s="114">
        <v>0</v>
      </c>
      <c r="R70" s="114">
        <v>0</v>
      </c>
      <c r="S70" s="114">
        <v>1.4</v>
      </c>
      <c r="T70" s="114">
        <v>18.399999999999999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  <c r="Z70" s="114">
        <v>0</v>
      </c>
      <c r="AA70" s="114">
        <v>0</v>
      </c>
      <c r="AB70" s="114">
        <v>0</v>
      </c>
      <c r="AC70" s="114">
        <v>0</v>
      </c>
      <c r="AD70" s="114">
        <v>37.4</v>
      </c>
      <c r="AE70" s="114">
        <v>10</v>
      </c>
      <c r="AF70" s="109">
        <f t="shared" si="4"/>
        <v>90.199999999999989</v>
      </c>
      <c r="AG70" s="120">
        <f t="shared" ref="AG70:AG76" si="5">MAX(B70:AE70)</f>
        <v>37.4</v>
      </c>
      <c r="AH70" s="60">
        <f t="shared" ref="AH70:AH76" si="6">COUNTIF(B70:AE70,"=0,0")</f>
        <v>21</v>
      </c>
    </row>
    <row r="71" spans="1:37" hidden="1" x14ac:dyDescent="0.2">
      <c r="A71" s="122" t="s">
        <v>244</v>
      </c>
      <c r="B71" s="114" t="s">
        <v>209</v>
      </c>
      <c r="C71" s="114" t="s">
        <v>209</v>
      </c>
      <c r="D71" s="114" t="s">
        <v>209</v>
      </c>
      <c r="E71" s="114" t="s">
        <v>209</v>
      </c>
      <c r="F71" s="114" t="s">
        <v>209</v>
      </c>
      <c r="G71" s="114" t="s">
        <v>209</v>
      </c>
      <c r="H71" s="114" t="s">
        <v>209</v>
      </c>
      <c r="I71" s="114" t="s">
        <v>209</v>
      </c>
      <c r="J71" s="114" t="s">
        <v>209</v>
      </c>
      <c r="K71" s="114" t="s">
        <v>209</v>
      </c>
      <c r="L71" s="114" t="s">
        <v>209</v>
      </c>
      <c r="M71" s="114" t="s">
        <v>209</v>
      </c>
      <c r="N71" s="114" t="s">
        <v>209</v>
      </c>
      <c r="O71" s="114" t="s">
        <v>209</v>
      </c>
      <c r="P71" s="114" t="s">
        <v>209</v>
      </c>
      <c r="Q71" s="114" t="s">
        <v>209</v>
      </c>
      <c r="R71" s="114" t="s">
        <v>209</v>
      </c>
      <c r="S71" s="114" t="s">
        <v>209</v>
      </c>
      <c r="T71" s="114" t="s">
        <v>209</v>
      </c>
      <c r="U71" s="114" t="s">
        <v>209</v>
      </c>
      <c r="V71" s="114" t="s">
        <v>209</v>
      </c>
      <c r="W71" s="114" t="s">
        <v>209</v>
      </c>
      <c r="X71" s="114" t="s">
        <v>209</v>
      </c>
      <c r="Y71" s="114" t="s">
        <v>209</v>
      </c>
      <c r="Z71" s="114" t="s">
        <v>209</v>
      </c>
      <c r="AA71" s="114" t="s">
        <v>209</v>
      </c>
      <c r="AB71" s="114" t="s">
        <v>209</v>
      </c>
      <c r="AC71" s="114" t="s">
        <v>209</v>
      </c>
      <c r="AD71" s="114" t="s">
        <v>209</v>
      </c>
      <c r="AE71" s="114" t="s">
        <v>209</v>
      </c>
      <c r="AF71" s="109">
        <v>1.4</v>
      </c>
      <c r="AG71" s="120" t="s">
        <v>209</v>
      </c>
      <c r="AH71" s="60" t="s">
        <v>209</v>
      </c>
    </row>
    <row r="72" spans="1:37" x14ac:dyDescent="0.2">
      <c r="A72" s="122" t="s">
        <v>245</v>
      </c>
      <c r="B72" s="114">
        <v>0</v>
      </c>
      <c r="C72" s="114">
        <v>5.8</v>
      </c>
      <c r="D72" s="114">
        <v>0</v>
      </c>
      <c r="E72" s="114">
        <v>0</v>
      </c>
      <c r="F72" s="114">
        <v>3.4</v>
      </c>
      <c r="G72" s="114">
        <v>0</v>
      </c>
      <c r="H72" s="114">
        <v>0</v>
      </c>
      <c r="I72" s="114">
        <v>0</v>
      </c>
      <c r="J72" s="114">
        <v>2.2000000000000002</v>
      </c>
      <c r="K72" s="114">
        <v>0</v>
      </c>
      <c r="L72" s="114">
        <v>0</v>
      </c>
      <c r="M72" s="114">
        <v>0</v>
      </c>
      <c r="N72" s="114">
        <v>0</v>
      </c>
      <c r="O72" s="114">
        <v>6.6</v>
      </c>
      <c r="P72" s="114">
        <v>0.2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114">
        <v>0</v>
      </c>
      <c r="AD72" s="114">
        <v>0</v>
      </c>
      <c r="AE72" s="114">
        <v>0</v>
      </c>
      <c r="AF72" s="109">
        <f t="shared" si="4"/>
        <v>18.2</v>
      </c>
      <c r="AG72" s="120">
        <f t="shared" si="5"/>
        <v>6.6</v>
      </c>
      <c r="AH72" s="60">
        <f t="shared" si="6"/>
        <v>25</v>
      </c>
      <c r="AI72" s="12" t="s">
        <v>35</v>
      </c>
    </row>
    <row r="73" spans="1:37" x14ac:dyDescent="0.2">
      <c r="A73" s="118" t="s">
        <v>228</v>
      </c>
      <c r="B73" s="114">
        <v>0</v>
      </c>
      <c r="C73" s="114">
        <v>0</v>
      </c>
      <c r="D73" s="114">
        <v>0</v>
      </c>
      <c r="E73" s="114">
        <v>3.2</v>
      </c>
      <c r="F73" s="114">
        <v>0</v>
      </c>
      <c r="G73" s="114">
        <v>0.1</v>
      </c>
      <c r="H73" s="114">
        <v>0</v>
      </c>
      <c r="I73" s="114">
        <v>11.4</v>
      </c>
      <c r="J73" s="114">
        <v>37.200000000000003</v>
      </c>
      <c r="K73" s="114">
        <v>0.1</v>
      </c>
      <c r="L73" s="114">
        <v>0</v>
      </c>
      <c r="M73" s="114">
        <v>0.3</v>
      </c>
      <c r="N73" s="114">
        <v>10.199999999999999</v>
      </c>
      <c r="O73" s="114">
        <v>0</v>
      </c>
      <c r="P73" s="114">
        <v>0</v>
      </c>
      <c r="Q73" s="114">
        <v>0</v>
      </c>
      <c r="R73" s="114">
        <v>0</v>
      </c>
      <c r="S73" s="114">
        <v>2.1</v>
      </c>
      <c r="T73" s="114">
        <v>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114">
        <v>0</v>
      </c>
      <c r="AD73" s="114">
        <v>0</v>
      </c>
      <c r="AE73" s="114">
        <v>0</v>
      </c>
      <c r="AF73" s="109">
        <f t="shared" si="4"/>
        <v>64.599999999999994</v>
      </c>
      <c r="AG73" s="120">
        <f t="shared" si="5"/>
        <v>37.200000000000003</v>
      </c>
      <c r="AH73" s="60">
        <f t="shared" si="6"/>
        <v>22</v>
      </c>
    </row>
    <row r="74" spans="1:37" x14ac:dyDescent="0.2">
      <c r="A74" s="118" t="s">
        <v>229</v>
      </c>
      <c r="B74" s="114">
        <v>0</v>
      </c>
      <c r="C74" s="114">
        <v>0</v>
      </c>
      <c r="D74" s="114">
        <v>0</v>
      </c>
      <c r="E74" s="114">
        <v>7.8</v>
      </c>
      <c r="F74" s="114">
        <v>0</v>
      </c>
      <c r="G74" s="114">
        <v>0.5</v>
      </c>
      <c r="H74" s="114">
        <v>0</v>
      </c>
      <c r="I74" s="114">
        <v>8</v>
      </c>
      <c r="J74" s="114">
        <v>10.4</v>
      </c>
      <c r="K74" s="114">
        <v>0.1</v>
      </c>
      <c r="L74" s="114">
        <v>0</v>
      </c>
      <c r="M74" s="114">
        <v>5.7</v>
      </c>
      <c r="N74" s="114">
        <v>3</v>
      </c>
      <c r="O74" s="114">
        <v>0</v>
      </c>
      <c r="P74" s="114">
        <v>0</v>
      </c>
      <c r="Q74" s="114">
        <v>0</v>
      </c>
      <c r="R74" s="114">
        <v>0</v>
      </c>
      <c r="S74" s="114">
        <v>1.4</v>
      </c>
      <c r="T74" s="114">
        <v>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114">
        <v>0</v>
      </c>
      <c r="AD74" s="114">
        <v>0</v>
      </c>
      <c r="AE74" s="114">
        <v>0</v>
      </c>
      <c r="AF74" s="109">
        <f t="shared" si="4"/>
        <v>36.900000000000006</v>
      </c>
      <c r="AG74" s="120">
        <f t="shared" si="5"/>
        <v>10.4</v>
      </c>
      <c r="AH74" s="60">
        <f t="shared" si="6"/>
        <v>22</v>
      </c>
      <c r="AK74" t="s">
        <v>35</v>
      </c>
    </row>
    <row r="75" spans="1:37" x14ac:dyDescent="0.2">
      <c r="A75" s="118" t="s">
        <v>230</v>
      </c>
      <c r="B75" s="114">
        <v>0</v>
      </c>
      <c r="C75" s="114">
        <v>0.1</v>
      </c>
      <c r="D75" s="114">
        <v>0</v>
      </c>
      <c r="E75" s="114">
        <v>2.4</v>
      </c>
      <c r="F75" s="114">
        <v>0</v>
      </c>
      <c r="G75" s="114">
        <v>0</v>
      </c>
      <c r="H75" s="114">
        <v>0</v>
      </c>
      <c r="I75" s="114">
        <v>39.1</v>
      </c>
      <c r="J75" s="114">
        <v>99.3</v>
      </c>
      <c r="K75" s="114">
        <v>0</v>
      </c>
      <c r="L75" s="114">
        <v>0</v>
      </c>
      <c r="M75" s="114">
        <v>0</v>
      </c>
      <c r="N75" s="114">
        <v>17.8</v>
      </c>
      <c r="O75" s="114">
        <v>0</v>
      </c>
      <c r="P75" s="114">
        <v>0</v>
      </c>
      <c r="Q75" s="114">
        <v>0</v>
      </c>
      <c r="R75" s="114">
        <v>0</v>
      </c>
      <c r="S75" s="114">
        <v>0</v>
      </c>
      <c r="T75" s="114">
        <v>1.3</v>
      </c>
      <c r="U75" s="114">
        <v>0</v>
      </c>
      <c r="V75" s="114">
        <v>0</v>
      </c>
      <c r="W75" s="114">
        <v>0</v>
      </c>
      <c r="X75" s="114">
        <v>0</v>
      </c>
      <c r="Y75" s="114">
        <v>0</v>
      </c>
      <c r="Z75" s="114">
        <v>0</v>
      </c>
      <c r="AA75" s="114">
        <v>0</v>
      </c>
      <c r="AB75" s="114">
        <v>0</v>
      </c>
      <c r="AC75" s="114">
        <v>0</v>
      </c>
      <c r="AD75" s="114">
        <v>0</v>
      </c>
      <c r="AE75" s="114">
        <v>0</v>
      </c>
      <c r="AF75" s="109">
        <f t="shared" si="4"/>
        <v>160.00000000000003</v>
      </c>
      <c r="AG75" s="120">
        <f t="shared" si="5"/>
        <v>99.3</v>
      </c>
      <c r="AH75" s="60">
        <f t="shared" si="6"/>
        <v>24</v>
      </c>
      <c r="AI75" s="12" t="s">
        <v>35</v>
      </c>
    </row>
    <row r="76" spans="1:37" x14ac:dyDescent="0.2">
      <c r="A76" s="118" t="s">
        <v>231</v>
      </c>
      <c r="B76" s="114">
        <v>0</v>
      </c>
      <c r="C76" s="114">
        <v>0</v>
      </c>
      <c r="D76" s="114">
        <v>0</v>
      </c>
      <c r="E76" s="114">
        <v>4.7</v>
      </c>
      <c r="F76" s="114">
        <v>0</v>
      </c>
      <c r="G76" s="114">
        <v>0</v>
      </c>
      <c r="H76" s="114">
        <v>0</v>
      </c>
      <c r="I76" s="114">
        <v>26.8</v>
      </c>
      <c r="J76" s="114">
        <v>6.2</v>
      </c>
      <c r="K76" s="114">
        <v>0.1</v>
      </c>
      <c r="L76" s="114">
        <v>0</v>
      </c>
      <c r="M76" s="114">
        <v>0.1</v>
      </c>
      <c r="N76" s="114">
        <v>16.100000000000001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  <c r="T76" s="114">
        <v>0</v>
      </c>
      <c r="U76" s="114">
        <v>0</v>
      </c>
      <c r="V76" s="114">
        <v>0</v>
      </c>
      <c r="W76" s="114">
        <v>0.9</v>
      </c>
      <c r="X76" s="114">
        <v>0</v>
      </c>
      <c r="Y76" s="114">
        <v>0</v>
      </c>
      <c r="Z76" s="114">
        <v>0</v>
      </c>
      <c r="AA76" s="114">
        <v>0</v>
      </c>
      <c r="AB76" s="114">
        <v>0</v>
      </c>
      <c r="AC76" s="114">
        <v>0</v>
      </c>
      <c r="AD76" s="114">
        <v>0</v>
      </c>
      <c r="AE76" s="114">
        <v>4.5</v>
      </c>
      <c r="AF76" s="109">
        <f t="shared" si="4"/>
        <v>59.400000000000006</v>
      </c>
      <c r="AG76" s="120">
        <f t="shared" si="5"/>
        <v>26.8</v>
      </c>
      <c r="AH76" s="60">
        <f t="shared" si="6"/>
        <v>22</v>
      </c>
    </row>
    <row r="77" spans="1:37" x14ac:dyDescent="0.2">
      <c r="A77" s="123" t="s">
        <v>24</v>
      </c>
      <c r="B77" s="167">
        <f t="shared" ref="B77:AG77" si="7">MAX(B5:B49)</f>
        <v>60.2</v>
      </c>
      <c r="C77" s="115">
        <f t="shared" si="7"/>
        <v>6.8</v>
      </c>
      <c r="D77" s="115">
        <f t="shared" si="7"/>
        <v>3.8</v>
      </c>
      <c r="E77" s="115">
        <f t="shared" si="7"/>
        <v>21.2</v>
      </c>
      <c r="F77" s="115">
        <f t="shared" si="7"/>
        <v>16.600000000000001</v>
      </c>
      <c r="G77" s="115">
        <f t="shared" si="7"/>
        <v>30.6</v>
      </c>
      <c r="H77" s="115">
        <f t="shared" si="7"/>
        <v>3.2</v>
      </c>
      <c r="I77" s="115">
        <f t="shared" si="7"/>
        <v>62.999999999999993</v>
      </c>
      <c r="J77" s="115">
        <f t="shared" si="7"/>
        <v>98.2</v>
      </c>
      <c r="K77" s="115">
        <f t="shared" si="7"/>
        <v>3.8000000000000003</v>
      </c>
      <c r="L77" s="115">
        <f t="shared" si="7"/>
        <v>0</v>
      </c>
      <c r="M77" s="115">
        <f t="shared" si="7"/>
        <v>21.6</v>
      </c>
      <c r="N77" s="115">
        <f t="shared" si="7"/>
        <v>18.599999999999998</v>
      </c>
      <c r="O77" s="115">
        <f t="shared" si="7"/>
        <v>7.8000000000000007</v>
      </c>
      <c r="P77" s="115">
        <f t="shared" si="7"/>
        <v>0.2</v>
      </c>
      <c r="Q77" s="115">
        <f t="shared" si="7"/>
        <v>0</v>
      </c>
      <c r="R77" s="115">
        <f t="shared" si="7"/>
        <v>13.4</v>
      </c>
      <c r="S77" s="115">
        <f t="shared" si="7"/>
        <v>9.6000000000000014</v>
      </c>
      <c r="T77" s="115">
        <f t="shared" si="7"/>
        <v>20.6</v>
      </c>
      <c r="U77" s="115">
        <f t="shared" si="7"/>
        <v>27.6</v>
      </c>
      <c r="V77" s="115">
        <f t="shared" si="7"/>
        <v>15.6</v>
      </c>
      <c r="W77" s="115">
        <f t="shared" si="7"/>
        <v>4.2</v>
      </c>
      <c r="X77" s="115">
        <f t="shared" si="7"/>
        <v>21.4</v>
      </c>
      <c r="Y77" s="115">
        <f t="shared" si="7"/>
        <v>0.8</v>
      </c>
      <c r="Z77" s="115">
        <f t="shared" si="7"/>
        <v>9.1999999999999993</v>
      </c>
      <c r="AA77" s="115">
        <f t="shared" si="7"/>
        <v>0</v>
      </c>
      <c r="AB77" s="115">
        <f t="shared" si="7"/>
        <v>3.2</v>
      </c>
      <c r="AC77" s="115">
        <f t="shared" si="7"/>
        <v>10</v>
      </c>
      <c r="AD77" s="115">
        <f t="shared" si="7"/>
        <v>19</v>
      </c>
      <c r="AE77" s="115">
        <f t="shared" si="7"/>
        <v>17</v>
      </c>
      <c r="AF77" s="109">
        <f t="shared" si="7"/>
        <v>138.4</v>
      </c>
      <c r="AG77" s="120">
        <f t="shared" si="7"/>
        <v>98.2</v>
      </c>
      <c r="AH77" s="119"/>
    </row>
    <row r="78" spans="1:37" x14ac:dyDescent="0.2">
      <c r="A78" s="124" t="s">
        <v>226</v>
      </c>
      <c r="B78" s="43"/>
      <c r="C78" s="43"/>
      <c r="D78" s="43"/>
      <c r="E78" s="43"/>
      <c r="F78" s="43"/>
      <c r="G78" s="4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49"/>
      <c r="AE78" s="54" t="s">
        <v>35</v>
      </c>
      <c r="AF78" s="47"/>
      <c r="AG78" s="50"/>
      <c r="AH78" s="48"/>
    </row>
    <row r="79" spans="1:37" x14ac:dyDescent="0.2">
      <c r="A79" s="117" t="s">
        <v>227</v>
      </c>
      <c r="B79" s="44"/>
      <c r="C79" s="44"/>
      <c r="D79" s="44"/>
      <c r="E79" s="44"/>
      <c r="F79" s="44"/>
      <c r="G79" s="44"/>
      <c r="H79" s="44"/>
      <c r="I79" s="44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1"/>
      <c r="U79" s="101"/>
      <c r="V79" s="101"/>
      <c r="W79" s="101"/>
      <c r="X79" s="101"/>
      <c r="Y79" s="103"/>
      <c r="Z79" s="103"/>
      <c r="AA79" s="103"/>
      <c r="AB79" s="103"/>
      <c r="AC79" s="103"/>
      <c r="AD79" s="103"/>
      <c r="AE79" s="103"/>
      <c r="AF79" s="47"/>
      <c r="AG79" s="103"/>
      <c r="AH79" s="48"/>
    </row>
    <row r="80" spans="1:37" x14ac:dyDescent="0.2">
      <c r="A80" s="116" t="s">
        <v>224</v>
      </c>
      <c r="B80" s="103"/>
      <c r="C80" s="103"/>
      <c r="D80" s="103"/>
      <c r="E80" s="103"/>
      <c r="F80" s="103"/>
      <c r="G80" s="103"/>
      <c r="H80" s="103"/>
      <c r="I80" s="103"/>
      <c r="J80" s="104"/>
      <c r="K80" s="104"/>
      <c r="L80" s="104"/>
      <c r="M80" s="104"/>
      <c r="N80" s="104"/>
      <c r="O80" s="104"/>
      <c r="P80" s="104"/>
      <c r="Q80" s="103"/>
      <c r="R80" s="103"/>
      <c r="S80" s="103"/>
      <c r="T80" s="102"/>
      <c r="U80" s="102"/>
      <c r="V80" s="102"/>
      <c r="W80" s="102"/>
      <c r="X80" s="102"/>
      <c r="Y80" s="103"/>
      <c r="Z80" s="103"/>
      <c r="AA80" s="103"/>
      <c r="AB80" s="103"/>
      <c r="AC80" s="103"/>
      <c r="AD80" s="49"/>
      <c r="AE80" s="49"/>
      <c r="AF80" s="47"/>
      <c r="AG80" s="103"/>
      <c r="AH80" s="46"/>
    </row>
    <row r="81" spans="1:34" x14ac:dyDescent="0.2">
      <c r="A81" s="116" t="s">
        <v>225</v>
      </c>
      <c r="B81" s="43"/>
      <c r="C81" s="43"/>
      <c r="D81" s="43"/>
      <c r="E81" s="43"/>
      <c r="F81" s="43"/>
      <c r="G81" s="43"/>
      <c r="H81" s="43"/>
      <c r="I81" s="43"/>
      <c r="J81" s="4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49"/>
      <c r="AE81" s="49"/>
      <c r="AF81" s="47"/>
      <c r="AG81" s="104"/>
      <c r="AH81" s="46"/>
    </row>
    <row r="82" spans="1:34" x14ac:dyDescent="0.2">
      <c r="A82" s="45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49"/>
      <c r="AF82" s="47"/>
      <c r="AG82" s="50"/>
      <c r="AH82" s="58"/>
    </row>
    <row r="83" spans="1:34" x14ac:dyDescent="0.2">
      <c r="A83" s="45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50"/>
      <c r="AF83" s="47"/>
      <c r="AG83" s="50"/>
      <c r="AH83" s="58"/>
    </row>
    <row r="84" spans="1:34" ht="13.5" thickBot="1" x14ac:dyDescent="0.25">
      <c r="A84" s="55"/>
      <c r="B84" s="56"/>
      <c r="C84" s="56"/>
      <c r="D84" s="56"/>
      <c r="E84" s="56"/>
      <c r="F84" s="56"/>
      <c r="G84" s="56" t="s">
        <v>35</v>
      </c>
      <c r="H84" s="56"/>
      <c r="I84" s="56"/>
      <c r="J84" s="56"/>
      <c r="K84" s="56"/>
      <c r="L84" s="56" t="s">
        <v>35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7"/>
      <c r="AG84" s="59"/>
      <c r="AH84" s="51" t="s">
        <v>35</v>
      </c>
    </row>
    <row r="87" spans="1:34" x14ac:dyDescent="0.2">
      <c r="G87" s="2" t="s">
        <v>35</v>
      </c>
    </row>
    <row r="88" spans="1:34" x14ac:dyDescent="0.2"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</row>
    <row r="89" spans="1:34" x14ac:dyDescent="0.2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4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F90" s="7" t="s">
        <v>35</v>
      </c>
      <c r="AG90" s="1" t="s">
        <v>35</v>
      </c>
      <c r="AH90" s="10" t="s">
        <v>35</v>
      </c>
    </row>
    <row r="91" spans="1:34" x14ac:dyDescent="0.2">
      <c r="J91" s="2" t="s">
        <v>35</v>
      </c>
      <c r="O91" s="2" t="s">
        <v>212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H91" s="10" t="s">
        <v>35</v>
      </c>
    </row>
    <row r="92" spans="1:34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4" x14ac:dyDescent="0.2">
      <c r="H93" s="2" t="s">
        <v>35</v>
      </c>
      <c r="S93" s="2" t="s">
        <v>35</v>
      </c>
      <c r="W93" s="2" t="s">
        <v>35</v>
      </c>
    </row>
    <row r="94" spans="1:34" x14ac:dyDescent="0.2">
      <c r="Q94" s="2" t="s">
        <v>35</v>
      </c>
      <c r="R94" s="2" t="s">
        <v>35</v>
      </c>
      <c r="AE94" s="2" t="s">
        <v>35</v>
      </c>
    </row>
    <row r="95" spans="1:34" x14ac:dyDescent="0.2">
      <c r="S95" s="2" t="s">
        <v>35</v>
      </c>
      <c r="X95" s="2" t="s">
        <v>35</v>
      </c>
      <c r="AC95" s="2" t="s">
        <v>35</v>
      </c>
      <c r="AH95" s="10" t="s">
        <v>35</v>
      </c>
    </row>
    <row r="96" spans="1:34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4">
    <mergeCell ref="X3:X4"/>
    <mergeCell ref="AA3:AA4"/>
    <mergeCell ref="AE3:AE4"/>
    <mergeCell ref="A1:AH1"/>
    <mergeCell ref="B2:AH2"/>
    <mergeCell ref="AH3:AH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W3:W4"/>
    <mergeCell ref="E3:E4"/>
    <mergeCell ref="F3:F4"/>
    <mergeCell ref="G3:G4"/>
    <mergeCell ref="J3:J4"/>
    <mergeCell ref="M3:M4"/>
    <mergeCell ref="N3:N4"/>
    <mergeCell ref="U3:U4"/>
    <mergeCell ref="V3:V4"/>
    <mergeCell ref="T3:T4"/>
    <mergeCell ref="Q3:Q4"/>
    <mergeCell ref="S3:S4"/>
    <mergeCell ref="R3:R4"/>
    <mergeCell ref="A2:A4"/>
    <mergeCell ref="B3:B4"/>
    <mergeCell ref="C3:C4"/>
    <mergeCell ref="D3:D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Layout" zoomScaleNormal="100" workbookViewId="0">
      <selection activeCell="A7" sqref="A7"/>
    </sheetView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205</v>
      </c>
      <c r="B1" s="13" t="s">
        <v>36</v>
      </c>
      <c r="C1" s="13" t="s">
        <v>37</v>
      </c>
      <c r="D1" s="13" t="s">
        <v>38</v>
      </c>
      <c r="E1" s="13" t="s">
        <v>39</v>
      </c>
      <c r="F1" s="13" t="s">
        <v>40</v>
      </c>
      <c r="G1" s="13" t="s">
        <v>41</v>
      </c>
      <c r="H1" s="13" t="s">
        <v>87</v>
      </c>
      <c r="I1" s="13" t="s">
        <v>42</v>
      </c>
      <c r="J1" s="14"/>
      <c r="K1" s="14"/>
      <c r="L1" s="14"/>
      <c r="M1" s="14"/>
    </row>
    <row r="2" spans="1:13" s="20" customFormat="1" x14ac:dyDescent="0.2">
      <c r="A2" s="16" t="s">
        <v>160</v>
      </c>
      <c r="B2" s="16" t="s">
        <v>43</v>
      </c>
      <c r="C2" s="17" t="s">
        <v>44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45</v>
      </c>
      <c r="J2" s="14"/>
      <c r="K2" s="14"/>
      <c r="L2" s="14"/>
      <c r="M2" s="14"/>
    </row>
    <row r="3" spans="1:13" ht="12.75" customHeight="1" x14ac:dyDescent="0.2">
      <c r="A3" s="16" t="s">
        <v>161</v>
      </c>
      <c r="B3" s="16" t="s">
        <v>43</v>
      </c>
      <c r="C3" s="17" t="s">
        <v>46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47</v>
      </c>
      <c r="J3" s="22"/>
      <c r="K3" s="22"/>
      <c r="L3" s="22"/>
      <c r="M3" s="22"/>
    </row>
    <row r="4" spans="1:13" x14ac:dyDescent="0.2">
      <c r="A4" s="16" t="s">
        <v>162</v>
      </c>
      <c r="B4" s="16" t="s">
        <v>43</v>
      </c>
      <c r="C4" s="17" t="s">
        <v>48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49</v>
      </c>
      <c r="J4" s="22"/>
      <c r="K4" s="22"/>
      <c r="L4" s="22"/>
      <c r="M4" s="22"/>
    </row>
    <row r="5" spans="1:13" ht="14.25" customHeight="1" x14ac:dyDescent="0.2">
      <c r="A5" s="16" t="s">
        <v>163</v>
      </c>
      <c r="B5" s="16" t="s">
        <v>89</v>
      </c>
      <c r="C5" s="17" t="s">
        <v>90</v>
      </c>
      <c r="D5" s="61">
        <v>-11148083</v>
      </c>
      <c r="E5" s="62">
        <v>-53763736</v>
      </c>
      <c r="F5" s="23">
        <v>347</v>
      </c>
      <c r="G5" s="21">
        <v>43199</v>
      </c>
      <c r="H5" s="19">
        <v>1</v>
      </c>
      <c r="I5" s="17" t="s">
        <v>91</v>
      </c>
      <c r="J5" s="22"/>
      <c r="K5" s="22"/>
      <c r="L5" s="22"/>
      <c r="M5" s="22"/>
    </row>
    <row r="6" spans="1:13" ht="14.25" customHeight="1" x14ac:dyDescent="0.2">
      <c r="A6" s="16" t="s">
        <v>164</v>
      </c>
      <c r="B6" s="16" t="s">
        <v>89</v>
      </c>
      <c r="C6" s="17" t="s">
        <v>92</v>
      </c>
      <c r="D6" s="62">
        <v>-22955028</v>
      </c>
      <c r="E6" s="62">
        <v>-55626001</v>
      </c>
      <c r="F6" s="23">
        <v>605</v>
      </c>
      <c r="G6" s="21">
        <v>43203</v>
      </c>
      <c r="H6" s="19">
        <v>1</v>
      </c>
      <c r="I6" s="17" t="s">
        <v>93</v>
      </c>
      <c r="J6" s="22"/>
      <c r="K6" s="22"/>
      <c r="L6" s="22"/>
      <c r="M6" s="22"/>
    </row>
    <row r="7" spans="1:13" s="25" customFormat="1" x14ac:dyDescent="0.2">
      <c r="A7" s="16" t="s">
        <v>165</v>
      </c>
      <c r="B7" s="16" t="s">
        <v>43</v>
      </c>
      <c r="C7" s="17" t="s">
        <v>50</v>
      </c>
      <c r="D7" s="23">
        <v>-22.1008</v>
      </c>
      <c r="E7" s="23">
        <v>-56.54</v>
      </c>
      <c r="F7" s="23">
        <v>208</v>
      </c>
      <c r="G7" s="21">
        <v>40764</v>
      </c>
      <c r="H7" s="19">
        <v>0</v>
      </c>
      <c r="I7" s="24" t="s">
        <v>51</v>
      </c>
      <c r="J7" s="22"/>
      <c r="K7" s="22"/>
      <c r="L7" s="22"/>
      <c r="M7" s="22"/>
    </row>
    <row r="8" spans="1:13" s="25" customFormat="1" x14ac:dyDescent="0.2">
      <c r="A8" s="16" t="s">
        <v>166</v>
      </c>
      <c r="B8" s="16" t="s">
        <v>43</v>
      </c>
      <c r="C8" s="17" t="s">
        <v>53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94</v>
      </c>
      <c r="J8" s="22"/>
      <c r="K8" s="22"/>
      <c r="L8" s="22"/>
      <c r="M8" s="22"/>
    </row>
    <row r="9" spans="1:13" s="25" customFormat="1" x14ac:dyDescent="0.2">
      <c r="A9" s="16" t="s">
        <v>167</v>
      </c>
      <c r="B9" s="16" t="s">
        <v>89</v>
      </c>
      <c r="C9" s="17" t="s">
        <v>96</v>
      </c>
      <c r="D9" s="62">
        <v>-19945539</v>
      </c>
      <c r="E9" s="62">
        <v>-54368533</v>
      </c>
      <c r="F9" s="23">
        <v>624</v>
      </c>
      <c r="G9" s="21">
        <v>43129</v>
      </c>
      <c r="H9" s="19">
        <v>1</v>
      </c>
      <c r="I9" s="24" t="s">
        <v>97</v>
      </c>
      <c r="J9" s="22"/>
      <c r="K9" s="22"/>
      <c r="L9" s="22"/>
      <c r="M9" s="22"/>
    </row>
    <row r="10" spans="1:13" s="25" customFormat="1" x14ac:dyDescent="0.2">
      <c r="A10" s="16" t="s">
        <v>168</v>
      </c>
      <c r="B10" s="16" t="s">
        <v>89</v>
      </c>
      <c r="C10" s="17" t="s">
        <v>99</v>
      </c>
      <c r="D10" s="62">
        <v>-21246756</v>
      </c>
      <c r="E10" s="62">
        <v>-564560442</v>
      </c>
      <c r="F10" s="23">
        <v>329</v>
      </c>
      <c r="G10" s="21" t="s">
        <v>100</v>
      </c>
      <c r="H10" s="19">
        <v>1</v>
      </c>
      <c r="I10" s="24" t="s">
        <v>101</v>
      </c>
      <c r="J10" s="22"/>
      <c r="K10" s="22"/>
      <c r="L10" s="22"/>
      <c r="M10" s="22"/>
    </row>
    <row r="11" spans="1:13" s="25" customFormat="1" x14ac:dyDescent="0.2">
      <c r="A11" s="16" t="s">
        <v>169</v>
      </c>
      <c r="B11" s="16" t="s">
        <v>89</v>
      </c>
      <c r="C11" s="17" t="s">
        <v>103</v>
      </c>
      <c r="D11" s="62">
        <v>-21298278</v>
      </c>
      <c r="E11" s="62">
        <v>-52068917</v>
      </c>
      <c r="F11" s="23">
        <v>345</v>
      </c>
      <c r="G11" s="21">
        <v>43196</v>
      </c>
      <c r="H11" s="19">
        <v>0</v>
      </c>
      <c r="I11" s="24" t="s">
        <v>104</v>
      </c>
      <c r="J11" s="22"/>
      <c r="K11" s="22"/>
      <c r="L11" s="22"/>
      <c r="M11" s="22"/>
    </row>
    <row r="12" spans="1:13" s="25" customFormat="1" x14ac:dyDescent="0.2">
      <c r="A12" s="16" t="s">
        <v>170</v>
      </c>
      <c r="B12" s="16" t="s">
        <v>89</v>
      </c>
      <c r="C12" s="17" t="s">
        <v>106</v>
      </c>
      <c r="D12" s="62">
        <v>-22657056</v>
      </c>
      <c r="E12" s="62">
        <v>-54819306</v>
      </c>
      <c r="F12" s="23">
        <v>456</v>
      </c>
      <c r="G12" s="21">
        <v>43165</v>
      </c>
      <c r="H12" s="19">
        <v>1</v>
      </c>
      <c r="I12" s="24" t="s">
        <v>107</v>
      </c>
      <c r="J12" s="22"/>
      <c r="K12" s="22"/>
      <c r="L12" s="22"/>
      <c r="M12" s="22"/>
    </row>
    <row r="13" spans="1:13" s="71" customFormat="1" ht="15" x14ac:dyDescent="0.25">
      <c r="A13" s="63" t="s">
        <v>171</v>
      </c>
      <c r="B13" s="63" t="s">
        <v>89</v>
      </c>
      <c r="C13" s="64" t="s">
        <v>108</v>
      </c>
      <c r="D13" s="65">
        <v>-19587528</v>
      </c>
      <c r="E13" s="65">
        <v>-54030083</v>
      </c>
      <c r="F13" s="66">
        <v>540</v>
      </c>
      <c r="G13" s="67">
        <v>43206</v>
      </c>
      <c r="H13" s="68">
        <v>1</v>
      </c>
      <c r="I13" s="69" t="s">
        <v>109</v>
      </c>
      <c r="J13" s="70"/>
      <c r="K13" s="70"/>
      <c r="L13" s="70"/>
      <c r="M13" s="70"/>
    </row>
    <row r="14" spans="1:13" x14ac:dyDescent="0.2">
      <c r="A14" s="16" t="s">
        <v>172</v>
      </c>
      <c r="B14" s="16" t="s">
        <v>43</v>
      </c>
      <c r="C14" s="17" t="s">
        <v>110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54</v>
      </c>
      <c r="J14" s="22"/>
      <c r="K14" s="22"/>
      <c r="L14" s="22"/>
      <c r="M14" s="22"/>
    </row>
    <row r="15" spans="1:13" x14ac:dyDescent="0.2">
      <c r="A15" s="16" t="s">
        <v>173</v>
      </c>
      <c r="B15" s="16" t="s">
        <v>43</v>
      </c>
      <c r="C15" s="17" t="s">
        <v>111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55</v>
      </c>
      <c r="J15" s="22"/>
      <c r="K15" s="22"/>
      <c r="L15" s="22" t="s">
        <v>35</v>
      </c>
      <c r="M15" s="22"/>
    </row>
    <row r="16" spans="1:13" x14ac:dyDescent="0.2">
      <c r="A16" s="16" t="s">
        <v>174</v>
      </c>
      <c r="B16" s="16" t="s">
        <v>43</v>
      </c>
      <c r="C16" s="17" t="s">
        <v>112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85</v>
      </c>
      <c r="J16" s="22"/>
      <c r="K16" s="22"/>
      <c r="L16" s="22"/>
      <c r="M16" s="22"/>
    </row>
    <row r="17" spans="1:13" ht="13.5" customHeight="1" x14ac:dyDescent="0.2">
      <c r="A17" s="16" t="s">
        <v>175</v>
      </c>
      <c r="B17" s="16" t="s">
        <v>43</v>
      </c>
      <c r="C17" s="17" t="s">
        <v>113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56</v>
      </c>
      <c r="J17" s="22"/>
      <c r="K17" s="22"/>
      <c r="L17" s="22"/>
      <c r="M17" s="22"/>
    </row>
    <row r="18" spans="1:13" ht="13.5" customHeight="1" x14ac:dyDescent="0.2">
      <c r="A18" s="16" t="s">
        <v>176</v>
      </c>
      <c r="B18" s="16" t="s">
        <v>43</v>
      </c>
      <c r="C18" s="17" t="s">
        <v>114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57</v>
      </c>
      <c r="J18" s="22"/>
      <c r="K18" s="22"/>
      <c r="L18" s="22" t="s">
        <v>35</v>
      </c>
      <c r="M18" s="22"/>
    </row>
    <row r="19" spans="1:13" x14ac:dyDescent="0.2">
      <c r="A19" s="16" t="s">
        <v>177</v>
      </c>
      <c r="B19" s="16" t="s">
        <v>43</v>
      </c>
      <c r="C19" s="17" t="s">
        <v>115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58</v>
      </c>
      <c r="J19" s="22"/>
      <c r="K19" s="22"/>
      <c r="L19" s="22" t="s">
        <v>35</v>
      </c>
      <c r="M19" s="22"/>
    </row>
    <row r="20" spans="1:13" x14ac:dyDescent="0.2">
      <c r="A20" s="16" t="s">
        <v>178</v>
      </c>
      <c r="B20" s="16" t="s">
        <v>43</v>
      </c>
      <c r="C20" s="17" t="s">
        <v>116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59</v>
      </c>
      <c r="J20" s="22"/>
      <c r="K20" s="22"/>
      <c r="L20" s="22"/>
      <c r="M20" s="22"/>
    </row>
    <row r="21" spans="1:13" x14ac:dyDescent="0.2">
      <c r="A21" s="16" t="s">
        <v>179</v>
      </c>
      <c r="B21" s="16" t="s">
        <v>89</v>
      </c>
      <c r="C21" s="17" t="s">
        <v>117</v>
      </c>
      <c r="D21" s="62">
        <v>-22308694</v>
      </c>
      <c r="E21" s="72">
        <v>-54325833</v>
      </c>
      <c r="F21" s="23">
        <v>340</v>
      </c>
      <c r="G21" s="21">
        <v>43159</v>
      </c>
      <c r="H21" s="19">
        <v>1</v>
      </c>
      <c r="I21" s="17" t="s">
        <v>118</v>
      </c>
      <c r="J21" s="22"/>
      <c r="K21" s="22"/>
      <c r="L21" s="22"/>
      <c r="M21" s="22" t="s">
        <v>35</v>
      </c>
    </row>
    <row r="22" spans="1:13" ht="25.5" x14ac:dyDescent="0.2">
      <c r="A22" s="16" t="s">
        <v>180</v>
      </c>
      <c r="B22" s="16" t="s">
        <v>89</v>
      </c>
      <c r="C22" s="17" t="s">
        <v>119</v>
      </c>
      <c r="D22" s="62">
        <v>-23644881</v>
      </c>
      <c r="E22" s="72">
        <v>-54570289</v>
      </c>
      <c r="F22" s="23">
        <v>319</v>
      </c>
      <c r="G22" s="21">
        <v>43204</v>
      </c>
      <c r="H22" s="19">
        <v>1</v>
      </c>
      <c r="I22" s="17" t="s">
        <v>120</v>
      </c>
      <c r="J22" s="22"/>
      <c r="K22" s="22"/>
      <c r="L22" s="22"/>
      <c r="M22" s="22"/>
    </row>
    <row r="23" spans="1:13" x14ac:dyDescent="0.2">
      <c r="A23" s="16" t="s">
        <v>181</v>
      </c>
      <c r="B23" s="16" t="s">
        <v>89</v>
      </c>
      <c r="C23" s="17" t="s">
        <v>121</v>
      </c>
      <c r="D23" s="62">
        <v>-22092833</v>
      </c>
      <c r="E23" s="72">
        <v>-54798833</v>
      </c>
      <c r="F23" s="23">
        <v>360</v>
      </c>
      <c r="G23" s="21">
        <v>43157</v>
      </c>
      <c r="H23" s="19">
        <v>1</v>
      </c>
      <c r="I23" s="17" t="s">
        <v>122</v>
      </c>
      <c r="J23" s="22"/>
      <c r="K23" s="22"/>
      <c r="L23" s="22"/>
      <c r="M23" s="22"/>
    </row>
    <row r="24" spans="1:13" x14ac:dyDescent="0.2">
      <c r="A24" s="16" t="s">
        <v>182</v>
      </c>
      <c r="B24" s="16" t="s">
        <v>43</v>
      </c>
      <c r="C24" s="17" t="s">
        <v>60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61</v>
      </c>
      <c r="J24" s="22"/>
      <c r="K24" s="22"/>
      <c r="L24" s="22" t="s">
        <v>35</v>
      </c>
      <c r="M24" s="22" t="s">
        <v>35</v>
      </c>
    </row>
    <row r="25" spans="1:13" x14ac:dyDescent="0.2">
      <c r="A25" s="16" t="s">
        <v>183</v>
      </c>
      <c r="B25" s="16" t="s">
        <v>43</v>
      </c>
      <c r="C25" s="17" t="s">
        <v>62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63</v>
      </c>
      <c r="J25" s="22"/>
      <c r="K25" s="22"/>
      <c r="L25" s="22" t="s">
        <v>35</v>
      </c>
      <c r="M25" s="22"/>
    </row>
    <row r="26" spans="1:13" s="25" customFormat="1" x14ac:dyDescent="0.2">
      <c r="A26" s="16" t="s">
        <v>184</v>
      </c>
      <c r="B26" s="16" t="s">
        <v>43</v>
      </c>
      <c r="C26" s="17" t="s">
        <v>64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65</v>
      </c>
      <c r="J26" s="22"/>
      <c r="K26" s="22"/>
      <c r="L26" s="22"/>
      <c r="M26" s="22"/>
    </row>
    <row r="27" spans="1:13" x14ac:dyDescent="0.2">
      <c r="A27" s="16" t="s">
        <v>185</v>
      </c>
      <c r="B27" s="16" t="s">
        <v>43</v>
      </c>
      <c r="C27" s="17" t="s">
        <v>66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67</v>
      </c>
      <c r="J27" s="22"/>
      <c r="K27" s="22"/>
      <c r="L27" s="22"/>
      <c r="M27" s="22"/>
    </row>
    <row r="28" spans="1:13" x14ac:dyDescent="0.2">
      <c r="A28" s="16" t="s">
        <v>186</v>
      </c>
      <c r="B28" s="16" t="s">
        <v>89</v>
      </c>
      <c r="C28" s="17" t="s">
        <v>123</v>
      </c>
      <c r="D28" s="62">
        <v>-22575389</v>
      </c>
      <c r="E28" s="62">
        <v>-55160833</v>
      </c>
      <c r="F28" s="19">
        <v>499</v>
      </c>
      <c r="G28" s="21">
        <v>43166</v>
      </c>
      <c r="H28" s="19">
        <v>1</v>
      </c>
      <c r="I28" s="17" t="s">
        <v>124</v>
      </c>
      <c r="J28" s="22"/>
      <c r="K28" s="22"/>
      <c r="L28" s="22"/>
      <c r="M28" s="22"/>
    </row>
    <row r="29" spans="1:13" ht="12.75" customHeight="1" x14ac:dyDescent="0.2">
      <c r="A29" s="16" t="s">
        <v>187</v>
      </c>
      <c r="B29" s="16" t="s">
        <v>43</v>
      </c>
      <c r="C29" s="17" t="s">
        <v>125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68</v>
      </c>
      <c r="J29" s="22"/>
      <c r="K29" s="22"/>
      <c r="L29" s="22"/>
      <c r="M29" s="22"/>
    </row>
    <row r="30" spans="1:13" ht="12.75" customHeight="1" x14ac:dyDescent="0.2">
      <c r="A30" s="16" t="s">
        <v>188</v>
      </c>
      <c r="B30" s="16" t="s">
        <v>89</v>
      </c>
      <c r="C30" s="17" t="s">
        <v>126</v>
      </c>
      <c r="D30" s="62">
        <v>-21450972</v>
      </c>
      <c r="E30" s="62">
        <v>-54341972</v>
      </c>
      <c r="F30" s="23">
        <v>500</v>
      </c>
      <c r="G30" s="21">
        <v>43153</v>
      </c>
      <c r="H30" s="19">
        <v>1</v>
      </c>
      <c r="I30" s="17" t="s">
        <v>127</v>
      </c>
      <c r="J30" s="22"/>
      <c r="K30" s="22"/>
      <c r="L30" s="22"/>
      <c r="M30" s="22"/>
    </row>
    <row r="31" spans="1:13" ht="12.75" customHeight="1" x14ac:dyDescent="0.2">
      <c r="A31" s="16" t="s">
        <v>189</v>
      </c>
      <c r="B31" s="16" t="s">
        <v>89</v>
      </c>
      <c r="C31" s="17" t="s">
        <v>129</v>
      </c>
      <c r="D31" s="62">
        <v>-22078528</v>
      </c>
      <c r="E31" s="62">
        <v>-53465889</v>
      </c>
      <c r="F31" s="23">
        <v>372</v>
      </c>
      <c r="G31" s="21">
        <v>43199</v>
      </c>
      <c r="H31" s="19">
        <v>1</v>
      </c>
      <c r="I31" s="17" t="s">
        <v>130</v>
      </c>
      <c r="J31" s="22"/>
      <c r="K31" s="22"/>
      <c r="L31" s="22"/>
      <c r="M31" s="22"/>
    </row>
    <row r="32" spans="1:13" s="25" customFormat="1" x14ac:dyDescent="0.2">
      <c r="A32" s="16" t="s">
        <v>190</v>
      </c>
      <c r="B32" s="16" t="s">
        <v>43</v>
      </c>
      <c r="C32" s="17" t="s">
        <v>131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69</v>
      </c>
      <c r="J32" s="22"/>
      <c r="K32" s="22"/>
      <c r="L32" s="22"/>
      <c r="M32" s="22" t="s">
        <v>35</v>
      </c>
    </row>
    <row r="33" spans="1:13" x14ac:dyDescent="0.2">
      <c r="A33" s="16" t="s">
        <v>191</v>
      </c>
      <c r="B33" s="16" t="s">
        <v>43</v>
      </c>
      <c r="C33" s="17" t="s">
        <v>132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70</v>
      </c>
      <c r="J33" s="22"/>
      <c r="K33" s="22"/>
      <c r="L33" s="22"/>
      <c r="M33" s="22"/>
    </row>
    <row r="34" spans="1:13" s="25" customFormat="1" x14ac:dyDescent="0.2">
      <c r="A34" s="16" t="s">
        <v>192</v>
      </c>
      <c r="B34" s="16" t="s">
        <v>43</v>
      </c>
      <c r="C34" s="17" t="s">
        <v>133</v>
      </c>
      <c r="D34" s="23">
        <v>-19.414300000000001</v>
      </c>
      <c r="E34" s="23">
        <v>-51.1053</v>
      </c>
      <c r="F34" s="23">
        <v>424</v>
      </c>
      <c r="G34" s="21" t="s">
        <v>71</v>
      </c>
      <c r="H34" s="19">
        <v>1</v>
      </c>
      <c r="I34" s="17" t="s">
        <v>72</v>
      </c>
      <c r="J34" s="22"/>
      <c r="K34" s="22"/>
      <c r="L34" s="22"/>
      <c r="M34" s="22"/>
    </row>
    <row r="35" spans="1:13" s="25" customFormat="1" x14ac:dyDescent="0.2">
      <c r="A35" s="16" t="s">
        <v>193</v>
      </c>
      <c r="B35" s="16" t="s">
        <v>89</v>
      </c>
      <c r="C35" s="17" t="s">
        <v>134</v>
      </c>
      <c r="D35" s="62">
        <v>-18072711</v>
      </c>
      <c r="E35" s="62">
        <v>-54548811</v>
      </c>
      <c r="F35" s="23">
        <v>251</v>
      </c>
      <c r="G35" s="21">
        <v>43133</v>
      </c>
      <c r="H35" s="19">
        <v>1</v>
      </c>
      <c r="I35" s="17" t="s">
        <v>135</v>
      </c>
      <c r="J35" s="22"/>
      <c r="K35" s="22"/>
      <c r="L35" s="22"/>
      <c r="M35" s="22" t="s">
        <v>35</v>
      </c>
    </row>
    <row r="36" spans="1:13" x14ac:dyDescent="0.2">
      <c r="A36" s="16" t="s">
        <v>194</v>
      </c>
      <c r="B36" s="16" t="s">
        <v>43</v>
      </c>
      <c r="C36" s="17" t="s">
        <v>136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73</v>
      </c>
      <c r="J36" s="22"/>
      <c r="K36" s="22"/>
      <c r="L36" s="22"/>
      <c r="M36" s="22"/>
    </row>
    <row r="37" spans="1:13" x14ac:dyDescent="0.2">
      <c r="A37" s="16" t="s">
        <v>195</v>
      </c>
      <c r="B37" s="16" t="s">
        <v>43</v>
      </c>
      <c r="C37" s="17" t="s">
        <v>137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74</v>
      </c>
      <c r="J37" s="22"/>
      <c r="K37" s="22"/>
      <c r="L37" s="22"/>
      <c r="M37" s="22"/>
    </row>
    <row r="38" spans="1:13" s="25" customFormat="1" x14ac:dyDescent="0.2">
      <c r="A38" s="16" t="s">
        <v>196</v>
      </c>
      <c r="B38" s="16" t="s">
        <v>43</v>
      </c>
      <c r="C38" s="17" t="s">
        <v>138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86</v>
      </c>
      <c r="J38" s="22"/>
      <c r="K38" s="22"/>
      <c r="L38" s="22"/>
      <c r="M38" s="22"/>
    </row>
    <row r="39" spans="1:13" s="25" customFormat="1" x14ac:dyDescent="0.2">
      <c r="A39" s="16" t="s">
        <v>197</v>
      </c>
      <c r="B39" s="16" t="s">
        <v>89</v>
      </c>
      <c r="C39" s="17" t="s">
        <v>139</v>
      </c>
      <c r="D39" s="62">
        <v>-20466094</v>
      </c>
      <c r="E39" s="62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198</v>
      </c>
      <c r="B40" s="16" t="s">
        <v>43</v>
      </c>
      <c r="C40" s="17" t="s">
        <v>140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75</v>
      </c>
      <c r="J40" s="22"/>
      <c r="K40" s="22"/>
      <c r="L40" s="22"/>
      <c r="M40" s="22" t="s">
        <v>35</v>
      </c>
    </row>
    <row r="41" spans="1:13" s="30" customFormat="1" ht="15" customHeight="1" x14ac:dyDescent="0.2">
      <c r="A41" s="27" t="s">
        <v>199</v>
      </c>
      <c r="B41" s="27" t="s">
        <v>89</v>
      </c>
      <c r="C41" s="17" t="s">
        <v>142</v>
      </c>
      <c r="D41" s="73">
        <v>-21305889</v>
      </c>
      <c r="E41" s="73">
        <v>-52820375</v>
      </c>
      <c r="F41" s="28">
        <v>383</v>
      </c>
      <c r="G41" s="18">
        <v>43209</v>
      </c>
      <c r="H41" s="17">
        <v>1</v>
      </c>
      <c r="I41" s="27" t="s">
        <v>143</v>
      </c>
      <c r="J41" s="29"/>
      <c r="K41" s="29"/>
      <c r="L41" s="29"/>
      <c r="M41" s="29"/>
    </row>
    <row r="42" spans="1:13" s="30" customFormat="1" ht="15" customHeight="1" x14ac:dyDescent="0.2">
      <c r="A42" s="27" t="s">
        <v>200</v>
      </c>
      <c r="B42" s="27" t="s">
        <v>43</v>
      </c>
      <c r="C42" s="17" t="s">
        <v>144</v>
      </c>
      <c r="D42" s="73">
        <v>-20981633</v>
      </c>
      <c r="E42" s="28">
        <v>-54.971899999999998</v>
      </c>
      <c r="F42" s="28">
        <v>464</v>
      </c>
      <c r="G42" s="18" t="s">
        <v>76</v>
      </c>
      <c r="H42" s="17">
        <v>1</v>
      </c>
      <c r="I42" s="27" t="s">
        <v>77</v>
      </c>
      <c r="J42" s="29"/>
      <c r="K42" s="29"/>
      <c r="L42" s="29"/>
      <c r="M42" s="29"/>
    </row>
    <row r="43" spans="1:13" s="25" customFormat="1" x14ac:dyDescent="0.2">
      <c r="A43" s="16" t="s">
        <v>201</v>
      </c>
      <c r="B43" s="16" t="s">
        <v>43</v>
      </c>
      <c r="C43" s="17" t="s">
        <v>145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78</v>
      </c>
      <c r="J43" s="22"/>
      <c r="K43" s="22"/>
      <c r="L43" s="22"/>
      <c r="M43" s="22"/>
    </row>
    <row r="44" spans="1:13" s="25" customFormat="1" x14ac:dyDescent="0.2">
      <c r="A44" s="16" t="s">
        <v>202</v>
      </c>
      <c r="B44" s="16" t="s">
        <v>89</v>
      </c>
      <c r="C44" s="17" t="s">
        <v>147</v>
      </c>
      <c r="D44" s="62">
        <v>-20351444</v>
      </c>
      <c r="E44" s="62">
        <v>-51430222</v>
      </c>
      <c r="F44" s="19">
        <v>374</v>
      </c>
      <c r="G44" s="21">
        <v>43196</v>
      </c>
      <c r="H44" s="19">
        <v>0</v>
      </c>
      <c r="I44" s="17" t="s">
        <v>148</v>
      </c>
      <c r="J44" s="22"/>
      <c r="K44" s="22"/>
      <c r="L44" s="22"/>
      <c r="M44" s="22"/>
    </row>
    <row r="45" spans="1:13" s="32" customFormat="1" x14ac:dyDescent="0.2">
      <c r="A45" s="27" t="s">
        <v>203</v>
      </c>
      <c r="B45" s="27" t="s">
        <v>43</v>
      </c>
      <c r="C45" s="17" t="s">
        <v>149</v>
      </c>
      <c r="D45" s="17">
        <v>-17.634699999999999</v>
      </c>
      <c r="E45" s="17">
        <v>-54.760100000000001</v>
      </c>
      <c r="F45" s="17">
        <v>486</v>
      </c>
      <c r="G45" s="18" t="s">
        <v>79</v>
      </c>
      <c r="H45" s="17">
        <v>1</v>
      </c>
      <c r="I45" s="19" t="s">
        <v>80</v>
      </c>
      <c r="J45" s="31"/>
      <c r="K45" s="31"/>
      <c r="L45" s="31"/>
      <c r="M45" s="31"/>
    </row>
    <row r="46" spans="1:13" x14ac:dyDescent="0.2">
      <c r="A46" s="16" t="s">
        <v>204</v>
      </c>
      <c r="B46" s="16" t="s">
        <v>43</v>
      </c>
      <c r="C46" s="17" t="s">
        <v>150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81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82</v>
      </c>
      <c r="H47" s="17">
        <f>SUM(H2:H46)</f>
        <v>42</v>
      </c>
      <c r="I47" s="33"/>
      <c r="J47" s="22"/>
      <c r="K47" s="22"/>
      <c r="L47" s="22"/>
      <c r="M47" s="22"/>
    </row>
    <row r="48" spans="1:13" x14ac:dyDescent="0.2">
      <c r="A48" s="22" t="s">
        <v>83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84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35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showGridLines="0" topLeftCell="A4" zoomScale="90" zoomScaleNormal="90" workbookViewId="0">
      <selection activeCell="H41" sqref="H41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36" t="s">
        <v>215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5" ht="20.100000000000001" customHeight="1" x14ac:dyDescent="0.2">
      <c r="A2" s="135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5" s="4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05" t="s">
        <v>27</v>
      </c>
      <c r="AG3" s="106" t="s">
        <v>26</v>
      </c>
    </row>
    <row r="4" spans="1:35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05" t="s">
        <v>25</v>
      </c>
      <c r="AG4" s="106" t="s">
        <v>25</v>
      </c>
    </row>
    <row r="5" spans="1:35" s="5" customFormat="1" x14ac:dyDescent="0.2">
      <c r="A5" s="52" t="s">
        <v>30</v>
      </c>
      <c r="B5" s="113">
        <f>[1]Setembro!$C$5</f>
        <v>34.5</v>
      </c>
      <c r="C5" s="113">
        <f>[1]Setembro!$C$6</f>
        <v>37.1</v>
      </c>
      <c r="D5" s="113">
        <f>[1]Setembro!$C$7</f>
        <v>38</v>
      </c>
      <c r="E5" s="113">
        <f>[1]Setembro!$C$8</f>
        <v>38.299999999999997</v>
      </c>
      <c r="F5" s="113">
        <f>[1]Setembro!$C$9</f>
        <v>32.9</v>
      </c>
      <c r="G5" s="113">
        <f>[1]Setembro!$C$10</f>
        <v>34.700000000000003</v>
      </c>
      <c r="H5" s="113">
        <f>[1]Setembro!$C$11</f>
        <v>35.4</v>
      </c>
      <c r="I5" s="113">
        <f>[1]Setembro!$C$12</f>
        <v>37.799999999999997</v>
      </c>
      <c r="J5" s="113">
        <f>[1]Setembro!$C$13</f>
        <v>25.6</v>
      </c>
      <c r="K5" s="113">
        <f>[1]Setembro!$C$14</f>
        <v>33.6</v>
      </c>
      <c r="L5" s="113">
        <f>[1]Setembro!$C$15</f>
        <v>37.9</v>
      </c>
      <c r="M5" s="113">
        <f>[1]Setembro!$C$16</f>
        <v>38.799999999999997</v>
      </c>
      <c r="N5" s="113">
        <f>[1]Setembro!$C$17</f>
        <v>38.200000000000003</v>
      </c>
      <c r="O5" s="113">
        <f>[1]Setembro!$C$18</f>
        <v>23.3</v>
      </c>
      <c r="P5" s="113">
        <f>[1]Setembro!$C$19</f>
        <v>31.1</v>
      </c>
      <c r="Q5" s="113">
        <f>[1]Setembro!$C$20</f>
        <v>37</v>
      </c>
      <c r="R5" s="113">
        <f>[1]Setembro!$C$21</f>
        <v>40.6</v>
      </c>
      <c r="S5" s="113">
        <f>[1]Setembro!$C$22</f>
        <v>37.299999999999997</v>
      </c>
      <c r="T5" s="113">
        <f>[1]Setembro!$C$23</f>
        <v>38.6</v>
      </c>
      <c r="U5" s="113">
        <f>[1]Setembro!$C$24</f>
        <v>39.4</v>
      </c>
      <c r="V5" s="113">
        <f>[1]Setembro!$C$25</f>
        <v>40.700000000000003</v>
      </c>
      <c r="W5" s="113">
        <f>[1]Setembro!$C$26</f>
        <v>41.2</v>
      </c>
      <c r="X5" s="113">
        <f>[1]Setembro!$C$27</f>
        <v>42.2</v>
      </c>
      <c r="Y5" s="113">
        <f>[1]Setembro!$C$28</f>
        <v>42</v>
      </c>
      <c r="Z5" s="113">
        <f>[1]Setembro!$C$29</f>
        <v>41.6</v>
      </c>
      <c r="AA5" s="113">
        <f>[1]Setembro!$C$30</f>
        <v>41.9</v>
      </c>
      <c r="AB5" s="113">
        <f>[1]Setembro!$C$31</f>
        <v>37.4</v>
      </c>
      <c r="AC5" s="113">
        <f>[1]Setembro!$C$32</f>
        <v>35.200000000000003</v>
      </c>
      <c r="AD5" s="113">
        <f>[1]Setembro!$C$33</f>
        <v>37.9</v>
      </c>
      <c r="AE5" s="113">
        <f>[1]Setembro!$C$34</f>
        <v>38.5</v>
      </c>
      <c r="AF5" s="107">
        <f>MAX(B5:AE5)</f>
        <v>42.2</v>
      </c>
      <c r="AG5" s="108">
        <f>AVERAGE(B5:AE5)</f>
        <v>36.956666666666678</v>
      </c>
    </row>
    <row r="6" spans="1:35" x14ac:dyDescent="0.2">
      <c r="A6" s="52" t="s">
        <v>0</v>
      </c>
      <c r="B6" s="114">
        <f>[2]Setembro!$C$5</f>
        <v>30.7</v>
      </c>
      <c r="C6" s="114">
        <f>[2]Setembro!$C$6</f>
        <v>34.4</v>
      </c>
      <c r="D6" s="114">
        <f>[2]Setembro!$C$7</f>
        <v>35.6</v>
      </c>
      <c r="E6" s="114">
        <f>[2]Setembro!$C$8</f>
        <v>33.799999999999997</v>
      </c>
      <c r="F6" s="114">
        <f>[2]Setembro!$C$9</f>
        <v>26.1</v>
      </c>
      <c r="G6" s="114">
        <f>[2]Setembro!$C$10</f>
        <v>30.4</v>
      </c>
      <c r="H6" s="114">
        <f>[2]Setembro!$C$11</f>
        <v>30.6</v>
      </c>
      <c r="I6" s="114">
        <f>[2]Setembro!$C$12</f>
        <v>25.1</v>
      </c>
      <c r="J6" s="114">
        <f>[2]Setembro!$C$13</f>
        <v>23.3</v>
      </c>
      <c r="K6" s="114">
        <f>[2]Setembro!$C$14</f>
        <v>31.1</v>
      </c>
      <c r="L6" s="114">
        <f>[2]Setembro!$C$15</f>
        <v>34.299999999999997</v>
      </c>
      <c r="M6" s="114">
        <f>[2]Setembro!$C$16</f>
        <v>35.200000000000003</v>
      </c>
      <c r="N6" s="114">
        <f>[2]Setembro!$C$17</f>
        <v>24</v>
      </c>
      <c r="O6" s="114">
        <f>[2]Setembro!$C$18</f>
        <v>23.3</v>
      </c>
      <c r="P6" s="114">
        <f>[2]Setembro!$C$19</f>
        <v>28</v>
      </c>
      <c r="Q6" s="114">
        <f>[2]Setembro!$C$20</f>
        <v>34.299999999999997</v>
      </c>
      <c r="R6" s="114">
        <f>[2]Setembro!$C$21</f>
        <v>37.1</v>
      </c>
      <c r="S6" s="114">
        <f>[2]Setembro!$C$22</f>
        <v>36.799999999999997</v>
      </c>
      <c r="T6" s="114">
        <f>[2]Setembro!$C$23</f>
        <v>37</v>
      </c>
      <c r="U6" s="114">
        <f>[2]Setembro!$C$24</f>
        <v>35.299999999999997</v>
      </c>
      <c r="V6" s="114">
        <f>[2]Setembro!$C$25</f>
        <v>36</v>
      </c>
      <c r="W6" s="114">
        <f>[2]Setembro!$C$26</f>
        <v>38.799999999999997</v>
      </c>
      <c r="X6" s="114">
        <f>[2]Setembro!$C$27</f>
        <v>38.299999999999997</v>
      </c>
      <c r="Y6" s="114">
        <f>[2]Setembro!$C$28</f>
        <v>39.700000000000003</v>
      </c>
      <c r="Z6" s="114">
        <f>[2]Setembro!$C$29</f>
        <v>39.4</v>
      </c>
      <c r="AA6" s="114">
        <f>[2]Setembro!$C$30</f>
        <v>39.700000000000003</v>
      </c>
      <c r="AB6" s="114">
        <f>[2]Setembro!$C$31</f>
        <v>31.6</v>
      </c>
      <c r="AC6" s="114">
        <f>[2]Setembro!$C$32</f>
        <v>31.7</v>
      </c>
      <c r="AD6" s="114">
        <f>[2]Setembro!$C$33</f>
        <v>31.9</v>
      </c>
      <c r="AE6" s="114">
        <f>[2]Setembro!$C$34</f>
        <v>31.8</v>
      </c>
      <c r="AF6" s="107">
        <f t="shared" ref="AF6:AF49" si="1">MAX(B6:AE6)</f>
        <v>39.700000000000003</v>
      </c>
      <c r="AG6" s="108">
        <f t="shared" ref="AG6:AG49" si="2">AVERAGE(B6:AE6)</f>
        <v>32.843333333333334</v>
      </c>
    </row>
    <row r="7" spans="1:35" x14ac:dyDescent="0.2">
      <c r="A7" s="52" t="s">
        <v>88</v>
      </c>
      <c r="B7" s="114">
        <f>[3]Setembro!$C$5</f>
        <v>32.1</v>
      </c>
      <c r="C7" s="114">
        <f>[3]Setembro!$C$6</f>
        <v>34.799999999999997</v>
      </c>
      <c r="D7" s="114">
        <f>[3]Setembro!$C$7</f>
        <v>36.6</v>
      </c>
      <c r="E7" s="114">
        <f>[3]Setembro!$C$8</f>
        <v>35.6</v>
      </c>
      <c r="F7" s="114">
        <f>[3]Setembro!$C$9</f>
        <v>26.8</v>
      </c>
      <c r="G7" s="114">
        <f>[3]Setembro!$C$10</f>
        <v>31.9</v>
      </c>
      <c r="H7" s="114">
        <f>[3]Setembro!$C$11</f>
        <v>33.299999999999997</v>
      </c>
      <c r="I7" s="114">
        <f>[3]Setembro!$C$12</f>
        <v>32</v>
      </c>
      <c r="J7" s="114">
        <f>[3]Setembro!$C$13</f>
        <v>22.9</v>
      </c>
      <c r="K7" s="114">
        <f>[3]Setembro!$C$14</f>
        <v>31.2</v>
      </c>
      <c r="L7" s="114">
        <f>[3]Setembro!$C$15</f>
        <v>35.4</v>
      </c>
      <c r="M7" s="114">
        <f>[3]Setembro!$C$16</f>
        <v>34.5</v>
      </c>
      <c r="N7" s="114">
        <f>[3]Setembro!$C$17</f>
        <v>32.6</v>
      </c>
      <c r="O7" s="114">
        <f>[3]Setembro!$C$18</f>
        <v>22.2</v>
      </c>
      <c r="P7" s="114">
        <f>[3]Setembro!$C$19</f>
        <v>28.3</v>
      </c>
      <c r="Q7" s="114">
        <f>[3]Setembro!$C$20</f>
        <v>33.5</v>
      </c>
      <c r="R7" s="114">
        <f>[3]Setembro!$C$21</f>
        <v>37.700000000000003</v>
      </c>
      <c r="S7" s="114">
        <f>[3]Setembro!$C$22</f>
        <v>33.299999999999997</v>
      </c>
      <c r="T7" s="114">
        <f>[3]Setembro!$C$23</f>
        <v>36.4</v>
      </c>
      <c r="U7" s="114">
        <f>[3]Setembro!$C$24</f>
        <v>36.700000000000003</v>
      </c>
      <c r="V7" s="114">
        <f>[3]Setembro!$C$25</f>
        <v>37.700000000000003</v>
      </c>
      <c r="W7" s="114">
        <f>[3]Setembro!$C$26</f>
        <v>39.1</v>
      </c>
      <c r="X7" s="114">
        <f>[3]Setembro!$C$27</f>
        <v>40.200000000000003</v>
      </c>
      <c r="Y7" s="114">
        <f>[3]Setembro!$C$28</f>
        <v>40.1</v>
      </c>
      <c r="Z7" s="114">
        <f>[3]Setembro!$C$29</f>
        <v>40.299999999999997</v>
      </c>
      <c r="AA7" s="114">
        <f>[3]Setembro!$C$30</f>
        <v>39.5</v>
      </c>
      <c r="AB7" s="114">
        <f>[3]Setembro!$C$31</f>
        <v>32.700000000000003</v>
      </c>
      <c r="AC7" s="114">
        <f>[3]Setembro!$C$32</f>
        <v>32.700000000000003</v>
      </c>
      <c r="AD7" s="114">
        <f>[3]Setembro!$C$33</f>
        <v>34</v>
      </c>
      <c r="AE7" s="114">
        <f>[3]Setembro!$C$34</f>
        <v>35.1</v>
      </c>
      <c r="AF7" s="107">
        <f t="shared" si="1"/>
        <v>40.299999999999997</v>
      </c>
      <c r="AG7" s="108">
        <f t="shared" si="2"/>
        <v>33.973333333333336</v>
      </c>
    </row>
    <row r="8" spans="1:35" x14ac:dyDescent="0.2">
      <c r="A8" s="52" t="s">
        <v>1</v>
      </c>
      <c r="B8" s="114">
        <f>[4]Setembro!$C$5</f>
        <v>35.799999999999997</v>
      </c>
      <c r="C8" s="114">
        <f>[4]Setembro!$C$6</f>
        <v>36</v>
      </c>
      <c r="D8" s="114">
        <f>[4]Setembro!$C$7</f>
        <v>36.1</v>
      </c>
      <c r="E8" s="114">
        <f>[4]Setembro!$C$8</f>
        <v>37</v>
      </c>
      <c r="F8" s="114">
        <f>[4]Setembro!$C$9</f>
        <v>30.4</v>
      </c>
      <c r="G8" s="114">
        <f>[4]Setembro!$C$10</f>
        <v>31</v>
      </c>
      <c r="H8" s="114">
        <f>[4]Setembro!$C$11</f>
        <v>36.299999999999997</v>
      </c>
      <c r="I8" s="114">
        <f>[4]Setembro!$C$12</f>
        <v>32</v>
      </c>
      <c r="J8" s="114">
        <f>[4]Setembro!$C$13</f>
        <v>30.1</v>
      </c>
      <c r="K8" s="114">
        <f>[4]Setembro!$C$14</f>
        <v>35.4</v>
      </c>
      <c r="L8" s="114">
        <f>[4]Setembro!$C$15</f>
        <v>37.5</v>
      </c>
      <c r="M8" s="114">
        <f>[4]Setembro!$C$16</f>
        <v>35</v>
      </c>
      <c r="N8" s="114">
        <f>[4]Setembro!$C$17</f>
        <v>29</v>
      </c>
      <c r="O8" s="114">
        <f>[4]Setembro!$C$18</f>
        <v>24.6</v>
      </c>
      <c r="P8" s="114">
        <f>[4]Setembro!$C$19</f>
        <v>30.8</v>
      </c>
      <c r="Q8" s="114">
        <f>[4]Setembro!$C$20</f>
        <v>34.799999999999997</v>
      </c>
      <c r="R8" s="114">
        <f>[4]Setembro!$C$21</f>
        <v>36.200000000000003</v>
      </c>
      <c r="S8" s="114">
        <f>[4]Setembro!$C$22</f>
        <v>33.6</v>
      </c>
      <c r="T8" s="114">
        <f>[4]Setembro!$C$23</f>
        <v>35.6</v>
      </c>
      <c r="U8" s="114">
        <f>[4]Setembro!$C$24</f>
        <v>37.200000000000003</v>
      </c>
      <c r="V8" s="114">
        <f>[4]Setembro!$C$25</f>
        <v>37.4</v>
      </c>
      <c r="W8" s="114">
        <f>[4]Setembro!$C$26</f>
        <v>38.9</v>
      </c>
      <c r="X8" s="114">
        <f>[4]Setembro!$C$27</f>
        <v>39.299999999999997</v>
      </c>
      <c r="Y8" s="114">
        <f>[4]Setembro!$C$28</f>
        <v>38.6</v>
      </c>
      <c r="Z8" s="114">
        <f>[4]Setembro!$C$29</f>
        <v>39.200000000000003</v>
      </c>
      <c r="AA8" s="114">
        <f>[4]Setembro!$C$30</f>
        <v>39.200000000000003</v>
      </c>
      <c r="AB8" s="114">
        <f>[4]Setembro!$C$31</f>
        <v>34.4</v>
      </c>
      <c r="AC8" s="114">
        <f>[4]Setembro!$C$32</f>
        <v>32.5</v>
      </c>
      <c r="AD8" s="114">
        <f>[4]Setembro!$C$33</f>
        <v>37</v>
      </c>
      <c r="AE8" s="114">
        <f>[4]Setembro!$C$34</f>
        <v>36.799999999999997</v>
      </c>
      <c r="AF8" s="107">
        <f t="shared" si="1"/>
        <v>39.299999999999997</v>
      </c>
      <c r="AG8" s="108">
        <f t="shared" si="2"/>
        <v>34.923333333333339</v>
      </c>
    </row>
    <row r="9" spans="1:35" x14ac:dyDescent="0.2">
      <c r="A9" s="52" t="s">
        <v>151</v>
      </c>
      <c r="B9" s="114">
        <f>[5]Setembro!$C$5</f>
        <v>30</v>
      </c>
      <c r="C9" s="114">
        <f>[5]Setembro!$C$6</f>
        <v>33.799999999999997</v>
      </c>
      <c r="D9" s="114">
        <f>[5]Setembro!$C$7</f>
        <v>34.200000000000003</v>
      </c>
      <c r="E9" s="114">
        <f>[5]Setembro!$C$8</f>
        <v>31.9</v>
      </c>
      <c r="F9" s="114">
        <f>[5]Setembro!$C$9</f>
        <v>24.2</v>
      </c>
      <c r="G9" s="114">
        <f>[5]Setembro!$C$10</f>
        <v>29.8</v>
      </c>
      <c r="H9" s="114">
        <f>[5]Setembro!$C$11</f>
        <v>28.6</v>
      </c>
      <c r="I9" s="114">
        <f>[5]Setembro!$C$12</f>
        <v>25.8</v>
      </c>
      <c r="J9" s="114">
        <f>[5]Setembro!$C$13</f>
        <v>22.7</v>
      </c>
      <c r="K9" s="114">
        <f>[5]Setembro!$C$14</f>
        <v>30.7</v>
      </c>
      <c r="L9" s="114">
        <f>[5]Setembro!$C$15</f>
        <v>33.5</v>
      </c>
      <c r="M9" s="114">
        <f>[5]Setembro!$C$16</f>
        <v>33.799999999999997</v>
      </c>
      <c r="N9" s="114">
        <f>[5]Setembro!$C$17</f>
        <v>25.4</v>
      </c>
      <c r="O9" s="114">
        <f>[5]Setembro!$C$18</f>
        <v>21.3</v>
      </c>
      <c r="P9" s="114">
        <f>[5]Setembro!$C$19</f>
        <v>27.2</v>
      </c>
      <c r="Q9" s="114">
        <f>[5]Setembro!$C$20</f>
        <v>34</v>
      </c>
      <c r="R9" s="114">
        <f>[5]Setembro!$C$21</f>
        <v>35.799999999999997</v>
      </c>
      <c r="S9" s="114">
        <f>[5]Setembro!$C$22</f>
        <v>33.5</v>
      </c>
      <c r="T9" s="114">
        <f>[5]Setembro!$C$23</f>
        <v>32.9</v>
      </c>
      <c r="U9" s="114">
        <f>[5]Setembro!$C$24</f>
        <v>33.6</v>
      </c>
      <c r="V9" s="114">
        <f>[5]Setembro!$C$25</f>
        <v>35.799999999999997</v>
      </c>
      <c r="W9" s="114">
        <f>[5]Setembro!$C$26</f>
        <v>36.1</v>
      </c>
      <c r="X9" s="114">
        <f>[5]Setembro!$C$27</f>
        <v>37.299999999999997</v>
      </c>
      <c r="Y9" s="114">
        <f>[5]Setembro!$C$28</f>
        <v>36.6</v>
      </c>
      <c r="Z9" s="114">
        <f>[5]Setembro!$C$29</f>
        <v>36.5</v>
      </c>
      <c r="AA9" s="114">
        <f>[5]Setembro!$C$30</f>
        <v>37.200000000000003</v>
      </c>
      <c r="AB9" s="114">
        <f>[5]Setembro!$C$31</f>
        <v>32.799999999999997</v>
      </c>
      <c r="AC9" s="114">
        <f>[5]Setembro!$C$32</f>
        <v>27.5</v>
      </c>
      <c r="AD9" s="114">
        <f>[5]Setembro!$C$33</f>
        <v>29.8</v>
      </c>
      <c r="AE9" s="114">
        <f>[5]Setembro!$C$34</f>
        <v>29</v>
      </c>
      <c r="AF9" s="107">
        <f t="shared" si="1"/>
        <v>37.299999999999997</v>
      </c>
      <c r="AG9" s="108">
        <f t="shared" si="2"/>
        <v>31.376666666666665</v>
      </c>
    </row>
    <row r="10" spans="1:35" x14ac:dyDescent="0.2">
      <c r="A10" s="52" t="s">
        <v>95</v>
      </c>
      <c r="B10" s="114">
        <f>[6]Setembro!$C$5</f>
        <v>33</v>
      </c>
      <c r="C10" s="114">
        <f>[6]Setembro!$C$6</f>
        <v>33.200000000000003</v>
      </c>
      <c r="D10" s="114">
        <f>[6]Setembro!$C$7</f>
        <v>34.4</v>
      </c>
      <c r="E10" s="114">
        <f>[6]Setembro!$C$8</f>
        <v>33.799999999999997</v>
      </c>
      <c r="F10" s="114">
        <f>[6]Setembro!$C$9</f>
        <v>30.9</v>
      </c>
      <c r="G10" s="114">
        <f>[6]Setembro!$C$10</f>
        <v>32.5</v>
      </c>
      <c r="H10" s="114">
        <f>[6]Setembro!$C$11</f>
        <v>33.4</v>
      </c>
      <c r="I10" s="114">
        <f>[6]Setembro!$C$12</f>
        <v>33.200000000000003</v>
      </c>
      <c r="J10" s="114">
        <f>[6]Setembro!$C$13</f>
        <v>28.8</v>
      </c>
      <c r="K10" s="114">
        <f>[6]Setembro!$C$14</f>
        <v>31.7</v>
      </c>
      <c r="L10" s="114">
        <f>[6]Setembro!$C$15</f>
        <v>34.799999999999997</v>
      </c>
      <c r="M10" s="114">
        <f>[6]Setembro!$C$16</f>
        <v>34.299999999999997</v>
      </c>
      <c r="N10" s="114">
        <f>[6]Setembro!$C$17</f>
        <v>32.799999999999997</v>
      </c>
      <c r="O10" s="114">
        <f>[6]Setembro!$C$18</f>
        <v>22</v>
      </c>
      <c r="P10" s="114">
        <f>[6]Setembro!$C$19</f>
        <v>29.4</v>
      </c>
      <c r="Q10" s="114">
        <f>[6]Setembro!$C$20</f>
        <v>34</v>
      </c>
      <c r="R10" s="114">
        <f>[6]Setembro!$C$21</f>
        <v>35.700000000000003</v>
      </c>
      <c r="S10" s="114">
        <f>[6]Setembro!$C$22</f>
        <v>34.799999999999997</v>
      </c>
      <c r="T10" s="114">
        <f>[6]Setembro!$C$23</f>
        <v>34.5</v>
      </c>
      <c r="U10" s="114">
        <f>[6]Setembro!$C$24</f>
        <v>35.299999999999997</v>
      </c>
      <c r="V10" s="114">
        <f>[6]Setembro!$C$25</f>
        <v>35.799999999999997</v>
      </c>
      <c r="W10" s="114">
        <f>[6]Setembro!$C$26</f>
        <v>36.9</v>
      </c>
      <c r="X10" s="114">
        <f>[6]Setembro!$C$27</f>
        <v>36.799999999999997</v>
      </c>
      <c r="Y10" s="114">
        <f>[6]Setembro!$C$28</f>
        <v>37</v>
      </c>
      <c r="Z10" s="114">
        <f>[6]Setembro!$C$29</f>
        <v>36.4</v>
      </c>
      <c r="AA10" s="114">
        <f>[6]Setembro!$C$30</f>
        <v>37</v>
      </c>
      <c r="AB10" s="114">
        <f>[6]Setembro!$C$31</f>
        <v>33.6</v>
      </c>
      <c r="AC10" s="114">
        <f>[6]Setembro!$C$32</f>
        <v>32.1</v>
      </c>
      <c r="AD10" s="114">
        <f>[6]Setembro!$C$33</f>
        <v>34.5</v>
      </c>
      <c r="AE10" s="114">
        <f>[6]Setembro!$C$34</f>
        <v>33.700000000000003</v>
      </c>
      <c r="AF10" s="107">
        <f t="shared" si="1"/>
        <v>37</v>
      </c>
      <c r="AG10" s="108">
        <f t="shared" si="2"/>
        <v>33.543333333333329</v>
      </c>
    </row>
    <row r="11" spans="1:35" x14ac:dyDescent="0.2">
      <c r="A11" s="52" t="s">
        <v>52</v>
      </c>
      <c r="B11" s="114">
        <f>[7]Setembro!$C$5</f>
        <v>30.6</v>
      </c>
      <c r="C11" s="114">
        <f>[7]Setembro!$C$6</f>
        <v>36.1</v>
      </c>
      <c r="D11" s="114">
        <f>[7]Setembro!$C$7</f>
        <v>37</v>
      </c>
      <c r="E11" s="114">
        <f>[7]Setembro!$C$8</f>
        <v>37</v>
      </c>
      <c r="F11" s="114">
        <f>[7]Setembro!$C$9</f>
        <v>29.2</v>
      </c>
      <c r="G11" s="114">
        <f>[7]Setembro!$C$10</f>
        <v>30.1</v>
      </c>
      <c r="H11" s="114">
        <f>[7]Setembro!$C$11</f>
        <v>32.1</v>
      </c>
      <c r="I11" s="114">
        <f>[7]Setembro!$C$12</f>
        <v>35.9</v>
      </c>
      <c r="J11" s="114">
        <f>[7]Setembro!$C$13</f>
        <v>20.8</v>
      </c>
      <c r="K11" s="114">
        <f>[7]Setembro!$C$14</f>
        <v>30</v>
      </c>
      <c r="L11" s="114">
        <f>[7]Setembro!$C$15</f>
        <v>34.200000000000003</v>
      </c>
      <c r="M11" s="114">
        <f>[7]Setembro!$C$16</f>
        <v>35.4</v>
      </c>
      <c r="N11" s="114">
        <f>[7]Setembro!$C$17</f>
        <v>36.700000000000003</v>
      </c>
      <c r="O11" s="114">
        <f>[7]Setembro!$C$18</f>
        <v>21.9</v>
      </c>
      <c r="P11" s="114">
        <f>[7]Setembro!$C$19</f>
        <v>26.9</v>
      </c>
      <c r="Q11" s="114">
        <f>[7]Setembro!$C$20</f>
        <v>33.6</v>
      </c>
      <c r="R11" s="114">
        <f>[7]Setembro!$C$21</f>
        <v>37.299999999999997</v>
      </c>
      <c r="S11" s="114">
        <f>[7]Setembro!$C$22</f>
        <v>30.7</v>
      </c>
      <c r="T11" s="114">
        <f>[7]Setembro!$C$23</f>
        <v>35.1</v>
      </c>
      <c r="U11" s="114">
        <f>[7]Setembro!$C$24</f>
        <v>35.6</v>
      </c>
      <c r="V11" s="114">
        <f>[7]Setembro!$C$25</f>
        <v>37.1</v>
      </c>
      <c r="W11" s="114">
        <f>[7]Setembro!$C$26</f>
        <v>40</v>
      </c>
      <c r="X11" s="114">
        <f>[7]Setembro!$C$27</f>
        <v>39.200000000000003</v>
      </c>
      <c r="Y11" s="114">
        <f>[7]Setembro!$C$28</f>
        <v>40.799999999999997</v>
      </c>
      <c r="Z11" s="114">
        <f>[7]Setembro!$C$29</f>
        <v>40.299999999999997</v>
      </c>
      <c r="AA11" s="114">
        <f>[7]Setembro!$C$30</f>
        <v>40</v>
      </c>
      <c r="AB11" s="114">
        <f>[7]Setembro!$C$31</f>
        <v>33.700000000000003</v>
      </c>
      <c r="AC11" s="114">
        <f>[7]Setembro!$C$32</f>
        <v>32.700000000000003</v>
      </c>
      <c r="AD11" s="114">
        <f>[7]Setembro!$C$33</f>
        <v>32.5</v>
      </c>
      <c r="AE11" s="114">
        <f>[7]Setembro!$C$34</f>
        <v>34.799999999999997</v>
      </c>
      <c r="AF11" s="107">
        <f t="shared" si="1"/>
        <v>40.799999999999997</v>
      </c>
      <c r="AG11" s="108">
        <f t="shared" si="2"/>
        <v>33.909999999999997</v>
      </c>
    </row>
    <row r="12" spans="1:35" hidden="1" x14ac:dyDescent="0.2">
      <c r="A12" s="52" t="s">
        <v>31</v>
      </c>
      <c r="B12" s="114" t="str">
        <f>[8]Setembro!$C$5</f>
        <v>*</v>
      </c>
      <c r="C12" s="114" t="str">
        <f>[8]Setembro!$C$6</f>
        <v>*</v>
      </c>
      <c r="D12" s="114" t="str">
        <f>[8]Setembro!$C$7</f>
        <v>*</v>
      </c>
      <c r="E12" s="114" t="str">
        <f>[8]Setembro!$C$8</f>
        <v>*</v>
      </c>
      <c r="F12" s="114" t="str">
        <f>[8]Setembro!$C$9</f>
        <v>*</v>
      </c>
      <c r="G12" s="114" t="str">
        <f>[8]Setembro!$C$10</f>
        <v>*</v>
      </c>
      <c r="H12" s="114" t="str">
        <f>[8]Setembro!$C$11</f>
        <v>*</v>
      </c>
      <c r="I12" s="114" t="str">
        <f>[8]Setembro!$C$12</f>
        <v>*</v>
      </c>
      <c r="J12" s="114" t="str">
        <f>[8]Setembro!$C$13</f>
        <v>*</v>
      </c>
      <c r="K12" s="114" t="str">
        <f>[8]Setembro!$C$14</f>
        <v>*</v>
      </c>
      <c r="L12" s="114" t="str">
        <f>[8]Setembro!$C$15</f>
        <v>*</v>
      </c>
      <c r="M12" s="114" t="str">
        <f>[8]Setembro!$C$16</f>
        <v>*</v>
      </c>
      <c r="N12" s="114" t="str">
        <f>[8]Setembro!$C$17</f>
        <v>*</v>
      </c>
      <c r="O12" s="114" t="str">
        <f>[8]Setembro!$C$18</f>
        <v>*</v>
      </c>
      <c r="P12" s="114" t="str">
        <f>[8]Setembro!$C$19</f>
        <v>*</v>
      </c>
      <c r="Q12" s="114" t="str">
        <f>[8]Setembro!$C$20</f>
        <v>*</v>
      </c>
      <c r="R12" s="114" t="str">
        <f>[8]Setembro!$C$21</f>
        <v>*</v>
      </c>
      <c r="S12" s="114" t="str">
        <f>[8]Setembro!$C$22</f>
        <v>*</v>
      </c>
      <c r="T12" s="114" t="str">
        <f>[8]Setembro!$C$23</f>
        <v>*</v>
      </c>
      <c r="U12" s="114" t="str">
        <f>[8]Setembro!$C$24</f>
        <v>*</v>
      </c>
      <c r="V12" s="114" t="str">
        <f>[8]Setembro!$C$25</f>
        <v>*</v>
      </c>
      <c r="W12" s="114" t="str">
        <f>[8]Setembro!$C$26</f>
        <v>*</v>
      </c>
      <c r="X12" s="114" t="str">
        <f>[8]Setembro!$C$27</f>
        <v>*</v>
      </c>
      <c r="Y12" s="114" t="str">
        <f>[8]Setembro!$C$28</f>
        <v>*</v>
      </c>
      <c r="Z12" s="114" t="str">
        <f>[8]Setembro!$C$29</f>
        <v>*</v>
      </c>
      <c r="AA12" s="114" t="str">
        <f>[8]Setembro!$C$30</f>
        <v>*</v>
      </c>
      <c r="AB12" s="114" t="str">
        <f>[8]Setembro!$C$31</f>
        <v>*</v>
      </c>
      <c r="AC12" s="114" t="str">
        <f>[8]Setembro!$C$32</f>
        <v>*</v>
      </c>
      <c r="AD12" s="114" t="str">
        <f>[8]Setembro!$C$33</f>
        <v>*</v>
      </c>
      <c r="AE12" s="114" t="str">
        <f>[8]Setembro!$C$34</f>
        <v>*</v>
      </c>
      <c r="AF12" s="107" t="s">
        <v>209</v>
      </c>
      <c r="AG12" s="108" t="s">
        <v>209</v>
      </c>
    </row>
    <row r="13" spans="1:35" x14ac:dyDescent="0.2">
      <c r="A13" s="52" t="s">
        <v>98</v>
      </c>
      <c r="B13" s="114">
        <f>[9]Setembro!$C$5</f>
        <v>34.5</v>
      </c>
      <c r="C13" s="114">
        <f>[9]Setembro!$C$6</f>
        <v>35.700000000000003</v>
      </c>
      <c r="D13" s="114">
        <f>[9]Setembro!$C$7</f>
        <v>35.4</v>
      </c>
      <c r="E13" s="114">
        <f>[9]Setembro!$C$8</f>
        <v>35.5</v>
      </c>
      <c r="F13" s="114">
        <f>[9]Setembro!$C$9</f>
        <v>28</v>
      </c>
      <c r="G13" s="114">
        <f>[9]Setembro!$C$10</f>
        <v>30.4</v>
      </c>
      <c r="H13" s="114">
        <f>[9]Setembro!$C$11</f>
        <v>34.9</v>
      </c>
      <c r="I13" s="114">
        <f>[9]Setembro!$C$12</f>
        <v>29.5</v>
      </c>
      <c r="J13" s="114">
        <f>[9]Setembro!$C$13</f>
        <v>28</v>
      </c>
      <c r="K13" s="114">
        <f>[9]Setembro!$C$14</f>
        <v>33</v>
      </c>
      <c r="L13" s="114">
        <f>[9]Setembro!$C$15</f>
        <v>36.1</v>
      </c>
      <c r="M13" s="114">
        <f>[9]Setembro!$C$16</f>
        <v>36.1</v>
      </c>
      <c r="N13" s="114">
        <f>[9]Setembro!$C$17</f>
        <v>23.6</v>
      </c>
      <c r="O13" s="114">
        <f>[9]Setembro!$C$18</f>
        <v>24</v>
      </c>
      <c r="P13" s="114">
        <f>[9]Setembro!$C$19</f>
        <v>28.3</v>
      </c>
      <c r="Q13" s="114">
        <f>[9]Setembro!$C$20</f>
        <v>33.700000000000003</v>
      </c>
      <c r="R13" s="114">
        <f>[9]Setembro!$C$21</f>
        <v>36</v>
      </c>
      <c r="S13" s="114">
        <f>[9]Setembro!$C$22</f>
        <v>32.6</v>
      </c>
      <c r="T13" s="114">
        <f>[9]Setembro!$C$23</f>
        <v>35</v>
      </c>
      <c r="U13" s="114">
        <f>[9]Setembro!$C$24</f>
        <v>35.200000000000003</v>
      </c>
      <c r="V13" s="114">
        <f>[9]Setembro!$C$25</f>
        <v>36.4</v>
      </c>
      <c r="W13" s="114">
        <f>[9]Setembro!$C$26</f>
        <v>38.799999999999997</v>
      </c>
      <c r="X13" s="114">
        <f>[9]Setembro!$C$27</f>
        <v>39</v>
      </c>
      <c r="Y13" s="114">
        <f>[9]Setembro!$C$28</f>
        <v>39.6</v>
      </c>
      <c r="Z13" s="114">
        <f>[9]Setembro!$C$29</f>
        <v>39.799999999999997</v>
      </c>
      <c r="AA13" s="114">
        <f>[9]Setembro!$C$30</f>
        <v>39.299999999999997</v>
      </c>
      <c r="AB13" s="114">
        <f>[9]Setembro!$C$31</f>
        <v>33</v>
      </c>
      <c r="AC13" s="114">
        <f>[9]Setembro!$C$32</f>
        <v>30.6</v>
      </c>
      <c r="AD13" s="114">
        <f>[9]Setembro!$C$33</f>
        <v>34.4</v>
      </c>
      <c r="AE13" s="114">
        <f>[9]Setembro!$C$34</f>
        <v>30.3</v>
      </c>
      <c r="AF13" s="107">
        <f t="shared" si="1"/>
        <v>39.799999999999997</v>
      </c>
      <c r="AG13" s="108">
        <f t="shared" si="2"/>
        <v>33.556666666666665</v>
      </c>
    </row>
    <row r="14" spans="1:35" hidden="1" x14ac:dyDescent="0.2">
      <c r="A14" s="52" t="s">
        <v>102</v>
      </c>
      <c r="B14" s="114" t="str">
        <f>[10]Setembro!$C$5</f>
        <v>*</v>
      </c>
      <c r="C14" s="114" t="str">
        <f>[10]Setembro!$C$6</f>
        <v>*</v>
      </c>
      <c r="D14" s="114" t="str">
        <f>[10]Setembro!$C$7</f>
        <v>*</v>
      </c>
      <c r="E14" s="114" t="str">
        <f>[10]Setembro!$C$8</f>
        <v>*</v>
      </c>
      <c r="F14" s="114" t="str">
        <f>[10]Setembro!$C$9</f>
        <v>*</v>
      </c>
      <c r="G14" s="114" t="str">
        <f>[10]Setembro!$C$10</f>
        <v>*</v>
      </c>
      <c r="H14" s="114" t="str">
        <f>[10]Setembro!$C$11</f>
        <v>*</v>
      </c>
      <c r="I14" s="114" t="str">
        <f>[10]Setembro!$C$12</f>
        <v>*</v>
      </c>
      <c r="J14" s="114" t="str">
        <f>[10]Setembro!$C$13</f>
        <v>*</v>
      </c>
      <c r="K14" s="114" t="str">
        <f>[10]Setembro!$C$14</f>
        <v>*</v>
      </c>
      <c r="L14" s="114" t="str">
        <f>[10]Setembro!$C$15</f>
        <v>*</v>
      </c>
      <c r="M14" s="114" t="str">
        <f>[10]Setembro!$C$16</f>
        <v>*</v>
      </c>
      <c r="N14" s="114" t="str">
        <f>[10]Setembro!$C$17</f>
        <v>*</v>
      </c>
      <c r="O14" s="114" t="str">
        <f>[10]Setembro!$C$18</f>
        <v>*</v>
      </c>
      <c r="P14" s="114" t="str">
        <f>[10]Setembro!$C$19</f>
        <v>*</v>
      </c>
      <c r="Q14" s="114" t="str">
        <f>[10]Setembro!$C$20</f>
        <v>*</v>
      </c>
      <c r="R14" s="114" t="str">
        <f>[10]Setembro!$C$21</f>
        <v>*</v>
      </c>
      <c r="S14" s="114" t="str">
        <f>[10]Setembro!$C$22</f>
        <v>*</v>
      </c>
      <c r="T14" s="114" t="str">
        <f>[10]Setembro!$C$23</f>
        <v>*</v>
      </c>
      <c r="U14" s="114" t="str">
        <f>[10]Setembro!$C$24</f>
        <v>*</v>
      </c>
      <c r="V14" s="114" t="str">
        <f>[10]Setembro!$C$25</f>
        <v>*</v>
      </c>
      <c r="W14" s="114" t="str">
        <f>[10]Setembro!$C$26</f>
        <v>*</v>
      </c>
      <c r="X14" s="114" t="str">
        <f>[10]Setembro!$C$27</f>
        <v>*</v>
      </c>
      <c r="Y14" s="114" t="str">
        <f>[10]Setembro!$C$28</f>
        <v>*</v>
      </c>
      <c r="Z14" s="114" t="str">
        <f>[10]Setembro!$C$29</f>
        <v>*</v>
      </c>
      <c r="AA14" s="114" t="str">
        <f>[10]Setembro!$C$30</f>
        <v>*</v>
      </c>
      <c r="AB14" s="114" t="str">
        <f>[10]Setembro!$C$31</f>
        <v>*</v>
      </c>
      <c r="AC14" s="114" t="str">
        <f>[10]Setembro!$C$32</f>
        <v>*</v>
      </c>
      <c r="AD14" s="114" t="str">
        <f>[10]Setembro!$C$33</f>
        <v>*</v>
      </c>
      <c r="AE14" s="114" t="str">
        <f>[10]Setembro!$C$34</f>
        <v>*</v>
      </c>
      <c r="AF14" s="107" t="s">
        <v>209</v>
      </c>
      <c r="AG14" s="108" t="s">
        <v>209</v>
      </c>
    </row>
    <row r="15" spans="1:35" x14ac:dyDescent="0.2">
      <c r="A15" s="52" t="s">
        <v>105</v>
      </c>
      <c r="B15" s="114">
        <f>[11]Setembro!$C$5</f>
        <v>31.4</v>
      </c>
      <c r="C15" s="114">
        <f>[11]Setembro!$C$6</f>
        <v>35.1</v>
      </c>
      <c r="D15" s="114">
        <f>[11]Setembro!$C$7</f>
        <v>35.799999999999997</v>
      </c>
      <c r="E15" s="114">
        <f>[11]Setembro!$C$8</f>
        <v>33.299999999999997</v>
      </c>
      <c r="F15" s="114">
        <f>[11]Setembro!$C$9</f>
        <v>26.2</v>
      </c>
      <c r="G15" s="114">
        <f>[11]Setembro!$C$10</f>
        <v>31.1</v>
      </c>
      <c r="H15" s="114">
        <f>[11]Setembro!$C$11</f>
        <v>32.299999999999997</v>
      </c>
      <c r="I15" s="114">
        <f>[11]Setembro!$C$12</f>
        <v>27.5</v>
      </c>
      <c r="J15" s="114">
        <f>[11]Setembro!$C$13</f>
        <v>22.9</v>
      </c>
      <c r="K15" s="114">
        <f>[11]Setembro!$C$14</f>
        <v>30.4</v>
      </c>
      <c r="L15" s="114">
        <f>[11]Setembro!$C$15</f>
        <v>34.200000000000003</v>
      </c>
      <c r="M15" s="114">
        <f>[11]Setembro!$C$16</f>
        <v>33.6</v>
      </c>
      <c r="N15" s="114">
        <f>[11]Setembro!$C$17</f>
        <v>28</v>
      </c>
      <c r="O15" s="114">
        <f>[11]Setembro!$C$18</f>
        <v>22.9</v>
      </c>
      <c r="P15" s="114">
        <f>[11]Setembro!$C$19</f>
        <v>28</v>
      </c>
      <c r="Q15" s="114">
        <f>[11]Setembro!$C$20</f>
        <v>33.4</v>
      </c>
      <c r="R15" s="114">
        <f>[11]Setembro!$C$21</f>
        <v>36.5</v>
      </c>
      <c r="S15" s="114">
        <f>[11]Setembro!$C$22</f>
        <v>34.9</v>
      </c>
      <c r="T15" s="114">
        <f>[11]Setembro!$C$23</f>
        <v>35.4</v>
      </c>
      <c r="U15" s="114">
        <f>[11]Setembro!$C$24</f>
        <v>36.799999999999997</v>
      </c>
      <c r="V15" s="114">
        <f>[11]Setembro!$C$25</f>
        <v>36.9</v>
      </c>
      <c r="W15" s="114">
        <f>[11]Setembro!$C$26</f>
        <v>40</v>
      </c>
      <c r="X15" s="114">
        <f>[11]Setembro!$C$27</f>
        <v>39.6</v>
      </c>
      <c r="Y15" s="114">
        <f>[11]Setembro!$C$28</f>
        <v>39.799999999999997</v>
      </c>
      <c r="Z15" s="114">
        <f>[11]Setembro!$C$29</f>
        <v>40.200000000000003</v>
      </c>
      <c r="AA15" s="114">
        <f>[11]Setembro!$C$30</f>
        <v>39.5</v>
      </c>
      <c r="AB15" s="114">
        <f>[11]Setembro!$C$31</f>
        <v>33.1</v>
      </c>
      <c r="AC15" s="114">
        <f>[11]Setembro!$C$32</f>
        <v>31.9</v>
      </c>
      <c r="AD15" s="114">
        <f>[11]Setembro!$C$33</f>
        <v>33.5</v>
      </c>
      <c r="AE15" s="114">
        <f>[11]Setembro!$C$34</f>
        <v>32.9</v>
      </c>
      <c r="AF15" s="107">
        <f t="shared" si="1"/>
        <v>40.200000000000003</v>
      </c>
      <c r="AG15" s="108">
        <f t="shared" si="2"/>
        <v>33.236666666666657</v>
      </c>
    </row>
    <row r="16" spans="1:35" x14ac:dyDescent="0.2">
      <c r="A16" s="52" t="s">
        <v>152</v>
      </c>
      <c r="B16" s="114">
        <f>[12]Setembro!$C$5</f>
        <v>32.799999999999997</v>
      </c>
      <c r="C16" s="114">
        <f>[12]Setembro!$C$6</f>
        <v>34.299999999999997</v>
      </c>
      <c r="D16" s="114">
        <f>[12]Setembro!$C$7</f>
        <v>34.200000000000003</v>
      </c>
      <c r="E16" s="114">
        <f>[12]Setembro!$C$8</f>
        <v>35</v>
      </c>
      <c r="F16" s="114">
        <f>[12]Setembro!$C$9</f>
        <v>32.299999999999997</v>
      </c>
      <c r="G16" s="114">
        <f>[12]Setembro!$C$10</f>
        <v>33.700000000000003</v>
      </c>
      <c r="H16" s="114">
        <f>[12]Setembro!$C$11</f>
        <v>34.200000000000003</v>
      </c>
      <c r="I16" s="114">
        <f>[12]Setembro!$C$12</f>
        <v>33.5</v>
      </c>
      <c r="J16" s="114">
        <f>[12]Setembro!$C$13</f>
        <v>29.3</v>
      </c>
      <c r="K16" s="114">
        <f>[12]Setembro!$C$14</f>
        <v>33.1</v>
      </c>
      <c r="L16" s="114">
        <f>[12]Setembro!$C$15</f>
        <v>35.700000000000003</v>
      </c>
      <c r="M16" s="114">
        <f>[12]Setembro!$C$16</f>
        <v>33.799999999999997</v>
      </c>
      <c r="N16" s="114">
        <f>[12]Setembro!$C$17</f>
        <v>34.200000000000003</v>
      </c>
      <c r="O16" s="114">
        <f>[12]Setembro!$C$18</f>
        <v>22.3</v>
      </c>
      <c r="P16" s="114">
        <f>[12]Setembro!$C$19</f>
        <v>30.4</v>
      </c>
      <c r="Q16" s="114">
        <f>[12]Setembro!$C$20</f>
        <v>34.4</v>
      </c>
      <c r="R16" s="114">
        <f>[12]Setembro!$C$21</f>
        <v>36.1</v>
      </c>
      <c r="S16" s="114">
        <f>[12]Setembro!$C$22</f>
        <v>34.799999999999997</v>
      </c>
      <c r="T16" s="114">
        <f>[12]Setembro!$C$23</f>
        <v>35.5</v>
      </c>
      <c r="U16" s="114">
        <f>[12]Setembro!$C$24</f>
        <v>36.9</v>
      </c>
      <c r="V16" s="114">
        <f>[12]Setembro!$C$25</f>
        <v>35.799999999999997</v>
      </c>
      <c r="W16" s="114">
        <f>[12]Setembro!$C$26</f>
        <v>38.200000000000003</v>
      </c>
      <c r="X16" s="114">
        <f>[12]Setembro!$C$27</f>
        <v>38.5</v>
      </c>
      <c r="Y16" s="114">
        <f>[12]Setembro!$C$28</f>
        <v>35.799999999999997</v>
      </c>
      <c r="Z16" s="114">
        <f>[12]Setembro!$C$29</f>
        <v>37.6</v>
      </c>
      <c r="AA16" s="114">
        <f>[12]Setembro!$C$30</f>
        <v>38.6</v>
      </c>
      <c r="AB16" s="114">
        <f>[12]Setembro!$C$31</f>
        <v>36.5</v>
      </c>
      <c r="AC16" s="114">
        <f>[12]Setembro!$C$32</f>
        <v>34.1</v>
      </c>
      <c r="AD16" s="114">
        <f>[12]Setembro!$C$33</f>
        <v>36</v>
      </c>
      <c r="AE16" s="114">
        <f>[12]Setembro!$C$34</f>
        <v>34.5</v>
      </c>
      <c r="AF16" s="107">
        <f t="shared" si="1"/>
        <v>38.6</v>
      </c>
      <c r="AG16" s="108">
        <f t="shared" si="2"/>
        <v>34.403333333333329</v>
      </c>
      <c r="AI16" s="12" t="s">
        <v>35</v>
      </c>
    </row>
    <row r="17" spans="1:38" x14ac:dyDescent="0.2">
      <c r="A17" s="52" t="s">
        <v>2</v>
      </c>
      <c r="B17" s="114">
        <f>[13]Setembro!$C$5</f>
        <v>33.4</v>
      </c>
      <c r="C17" s="114">
        <f>[13]Setembro!$C$6</f>
        <v>33.299999999999997</v>
      </c>
      <c r="D17" s="114">
        <f>[13]Setembro!$C$7</f>
        <v>33.6</v>
      </c>
      <c r="E17" s="114">
        <f>[13]Setembro!$C$8</f>
        <v>33.700000000000003</v>
      </c>
      <c r="F17" s="114">
        <f>[13]Setembro!$C$9</f>
        <v>29.6</v>
      </c>
      <c r="G17" s="114">
        <f>[13]Setembro!$C$10</f>
        <v>34.1</v>
      </c>
      <c r="H17" s="114">
        <f>[13]Setembro!$C$11</f>
        <v>33.799999999999997</v>
      </c>
      <c r="I17" s="114">
        <f>[13]Setembro!$C$12</f>
        <v>32.5</v>
      </c>
      <c r="J17" s="114">
        <f>[13]Setembro!$C$13</f>
        <v>26.4</v>
      </c>
      <c r="K17" s="114">
        <f>[13]Setembro!$C$14</f>
        <v>32</v>
      </c>
      <c r="L17" s="114">
        <f>[13]Setembro!$C$15</f>
        <v>35.200000000000003</v>
      </c>
      <c r="M17" s="114">
        <f>[13]Setembro!$C$16</f>
        <v>33.299999999999997</v>
      </c>
      <c r="N17" s="114">
        <f>[13]Setembro!$C$17</f>
        <v>31.1</v>
      </c>
      <c r="O17" s="114">
        <f>[13]Setembro!$C$18</f>
        <v>22.8</v>
      </c>
      <c r="P17" s="114">
        <f>[13]Setembro!$C$19</f>
        <v>29.5</v>
      </c>
      <c r="Q17" s="114">
        <f>[13]Setembro!$C$20</f>
        <v>33.200000000000003</v>
      </c>
      <c r="R17" s="114">
        <f>[13]Setembro!$C$21</f>
        <v>34.9</v>
      </c>
      <c r="S17" s="114">
        <f>[13]Setembro!$C$22</f>
        <v>31.7</v>
      </c>
      <c r="T17" s="114">
        <f>[13]Setembro!$C$23</f>
        <v>34.1</v>
      </c>
      <c r="U17" s="114">
        <f>[13]Setembro!$C$24</f>
        <v>36</v>
      </c>
      <c r="V17" s="114">
        <f>[13]Setembro!$C$25</f>
        <v>35.9</v>
      </c>
      <c r="W17" s="114">
        <f>[13]Setembro!$C$26</f>
        <v>37.6</v>
      </c>
      <c r="X17" s="114">
        <f>[13]Setembro!$C$27</f>
        <v>37.299999999999997</v>
      </c>
      <c r="Y17" s="114">
        <f>[13]Setembro!$C$28</f>
        <v>37.299999999999997</v>
      </c>
      <c r="Z17" s="114">
        <f>[13]Setembro!$C$29</f>
        <v>36.700000000000003</v>
      </c>
      <c r="AA17" s="114">
        <f>[13]Setembro!$C$30</f>
        <v>36.799999999999997</v>
      </c>
      <c r="AB17" s="114">
        <f>[13]Setembro!$C$31</f>
        <v>32.9</v>
      </c>
      <c r="AC17" s="114">
        <f>[13]Setembro!$C$32</f>
        <v>31.5</v>
      </c>
      <c r="AD17" s="114">
        <f>[13]Setembro!$C$33</f>
        <v>35.5</v>
      </c>
      <c r="AE17" s="114">
        <f>[13]Setembro!$C$34</f>
        <v>33.5</v>
      </c>
      <c r="AF17" s="107">
        <f t="shared" si="1"/>
        <v>37.6</v>
      </c>
      <c r="AG17" s="108">
        <f t="shared" si="2"/>
        <v>33.306666666666665</v>
      </c>
      <c r="AI17" s="12" t="s">
        <v>35</v>
      </c>
    </row>
    <row r="18" spans="1:38" hidden="1" x14ac:dyDescent="0.2">
      <c r="A18" s="52" t="s">
        <v>3</v>
      </c>
      <c r="B18" s="114" t="str">
        <f>[14]Setembro!$C$5</f>
        <v>*</v>
      </c>
      <c r="C18" s="114" t="str">
        <f>[14]Setembro!$C$6</f>
        <v>*</v>
      </c>
      <c r="D18" s="114" t="str">
        <f>[14]Setembro!$C$7</f>
        <v>*</v>
      </c>
      <c r="E18" s="114" t="str">
        <f>[14]Setembro!$C$8</f>
        <v>*</v>
      </c>
      <c r="F18" s="114" t="str">
        <f>[14]Setembro!$C$9</f>
        <v>*</v>
      </c>
      <c r="G18" s="114" t="str">
        <f>[14]Setembro!$C$10</f>
        <v>*</v>
      </c>
      <c r="H18" s="114" t="str">
        <f>[14]Setembro!$C$11</f>
        <v>*</v>
      </c>
      <c r="I18" s="114" t="str">
        <f>[14]Setembro!$C$12</f>
        <v>*</v>
      </c>
      <c r="J18" s="114" t="str">
        <f>[14]Setembro!$C$13</f>
        <v>*</v>
      </c>
      <c r="K18" s="114" t="str">
        <f>[14]Setembro!$C$14</f>
        <v>*</v>
      </c>
      <c r="L18" s="114" t="str">
        <f>[14]Setembro!$C$15</f>
        <v>*</v>
      </c>
      <c r="M18" s="114" t="str">
        <f>[14]Setembro!$C$16</f>
        <v>*</v>
      </c>
      <c r="N18" s="114" t="str">
        <f>[14]Setembro!$C$17</f>
        <v>*</v>
      </c>
      <c r="O18" s="114" t="str">
        <f>[14]Setembro!$C$18</f>
        <v>*</v>
      </c>
      <c r="P18" s="114" t="str">
        <f>[14]Setembro!$C$19</f>
        <v>*</v>
      </c>
      <c r="Q18" s="114" t="str">
        <f>[14]Setembro!$C$20</f>
        <v>*</v>
      </c>
      <c r="R18" s="114" t="str">
        <f>[14]Setembro!$C$21</f>
        <v>*</v>
      </c>
      <c r="S18" s="114" t="str">
        <f>[14]Setembro!$C$22</f>
        <v>*</v>
      </c>
      <c r="T18" s="114" t="str">
        <f>[14]Setembro!$C$23</f>
        <v>*</v>
      </c>
      <c r="U18" s="114" t="str">
        <f>[14]Setembro!$C$24</f>
        <v>*</v>
      </c>
      <c r="V18" s="114" t="str">
        <f>[14]Setembro!$C$25</f>
        <v>*</v>
      </c>
      <c r="W18" s="114" t="str">
        <f>[14]Setembro!$C$26</f>
        <v>*</v>
      </c>
      <c r="X18" s="114" t="str">
        <f>[14]Setembro!$C$27</f>
        <v>*</v>
      </c>
      <c r="Y18" s="114" t="str">
        <f>[14]Setembro!$C$28</f>
        <v>*</v>
      </c>
      <c r="Z18" s="114" t="str">
        <f>[14]Setembro!$C$29</f>
        <v>*</v>
      </c>
      <c r="AA18" s="114" t="str">
        <f>[14]Setembro!$C$30</f>
        <v>*</v>
      </c>
      <c r="AB18" s="114" t="str">
        <f>[14]Setembro!$C$31</f>
        <v>*</v>
      </c>
      <c r="AC18" s="114" t="str">
        <f>[14]Setembro!$C$32</f>
        <v>*</v>
      </c>
      <c r="AD18" s="114" t="str">
        <f>[14]Setembro!$C$33</f>
        <v>*</v>
      </c>
      <c r="AE18" s="114" t="str">
        <f>[14]Setembro!$C$34</f>
        <v>*</v>
      </c>
      <c r="AF18" s="107" t="s">
        <v>209</v>
      </c>
      <c r="AG18" s="108" t="s">
        <v>209</v>
      </c>
      <c r="AH18" s="12" t="s">
        <v>35</v>
      </c>
      <c r="AI18" s="12" t="s">
        <v>35</v>
      </c>
    </row>
    <row r="19" spans="1:38" x14ac:dyDescent="0.2">
      <c r="A19" s="52" t="s">
        <v>4</v>
      </c>
      <c r="B19" s="114">
        <f>[15]Setembro!$C$5</f>
        <v>33.200000000000003</v>
      </c>
      <c r="C19" s="114">
        <f>[15]Setembro!$C$6</f>
        <v>33.799999999999997</v>
      </c>
      <c r="D19" s="114">
        <f>[15]Setembro!$C$7</f>
        <v>34.299999999999997</v>
      </c>
      <c r="E19" s="114">
        <f>[15]Setembro!$C$8</f>
        <v>35.299999999999997</v>
      </c>
      <c r="F19" s="114">
        <f>[15]Setembro!$C$9</f>
        <v>31</v>
      </c>
      <c r="G19" s="114">
        <f>[15]Setembro!$C$10</f>
        <v>31.8</v>
      </c>
      <c r="H19" s="114">
        <f>[15]Setembro!$C$11</f>
        <v>31.5</v>
      </c>
      <c r="I19" s="114">
        <f>[15]Setembro!$C$12</f>
        <v>33.200000000000003</v>
      </c>
      <c r="J19" s="114">
        <f>[15]Setembro!$C$13</f>
        <v>30</v>
      </c>
      <c r="K19" s="114">
        <f>[15]Setembro!$C$14</f>
        <v>31.4</v>
      </c>
      <c r="L19" s="114">
        <f>[15]Setembro!$C$15</f>
        <v>33.4</v>
      </c>
      <c r="M19" s="114">
        <f>[15]Setembro!$C$16</f>
        <v>33.9</v>
      </c>
      <c r="N19" s="114">
        <f>[15]Setembro!$C$17</f>
        <v>34.4</v>
      </c>
      <c r="O19" s="114">
        <f>[15]Setembro!$C$18</f>
        <v>20</v>
      </c>
      <c r="P19" s="114">
        <f>[15]Setembro!$C$19</f>
        <v>27.9</v>
      </c>
      <c r="Q19" s="114">
        <f>[15]Setembro!$C$20</f>
        <v>33.200000000000003</v>
      </c>
      <c r="R19" s="114">
        <f>[15]Setembro!$C$21</f>
        <v>34.9</v>
      </c>
      <c r="S19" s="114">
        <f>[15]Setembro!$C$22</f>
        <v>29.4</v>
      </c>
      <c r="T19" s="114">
        <f>[15]Setembro!$C$23</f>
        <v>32.4</v>
      </c>
      <c r="U19" s="114">
        <f>[15]Setembro!$C$24</f>
        <v>34</v>
      </c>
      <c r="V19" s="114">
        <f>[15]Setembro!$C$25</f>
        <v>35.4</v>
      </c>
      <c r="W19" s="114">
        <f>[15]Setembro!$C$26</f>
        <v>34.9</v>
      </c>
      <c r="X19" s="114">
        <f>[15]Setembro!$C$27</f>
        <v>35.1</v>
      </c>
      <c r="Y19" s="114">
        <f>[15]Setembro!$C$28</f>
        <v>36.200000000000003</v>
      </c>
      <c r="Z19" s="114">
        <f>[15]Setembro!$C$29</f>
        <v>35.200000000000003</v>
      </c>
      <c r="AA19" s="114">
        <f>[15]Setembro!$C$30</f>
        <v>36.799999999999997</v>
      </c>
      <c r="AB19" s="114">
        <f>[15]Setembro!$C$31</f>
        <v>36.5</v>
      </c>
      <c r="AC19" s="114">
        <f>[15]Setembro!$C$32</f>
        <v>31.5</v>
      </c>
      <c r="AD19" s="114">
        <f>[15]Setembro!$C$33</f>
        <v>30.5</v>
      </c>
      <c r="AE19" s="114">
        <f>[15]Setembro!$C$34</f>
        <v>32.799999999999997</v>
      </c>
      <c r="AF19" s="107">
        <f t="shared" si="1"/>
        <v>36.799999999999997</v>
      </c>
      <c r="AG19" s="108">
        <f t="shared" si="2"/>
        <v>32.79666666666666</v>
      </c>
    </row>
    <row r="20" spans="1:38" x14ac:dyDescent="0.2">
      <c r="A20" s="52" t="s">
        <v>5</v>
      </c>
      <c r="B20" s="114">
        <f>[16]Setembro!$C$5</f>
        <v>35.299999999999997</v>
      </c>
      <c r="C20" s="114">
        <f>[16]Setembro!$C$6</f>
        <v>38.1</v>
      </c>
      <c r="D20" s="114">
        <f>[16]Setembro!$C$7</f>
        <v>37.799999999999997</v>
      </c>
      <c r="E20" s="114">
        <f>[16]Setembro!$C$8</f>
        <v>37.4</v>
      </c>
      <c r="F20" s="114">
        <f>[16]Setembro!$C$9</f>
        <v>32.6</v>
      </c>
      <c r="G20" s="114">
        <f>[16]Setembro!$C$10</f>
        <v>33.700000000000003</v>
      </c>
      <c r="H20" s="114">
        <f>[16]Setembro!$C$11</f>
        <v>34.1</v>
      </c>
      <c r="I20" s="114">
        <f>[16]Setembro!$C$12</f>
        <v>31.9</v>
      </c>
      <c r="J20" s="114">
        <f>[16]Setembro!$C$13</f>
        <v>35.200000000000003</v>
      </c>
      <c r="K20" s="114">
        <f>[16]Setembro!$C$14</f>
        <v>35.1</v>
      </c>
      <c r="L20" s="114">
        <f>[16]Setembro!$C$15</f>
        <v>37.6</v>
      </c>
      <c r="M20" s="114">
        <f>[16]Setembro!$C$16</f>
        <v>36.299999999999997</v>
      </c>
      <c r="N20" s="114">
        <f>[16]Setembro!$C$17</f>
        <v>31.2</v>
      </c>
      <c r="O20" s="114">
        <f>[16]Setembro!$C$18</f>
        <v>24.2</v>
      </c>
      <c r="P20" s="114">
        <f>[16]Setembro!$C$19</f>
        <v>29.4</v>
      </c>
      <c r="Q20" s="114">
        <f>[16]Setembro!$C$20</f>
        <v>34.299999999999997</v>
      </c>
      <c r="R20" s="114">
        <f>[16]Setembro!$C$21</f>
        <v>35.9</v>
      </c>
      <c r="S20" s="114">
        <f>[16]Setembro!$C$22</f>
        <v>34.200000000000003</v>
      </c>
      <c r="T20" s="114">
        <f>[16]Setembro!$C$23</f>
        <v>36.4</v>
      </c>
      <c r="U20" s="114">
        <f>[16]Setembro!$C$24</f>
        <v>37.4</v>
      </c>
      <c r="V20" s="114">
        <f>[16]Setembro!$C$25</f>
        <v>37.299999999999997</v>
      </c>
      <c r="W20" s="114">
        <f>[16]Setembro!$C$26</f>
        <v>38.9</v>
      </c>
      <c r="X20" s="114">
        <f>[16]Setembro!$C$27</f>
        <v>39.1</v>
      </c>
      <c r="Y20" s="114">
        <f>[16]Setembro!$C$28</f>
        <v>39.299999999999997</v>
      </c>
      <c r="Z20" s="114">
        <f>[16]Setembro!$C$29</f>
        <v>40.9</v>
      </c>
      <c r="AA20" s="114">
        <f>[16]Setembro!$C$30</f>
        <v>41</v>
      </c>
      <c r="AB20" s="114">
        <f>[16]Setembro!$C$31</f>
        <v>33.799999999999997</v>
      </c>
      <c r="AC20" s="114">
        <f>[16]Setembro!$C$32</f>
        <v>31</v>
      </c>
      <c r="AD20" s="114">
        <f>[16]Setembro!$C$33</f>
        <v>36.200000000000003</v>
      </c>
      <c r="AE20" s="114">
        <f>[16]Setembro!$C$34</f>
        <v>35.9</v>
      </c>
      <c r="AF20" s="107">
        <f t="shared" si="1"/>
        <v>41</v>
      </c>
      <c r="AG20" s="108">
        <f t="shared" si="2"/>
        <v>35.383333333333326</v>
      </c>
      <c r="AH20" s="12" t="s">
        <v>35</v>
      </c>
      <c r="AI20" t="s">
        <v>35</v>
      </c>
      <c r="AK20" t="s">
        <v>35</v>
      </c>
    </row>
    <row r="21" spans="1:38" x14ac:dyDescent="0.2">
      <c r="A21" s="52" t="s">
        <v>33</v>
      </c>
      <c r="B21" s="114">
        <f>[17]Setembro!$C$5</f>
        <v>34.200000000000003</v>
      </c>
      <c r="C21" s="114">
        <f>[17]Setembro!$C$6</f>
        <v>34.1</v>
      </c>
      <c r="D21" s="114">
        <f>[17]Setembro!$C$7</f>
        <v>34.6</v>
      </c>
      <c r="E21" s="114">
        <f>[17]Setembro!$C$8</f>
        <v>35.5</v>
      </c>
      <c r="F21" s="114">
        <f>[17]Setembro!$C$9</f>
        <v>33.9</v>
      </c>
      <c r="G21" s="114">
        <f>[17]Setembro!$C$10</f>
        <v>33.200000000000003</v>
      </c>
      <c r="H21" s="114">
        <f>[17]Setembro!$C$11</f>
        <v>33.5</v>
      </c>
      <c r="I21" s="114">
        <f>[17]Setembro!$C$12</f>
        <v>34</v>
      </c>
      <c r="J21" s="114">
        <f>[17]Setembro!$C$13</f>
        <v>33.799999999999997</v>
      </c>
      <c r="K21" s="114">
        <f>[17]Setembro!$C$14</f>
        <v>33</v>
      </c>
      <c r="L21" s="114">
        <f>[17]Setembro!$C$15</f>
        <v>35</v>
      </c>
      <c r="M21" s="114">
        <f>[17]Setembro!$C$16</f>
        <v>34.6</v>
      </c>
      <c r="N21" s="114">
        <f>[17]Setembro!$C$17</f>
        <v>34.9</v>
      </c>
      <c r="O21" s="114">
        <f>[17]Setembro!$C$18</f>
        <v>21.2</v>
      </c>
      <c r="P21" s="114">
        <f>[17]Setembro!$C$19</f>
        <v>29.7</v>
      </c>
      <c r="Q21" s="114">
        <f>[17]Setembro!$C$20</f>
        <v>34.299999999999997</v>
      </c>
      <c r="R21" s="114">
        <f>[17]Setembro!$C$21</f>
        <v>35.1</v>
      </c>
      <c r="S21" s="114">
        <f>[17]Setembro!$C$22</f>
        <v>33.200000000000003</v>
      </c>
      <c r="T21" s="114">
        <f>[17]Setembro!$C$23</f>
        <v>34.700000000000003</v>
      </c>
      <c r="U21" s="114">
        <f>[17]Setembro!$C$24</f>
        <v>35.4</v>
      </c>
      <c r="V21" s="114">
        <f>[17]Setembro!$C$25</f>
        <v>35.299999999999997</v>
      </c>
      <c r="W21" s="114">
        <f>[17]Setembro!$C$26</f>
        <v>36.299999999999997</v>
      </c>
      <c r="X21" s="114">
        <f>[17]Setembro!$C$27</f>
        <v>37.299999999999997</v>
      </c>
      <c r="Y21" s="114">
        <f>[17]Setembro!$C$28</f>
        <v>35.700000000000003</v>
      </c>
      <c r="Z21" s="114">
        <f>[17]Setembro!$C$29</f>
        <v>36.6</v>
      </c>
      <c r="AA21" s="114">
        <f>[17]Setembro!$C$30</f>
        <v>36.799999999999997</v>
      </c>
      <c r="AB21" s="114">
        <f>[17]Setembro!$C$31</f>
        <v>36.1</v>
      </c>
      <c r="AC21" s="114">
        <f>[17]Setembro!$C$32</f>
        <v>33.799999999999997</v>
      </c>
      <c r="AD21" s="114">
        <f>[17]Setembro!$C$33</f>
        <v>34.5</v>
      </c>
      <c r="AE21" s="114">
        <f>[17]Setembro!$C$34</f>
        <v>33.700000000000003</v>
      </c>
      <c r="AF21" s="107">
        <f t="shared" si="1"/>
        <v>37.299999999999997</v>
      </c>
      <c r="AG21" s="108">
        <f t="shared" si="2"/>
        <v>34.133333333333333</v>
      </c>
      <c r="AI21" t="s">
        <v>212</v>
      </c>
      <c r="AK21" t="s">
        <v>35</v>
      </c>
    </row>
    <row r="22" spans="1:38" x14ac:dyDescent="0.2">
      <c r="A22" s="52" t="s">
        <v>6</v>
      </c>
      <c r="B22" s="114">
        <f>[18]Setembro!$C$5</f>
        <v>36.799999999999997</v>
      </c>
      <c r="C22" s="114">
        <f>[18]Setembro!$C$6</f>
        <v>37.1</v>
      </c>
      <c r="D22" s="114">
        <f>[18]Setembro!$C$7</f>
        <v>37.9</v>
      </c>
      <c r="E22" s="114">
        <f>[18]Setembro!$C$8</f>
        <v>38.200000000000003</v>
      </c>
      <c r="F22" s="114">
        <f>[18]Setembro!$C$9</f>
        <v>35.299999999999997</v>
      </c>
      <c r="G22" s="114">
        <f>[18]Setembro!$C$10</f>
        <v>34.4</v>
      </c>
      <c r="H22" s="114">
        <f>[18]Setembro!$C$11</f>
        <v>36</v>
      </c>
      <c r="I22" s="114">
        <f>[18]Setembro!$C$12</f>
        <v>36.200000000000003</v>
      </c>
      <c r="J22" s="114">
        <f>[18]Setembro!$C$13</f>
        <v>35.700000000000003</v>
      </c>
      <c r="K22" s="114">
        <f>[18]Setembro!$C$14</f>
        <v>35.6</v>
      </c>
      <c r="L22" s="114">
        <f>[18]Setembro!$C$15</f>
        <v>38.200000000000003</v>
      </c>
      <c r="M22" s="114">
        <f>[18]Setembro!$C$16</f>
        <v>37.5</v>
      </c>
      <c r="N22" s="114">
        <f>[18]Setembro!$C$17</f>
        <v>33.799999999999997</v>
      </c>
      <c r="O22" s="114">
        <f>[18]Setembro!$C$18</f>
        <v>23.7</v>
      </c>
      <c r="P22" s="114">
        <f>[18]Setembro!$C$19</f>
        <v>31.2</v>
      </c>
      <c r="Q22" s="114">
        <f>[18]Setembro!$C$20</f>
        <v>37.1</v>
      </c>
      <c r="R22" s="114">
        <f>[18]Setembro!$C$21</f>
        <v>38.799999999999997</v>
      </c>
      <c r="S22" s="114">
        <f>[18]Setembro!$C$22</f>
        <v>33.200000000000003</v>
      </c>
      <c r="T22" s="114">
        <f>[18]Setembro!$C$23</f>
        <v>37.1</v>
      </c>
      <c r="U22" s="114">
        <f>[18]Setembro!$C$24</f>
        <v>37</v>
      </c>
      <c r="V22" s="114">
        <f>[18]Setembro!$C$25</f>
        <v>39.1</v>
      </c>
      <c r="W22" s="114">
        <f>[18]Setembro!$C$26</f>
        <v>40.799999999999997</v>
      </c>
      <c r="X22" s="114">
        <f>[18]Setembro!$C$27</f>
        <v>40.4</v>
      </c>
      <c r="Y22" s="114">
        <f>[18]Setembro!$C$28</f>
        <v>36.299999999999997</v>
      </c>
      <c r="Z22" s="114">
        <f>[18]Setembro!$C$29</f>
        <v>40</v>
      </c>
      <c r="AA22" s="114">
        <f>[18]Setembro!$C$30</f>
        <v>40.5</v>
      </c>
      <c r="AB22" s="114">
        <f>[18]Setembro!$C$31</f>
        <v>38.200000000000003</v>
      </c>
      <c r="AC22" s="114">
        <f>[18]Setembro!$C$32</f>
        <v>34.9</v>
      </c>
      <c r="AD22" s="114">
        <f>[18]Setembro!$C$33</f>
        <v>38.4</v>
      </c>
      <c r="AE22" s="114">
        <f>[18]Setembro!$C$34</f>
        <v>36.799999999999997</v>
      </c>
      <c r="AF22" s="107">
        <f t="shared" si="1"/>
        <v>40.799999999999997</v>
      </c>
      <c r="AG22" s="108">
        <f t="shared" si="2"/>
        <v>36.54</v>
      </c>
      <c r="AI22" t="s">
        <v>35</v>
      </c>
    </row>
    <row r="23" spans="1:38" x14ac:dyDescent="0.2">
      <c r="A23" s="52" t="s">
        <v>7</v>
      </c>
      <c r="B23" s="114">
        <f>[19]Setembro!$C$5</f>
        <v>31.3</v>
      </c>
      <c r="C23" s="114">
        <f>[19]Setembro!$C$6</f>
        <v>35.5</v>
      </c>
      <c r="D23" s="114">
        <f>[19]Setembro!$C$7</f>
        <v>36</v>
      </c>
      <c r="E23" s="114">
        <f>[19]Setembro!$C$8</f>
        <v>34.6</v>
      </c>
      <c r="F23" s="114">
        <f>[19]Setembro!$C$9</f>
        <v>25.8</v>
      </c>
      <c r="G23" s="114">
        <f>[19]Setembro!$C$10</f>
        <v>31.6</v>
      </c>
      <c r="H23" s="114">
        <f>[19]Setembro!$C$11</f>
        <v>32.4</v>
      </c>
      <c r="I23" s="114">
        <f>[19]Setembro!$C$12</f>
        <v>27.9</v>
      </c>
      <c r="J23" s="114">
        <f>[19]Setembro!$C$13</f>
        <v>20.8</v>
      </c>
      <c r="K23" s="114">
        <f>[19]Setembro!$C$14</f>
        <v>30.1</v>
      </c>
      <c r="L23" s="114">
        <f>[19]Setembro!$C$15</f>
        <v>33.799999999999997</v>
      </c>
      <c r="M23" s="114">
        <f>[19]Setembro!$C$16</f>
        <v>32.6</v>
      </c>
      <c r="N23" s="114">
        <f>[19]Setembro!$C$17</f>
        <v>30.1</v>
      </c>
      <c r="O23" s="114">
        <f>[19]Setembro!$C$18</f>
        <v>22.7</v>
      </c>
      <c r="P23" s="114">
        <f>[19]Setembro!$C$19</f>
        <v>26.6</v>
      </c>
      <c r="Q23" s="114">
        <f>[19]Setembro!$C$20</f>
        <v>33.6</v>
      </c>
      <c r="R23" s="114">
        <f>[19]Setembro!$C$21</f>
        <v>36.9</v>
      </c>
      <c r="S23" s="114">
        <f>[19]Setembro!$C$22</f>
        <v>36</v>
      </c>
      <c r="T23" s="114">
        <f>[19]Setembro!$C$23</f>
        <v>35.200000000000003</v>
      </c>
      <c r="U23" s="114">
        <f>[19]Setembro!$C$24</f>
        <v>35.299999999999997</v>
      </c>
      <c r="V23" s="114">
        <f>[19]Setembro!$C$25</f>
        <v>36.799999999999997</v>
      </c>
      <c r="W23" s="114">
        <f>[19]Setembro!$C$26</f>
        <v>38.299999999999997</v>
      </c>
      <c r="X23" s="114">
        <f>[19]Setembro!$C$27</f>
        <v>38.799999999999997</v>
      </c>
      <c r="Y23" s="114">
        <f>[19]Setembro!$C$28</f>
        <v>38.4</v>
      </c>
      <c r="Z23" s="114">
        <f>[19]Setembro!$C$29</f>
        <v>39.700000000000003</v>
      </c>
      <c r="AA23" s="114">
        <f>[19]Setembro!$C$30</f>
        <v>39.1</v>
      </c>
      <c r="AB23" s="114">
        <f>[19]Setembro!$C$31</f>
        <v>31.7</v>
      </c>
      <c r="AC23" s="114">
        <f>[19]Setembro!$C$32</f>
        <v>31.5</v>
      </c>
      <c r="AD23" s="114">
        <f>[19]Setembro!$C$33</f>
        <v>33.1</v>
      </c>
      <c r="AE23" s="114">
        <f>[19]Setembro!$C$34</f>
        <v>31.4</v>
      </c>
      <c r="AF23" s="107">
        <f t="shared" si="1"/>
        <v>39.700000000000003</v>
      </c>
      <c r="AG23" s="108">
        <f t="shared" si="2"/>
        <v>32.92</v>
      </c>
      <c r="AI23" t="s">
        <v>35</v>
      </c>
      <c r="AK23" t="s">
        <v>35</v>
      </c>
    </row>
    <row r="24" spans="1:38" x14ac:dyDescent="0.2">
      <c r="A24" s="52" t="s">
        <v>153</v>
      </c>
      <c r="B24" s="114">
        <f>[20]Setembro!$C$5</f>
        <v>32.5</v>
      </c>
      <c r="C24" s="114">
        <f>[20]Setembro!$C$6</f>
        <v>36.200000000000003</v>
      </c>
      <c r="D24" s="114">
        <f>[20]Setembro!$C$7</f>
        <v>37.5</v>
      </c>
      <c r="E24" s="114">
        <f>[20]Setembro!$C$8</f>
        <v>34.700000000000003</v>
      </c>
      <c r="F24" s="114">
        <f>[20]Setembro!$C$9</f>
        <v>27.3</v>
      </c>
      <c r="G24" s="114">
        <f>[20]Setembro!$C$10</f>
        <v>32.700000000000003</v>
      </c>
      <c r="H24" s="114">
        <f>[20]Setembro!$C$11</f>
        <v>34.200000000000003</v>
      </c>
      <c r="I24" s="114">
        <f>[20]Setembro!$C$12</f>
        <v>26.9</v>
      </c>
      <c r="J24" s="114">
        <f>[20]Setembro!$C$13</f>
        <v>22.1</v>
      </c>
      <c r="K24" s="114">
        <f>[20]Setembro!$C$14</f>
        <v>31</v>
      </c>
      <c r="L24" s="114">
        <f>[20]Setembro!$C$15</f>
        <v>34.799999999999997</v>
      </c>
      <c r="M24" s="114">
        <f>[20]Setembro!$C$16</f>
        <v>34.4</v>
      </c>
      <c r="N24" s="114">
        <f>[20]Setembro!$C$17</f>
        <v>31.8</v>
      </c>
      <c r="O24" s="114">
        <f>[20]Setembro!$C$18</f>
        <v>23.2</v>
      </c>
      <c r="P24" s="114">
        <f>[20]Setembro!$C$19</f>
        <v>27.8</v>
      </c>
      <c r="Q24" s="114">
        <f>[20]Setembro!$C$20</f>
        <v>33.9</v>
      </c>
      <c r="R24" s="114">
        <f>[20]Setembro!$C$21</f>
        <v>38.299999999999997</v>
      </c>
      <c r="S24" s="114">
        <f>[20]Setembro!$C$22</f>
        <v>36.200000000000003</v>
      </c>
      <c r="T24" s="114">
        <f>[20]Setembro!$C$23</f>
        <v>36.299999999999997</v>
      </c>
      <c r="U24" s="114">
        <f>[20]Setembro!$C$24</f>
        <v>36.4</v>
      </c>
      <c r="V24" s="114">
        <f>[20]Setembro!$C$25</f>
        <v>38.1</v>
      </c>
      <c r="W24" s="114">
        <f>[20]Setembro!$C$26</f>
        <v>39.1</v>
      </c>
      <c r="X24" s="114">
        <f>[20]Setembro!$C$27</f>
        <v>40.1</v>
      </c>
      <c r="Y24" s="114">
        <f>[20]Setembro!$C$28</f>
        <v>40.200000000000003</v>
      </c>
      <c r="Z24" s="114">
        <f>[20]Setembro!$C$29</f>
        <v>40.5</v>
      </c>
      <c r="AA24" s="114">
        <f>[20]Setembro!$C$30</f>
        <v>40.299999999999997</v>
      </c>
      <c r="AB24" s="114">
        <f>[20]Setembro!$C$31</f>
        <v>31.4</v>
      </c>
      <c r="AC24" s="114">
        <f>[20]Setembro!$C$32</f>
        <v>31.8</v>
      </c>
      <c r="AD24" s="114">
        <f>[20]Setembro!$C$33</f>
        <v>34.1</v>
      </c>
      <c r="AE24" s="114">
        <f>[20]Setembro!$C$34</f>
        <v>33.799999999999997</v>
      </c>
      <c r="AF24" s="107">
        <f t="shared" si="1"/>
        <v>40.5</v>
      </c>
      <c r="AG24" s="108">
        <f t="shared" si="2"/>
        <v>33.919999999999995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52" t="s">
        <v>154</v>
      </c>
      <c r="B25" s="114">
        <f>[21]Setembro!$C$5</f>
        <v>30.9</v>
      </c>
      <c r="C25" s="114">
        <f>[21]Setembro!$C$6</f>
        <v>29.3</v>
      </c>
      <c r="D25" s="114">
        <f>[21]Setembro!$C$7</f>
        <v>36.799999999999997</v>
      </c>
      <c r="E25" s="114">
        <f>[21]Setembro!$C$8</f>
        <v>34.5</v>
      </c>
      <c r="F25" s="114">
        <f>[21]Setembro!$C$9</f>
        <v>24.7</v>
      </c>
      <c r="G25" s="114">
        <f>[21]Setembro!$C$10</f>
        <v>28.9</v>
      </c>
      <c r="H25" s="114">
        <f>[21]Setembro!$C$11</f>
        <v>31</v>
      </c>
      <c r="I25" s="114">
        <f>[21]Setembro!$C$12</f>
        <v>26.5</v>
      </c>
      <c r="J25" s="114">
        <f>[21]Setembro!$C$13</f>
        <v>24.5</v>
      </c>
      <c r="K25" s="114">
        <f>[21]Setembro!$C$14</f>
        <v>30.8</v>
      </c>
      <c r="L25" s="114">
        <f>[21]Setembro!$C$15</f>
        <v>34.299999999999997</v>
      </c>
      <c r="M25" s="114">
        <f>[21]Setembro!$C$16</f>
        <v>34</v>
      </c>
      <c r="N25" s="114">
        <f>[21]Setembro!$C$17</f>
        <v>25.8</v>
      </c>
      <c r="O25" s="114">
        <f>[21]Setembro!$C$18</f>
        <v>22.3</v>
      </c>
      <c r="P25" s="114">
        <f>[21]Setembro!$C$19</f>
        <v>27.6</v>
      </c>
      <c r="Q25" s="114">
        <f>[21]Setembro!$C$20</f>
        <v>33.4</v>
      </c>
      <c r="R25" s="114">
        <f>[21]Setembro!$C$21</f>
        <v>37.200000000000003</v>
      </c>
      <c r="S25" s="114">
        <f>[21]Setembro!$C$22</f>
        <v>36.799999999999997</v>
      </c>
      <c r="T25" s="114">
        <f>[21]Setembro!$C$23</f>
        <v>34.700000000000003</v>
      </c>
      <c r="U25" s="114">
        <f>[21]Setembro!$C$24</f>
        <v>35.4</v>
      </c>
      <c r="V25" s="114">
        <f>[21]Setembro!$C$25</f>
        <v>36.1</v>
      </c>
      <c r="W25" s="114">
        <f>[21]Setembro!$C$26</f>
        <v>38</v>
      </c>
      <c r="X25" s="114">
        <f>[21]Setembro!$C$27</f>
        <v>38.700000000000003</v>
      </c>
      <c r="Y25" s="114">
        <f>[21]Setembro!$C$28</f>
        <v>39</v>
      </c>
      <c r="Z25" s="114">
        <f>[21]Setembro!$C$29</f>
        <v>39</v>
      </c>
      <c r="AA25" s="114">
        <f>[21]Setembro!$C$30</f>
        <v>39.5</v>
      </c>
      <c r="AB25" s="114">
        <f>[21]Setembro!$C$31</f>
        <v>31.4</v>
      </c>
      <c r="AC25" s="114">
        <f>[21]Setembro!$C$32</f>
        <v>30.7</v>
      </c>
      <c r="AD25" s="114">
        <f>[21]Setembro!$C$33</f>
        <v>29.7</v>
      </c>
      <c r="AE25" s="114">
        <f>[21]Setembro!$C$34</f>
        <v>28.5</v>
      </c>
      <c r="AF25" s="107">
        <f t="shared" si="1"/>
        <v>39.5</v>
      </c>
      <c r="AG25" s="108">
        <f t="shared" si="2"/>
        <v>32.333333333333343</v>
      </c>
      <c r="AH25" s="12" t="s">
        <v>35</v>
      </c>
      <c r="AI25" t="s">
        <v>35</v>
      </c>
      <c r="AJ25" t="s">
        <v>35</v>
      </c>
      <c r="AL25" t="s">
        <v>35</v>
      </c>
    </row>
    <row r="26" spans="1:38" x14ac:dyDescent="0.2">
      <c r="A26" s="52" t="s">
        <v>155</v>
      </c>
      <c r="B26" s="114">
        <f>[22]Setembro!$C$5</f>
        <v>32.4</v>
      </c>
      <c r="C26" s="114">
        <f>[22]Setembro!$C$6</f>
        <v>35.799999999999997</v>
      </c>
      <c r="D26" s="114">
        <f>[22]Setembro!$C$7</f>
        <v>36.1</v>
      </c>
      <c r="E26" s="114">
        <f>[22]Setembro!$C$8</f>
        <v>35.5</v>
      </c>
      <c r="F26" s="114">
        <f>[22]Setembro!$C$9</f>
        <v>26.8</v>
      </c>
      <c r="G26" s="114">
        <f>[22]Setembro!$C$10</f>
        <v>32.9</v>
      </c>
      <c r="H26" s="114">
        <f>[22]Setembro!$C$11</f>
        <v>33.6</v>
      </c>
      <c r="I26" s="114">
        <f>[22]Setembro!$C$12</f>
        <v>29</v>
      </c>
      <c r="J26" s="114" t="str">
        <f>[22]Setembro!$C$13</f>
        <v>*</v>
      </c>
      <c r="K26" s="114" t="str">
        <f>[22]Setembro!$C$14</f>
        <v>*</v>
      </c>
      <c r="L26" s="114" t="str">
        <f>[22]Setembro!$C$15</f>
        <v>*</v>
      </c>
      <c r="M26" s="114" t="str">
        <f>[22]Setembro!$C$16</f>
        <v>*</v>
      </c>
      <c r="N26" s="114" t="str">
        <f>[22]Setembro!$C$17</f>
        <v>*</v>
      </c>
      <c r="O26" s="114" t="str">
        <f>[22]Setembro!$C$18</f>
        <v>*</v>
      </c>
      <c r="P26" s="114" t="str">
        <f>[22]Setembro!$C$19</f>
        <v>*</v>
      </c>
      <c r="Q26" s="114" t="str">
        <f>[22]Setembro!$C$20</f>
        <v>*</v>
      </c>
      <c r="R26" s="114" t="str">
        <f>[22]Setembro!$C$21</f>
        <v>*</v>
      </c>
      <c r="S26" s="114" t="str">
        <f>[22]Setembro!$C$22</f>
        <v>*</v>
      </c>
      <c r="T26" s="114">
        <f>[22]Setembro!$C$23</f>
        <v>35.799999999999997</v>
      </c>
      <c r="U26" s="114">
        <f>[22]Setembro!$C$24</f>
        <v>36.4</v>
      </c>
      <c r="V26" s="114">
        <f>[22]Setembro!$C$25</f>
        <v>37.299999999999997</v>
      </c>
      <c r="W26" s="114">
        <f>[22]Setembro!$C$26</f>
        <v>39.700000000000003</v>
      </c>
      <c r="X26" s="114">
        <f>[22]Setembro!$C$27</f>
        <v>39</v>
      </c>
      <c r="Y26" s="114">
        <f>[22]Setembro!$C$28</f>
        <v>39.1</v>
      </c>
      <c r="Z26" s="114">
        <f>[22]Setembro!$C$29</f>
        <v>40.4</v>
      </c>
      <c r="AA26" s="114">
        <f>[22]Setembro!$C$30</f>
        <v>39.700000000000003</v>
      </c>
      <c r="AB26" s="114">
        <f>[22]Setembro!$C$31</f>
        <v>30.7</v>
      </c>
      <c r="AC26" s="114">
        <f>[22]Setembro!$C$32</f>
        <v>31.8</v>
      </c>
      <c r="AD26" s="114">
        <f>[22]Setembro!$C$33</f>
        <v>34.700000000000003</v>
      </c>
      <c r="AE26" s="114">
        <f>[22]Setembro!$C$34</f>
        <v>33.200000000000003</v>
      </c>
      <c r="AF26" s="107">
        <f t="shared" si="1"/>
        <v>40.4</v>
      </c>
      <c r="AG26" s="108">
        <f t="shared" si="2"/>
        <v>34.995000000000012</v>
      </c>
      <c r="AI26" t="s">
        <v>35</v>
      </c>
      <c r="AK26" t="s">
        <v>35</v>
      </c>
    </row>
    <row r="27" spans="1:38" x14ac:dyDescent="0.2">
      <c r="A27" s="52" t="s">
        <v>8</v>
      </c>
      <c r="B27" s="114">
        <f>[23]Setembro!$C$5</f>
        <v>29.5</v>
      </c>
      <c r="C27" s="114">
        <f>[23]Setembro!$C$6</f>
        <v>28.9</v>
      </c>
      <c r="D27" s="114">
        <f>[23]Setembro!$C$7</f>
        <v>36.4</v>
      </c>
      <c r="E27" s="114">
        <f>[23]Setembro!$C$8</f>
        <v>35.1</v>
      </c>
      <c r="F27" s="114">
        <f>[23]Setembro!$C$9</f>
        <v>23.9</v>
      </c>
      <c r="G27" s="114">
        <f>[23]Setembro!$C$10</f>
        <v>28.3</v>
      </c>
      <c r="H27" s="114">
        <f>[23]Setembro!$C$11</f>
        <v>29.6</v>
      </c>
      <c r="I27" s="114">
        <f>[23]Setembro!$C$12</f>
        <v>25.6</v>
      </c>
      <c r="J27" s="114">
        <f>[23]Setembro!$C$13</f>
        <v>23</v>
      </c>
      <c r="K27" s="114">
        <f>[23]Setembro!$C$14</f>
        <v>29.7</v>
      </c>
      <c r="L27" s="114">
        <f>[23]Setembro!$C$15</f>
        <v>32.9</v>
      </c>
      <c r="M27" s="114">
        <f>[23]Setembro!$C$16</f>
        <v>33.1</v>
      </c>
      <c r="N27" s="114">
        <f>[23]Setembro!$C$17</f>
        <v>27.1</v>
      </c>
      <c r="O27" s="114">
        <f>[23]Setembro!$C$18</f>
        <v>21.5</v>
      </c>
      <c r="P27" s="114">
        <f>[23]Setembro!$C$19</f>
        <v>26</v>
      </c>
      <c r="Q27" s="114">
        <f>[23]Setembro!$C$20</f>
        <v>32.4</v>
      </c>
      <c r="R27" s="114">
        <f>[23]Setembro!$C$21</f>
        <v>35.700000000000003</v>
      </c>
      <c r="S27" s="114">
        <f>[23]Setembro!$C$22</f>
        <v>35.5</v>
      </c>
      <c r="T27" s="114">
        <f>[23]Setembro!$C$23</f>
        <v>34.5</v>
      </c>
      <c r="U27" s="114">
        <f>[23]Setembro!$C$24</f>
        <v>34.799999999999997</v>
      </c>
      <c r="V27" s="114">
        <f>[23]Setembro!$C$25</f>
        <v>35.5</v>
      </c>
      <c r="W27" s="114">
        <f>[23]Setembro!$C$26</f>
        <v>37.9</v>
      </c>
      <c r="X27" s="114">
        <f>[23]Setembro!$C$27</f>
        <v>39.1</v>
      </c>
      <c r="Y27" s="114">
        <f>[23]Setembro!$C$28</f>
        <v>39</v>
      </c>
      <c r="Z27" s="114">
        <f>[23]Setembro!$C$29</f>
        <v>39.5</v>
      </c>
      <c r="AA27" s="114">
        <f>[23]Setembro!$C$30</f>
        <v>39.9</v>
      </c>
      <c r="AB27" s="114">
        <f>[23]Setembro!$C$31</f>
        <v>31.8</v>
      </c>
      <c r="AC27" s="114">
        <f>[23]Setembro!$C$32</f>
        <v>31.1</v>
      </c>
      <c r="AD27" s="114">
        <f>[23]Setembro!$C$33</f>
        <v>30</v>
      </c>
      <c r="AE27" s="114">
        <f>[23]Setembro!$C$34</f>
        <v>29.6</v>
      </c>
      <c r="AF27" s="107">
        <f t="shared" si="1"/>
        <v>39.9</v>
      </c>
      <c r="AG27" s="108">
        <f t="shared" si="2"/>
        <v>31.896666666666665</v>
      </c>
      <c r="AI27" t="s">
        <v>35</v>
      </c>
    </row>
    <row r="28" spans="1:38" x14ac:dyDescent="0.2">
      <c r="A28" s="52" t="s">
        <v>9</v>
      </c>
      <c r="B28" s="114">
        <f>[24]Setembro!$C$5</f>
        <v>31.1</v>
      </c>
      <c r="C28" s="114">
        <f>[24]Setembro!$C$6</f>
        <v>32.700000000000003</v>
      </c>
      <c r="D28" s="114">
        <f>[24]Setembro!$C$7</f>
        <v>35.700000000000003</v>
      </c>
      <c r="E28" s="114">
        <f>[24]Setembro!$C$8</f>
        <v>34.200000000000003</v>
      </c>
      <c r="F28" s="114">
        <f>[24]Setembro!$C$9</f>
        <v>26.1</v>
      </c>
      <c r="G28" s="114">
        <f>[24]Setembro!$C$10</f>
        <v>30.5</v>
      </c>
      <c r="H28" s="114">
        <f>[24]Setembro!$C$11</f>
        <v>32.799999999999997</v>
      </c>
      <c r="I28" s="114">
        <f>[24]Setembro!$C$12</f>
        <v>28.9</v>
      </c>
      <c r="J28" s="114">
        <f>[24]Setembro!$C$13</f>
        <v>22.5</v>
      </c>
      <c r="K28" s="114">
        <f>[24]Setembro!$C$14</f>
        <v>30.4</v>
      </c>
      <c r="L28" s="114">
        <f>[24]Setembro!$C$15</f>
        <v>34.4</v>
      </c>
      <c r="M28" s="114">
        <f>[24]Setembro!$C$16</f>
        <v>34.299999999999997</v>
      </c>
      <c r="N28" s="114">
        <f>[24]Setembro!$C$17</f>
        <v>31.9</v>
      </c>
      <c r="O28" s="114">
        <f>[24]Setembro!$C$18</f>
        <v>21.9</v>
      </c>
      <c r="P28" s="114">
        <f>[24]Setembro!$C$19</f>
        <v>27.1</v>
      </c>
      <c r="Q28" s="114">
        <f>[24]Setembro!$C$20</f>
        <v>32.5</v>
      </c>
      <c r="R28" s="114">
        <f>[24]Setembro!$C$21</f>
        <v>37.1</v>
      </c>
      <c r="S28" s="114">
        <f>[24]Setembro!$C$22</f>
        <v>32.9</v>
      </c>
      <c r="T28" s="114">
        <f>[24]Setembro!$C$23</f>
        <v>35.299999999999997</v>
      </c>
      <c r="U28" s="114">
        <f>[24]Setembro!$C$24</f>
        <v>35.4</v>
      </c>
      <c r="V28" s="114">
        <f>[24]Setembro!$C$25</f>
        <v>36.5</v>
      </c>
      <c r="W28" s="114">
        <f>[24]Setembro!$C$26</f>
        <v>38.200000000000003</v>
      </c>
      <c r="X28" s="114">
        <f>[24]Setembro!$C$27</f>
        <v>38.700000000000003</v>
      </c>
      <c r="Y28" s="114">
        <f>[24]Setembro!$C$28</f>
        <v>39.200000000000003</v>
      </c>
      <c r="Z28" s="114">
        <f>[24]Setembro!$C$29</f>
        <v>39.700000000000003</v>
      </c>
      <c r="AA28" s="114">
        <f>[24]Setembro!$C$30</f>
        <v>39.4</v>
      </c>
      <c r="AB28" s="114">
        <f>[24]Setembro!$C$31</f>
        <v>32.5</v>
      </c>
      <c r="AC28" s="114">
        <f>[24]Setembro!$C$32</f>
        <v>31.5</v>
      </c>
      <c r="AD28" s="114">
        <f>[24]Setembro!$C$33</f>
        <v>32.6</v>
      </c>
      <c r="AE28" s="114">
        <f>[24]Setembro!$C$34</f>
        <v>32.9</v>
      </c>
      <c r="AF28" s="107">
        <f t="shared" si="1"/>
        <v>39.700000000000003</v>
      </c>
      <c r="AG28" s="108">
        <f t="shared" si="2"/>
        <v>32.963333333333331</v>
      </c>
      <c r="AK28" t="s">
        <v>35</v>
      </c>
    </row>
    <row r="29" spans="1:38" hidden="1" x14ac:dyDescent="0.2">
      <c r="A29" s="52" t="s">
        <v>32</v>
      </c>
      <c r="B29" s="114" t="str">
        <f>[25]Setembro!$C$5</f>
        <v>*</v>
      </c>
      <c r="C29" s="114" t="str">
        <f>[25]Setembro!$C$6</f>
        <v>*</v>
      </c>
      <c r="D29" s="114" t="str">
        <f>[25]Setembro!$C$7</f>
        <v>*</v>
      </c>
      <c r="E29" s="114" t="str">
        <f>[25]Setembro!$C$8</f>
        <v>*</v>
      </c>
      <c r="F29" s="114" t="str">
        <f>[25]Setembro!$C$9</f>
        <v>*</v>
      </c>
      <c r="G29" s="114" t="str">
        <f>[25]Setembro!$C$10</f>
        <v>*</v>
      </c>
      <c r="H29" s="114" t="str">
        <f>[25]Setembro!$C$11</f>
        <v>*</v>
      </c>
      <c r="I29" s="114" t="str">
        <f>[25]Setembro!$C$12</f>
        <v>*</v>
      </c>
      <c r="J29" s="114" t="str">
        <f>[25]Setembro!$C$13</f>
        <v>*</v>
      </c>
      <c r="K29" s="114" t="str">
        <f>[25]Setembro!$C$14</f>
        <v>*</v>
      </c>
      <c r="L29" s="114" t="str">
        <f>[25]Setembro!$C$15</f>
        <v>*</v>
      </c>
      <c r="M29" s="114" t="str">
        <f>[25]Setembro!$C$16</f>
        <v>*</v>
      </c>
      <c r="N29" s="114" t="str">
        <f>[25]Setembro!$C$17</f>
        <v>*</v>
      </c>
      <c r="O29" s="114" t="str">
        <f>[25]Setembro!$C$18</f>
        <v>*</v>
      </c>
      <c r="P29" s="114" t="str">
        <f>[25]Setembro!$C$19</f>
        <v>*</v>
      </c>
      <c r="Q29" s="114" t="str">
        <f>[25]Setembro!$C$20</f>
        <v>*</v>
      </c>
      <c r="R29" s="114" t="str">
        <f>[25]Setembro!$C$21</f>
        <v>*</v>
      </c>
      <c r="S29" s="114" t="str">
        <f>[25]Setembro!$C$22</f>
        <v>*</v>
      </c>
      <c r="T29" s="114" t="str">
        <f>[25]Setembro!$C$23</f>
        <v>*</v>
      </c>
      <c r="U29" s="114" t="str">
        <f>[25]Setembro!$C$24</f>
        <v>*</v>
      </c>
      <c r="V29" s="114" t="str">
        <f>[25]Setembro!$C$25</f>
        <v>*</v>
      </c>
      <c r="W29" s="114" t="str">
        <f>[25]Setembro!$C$26</f>
        <v>*</v>
      </c>
      <c r="X29" s="114" t="str">
        <f>[25]Setembro!$C$27</f>
        <v>*</v>
      </c>
      <c r="Y29" s="114" t="str">
        <f>[25]Setembro!$C$28</f>
        <v>*</v>
      </c>
      <c r="Z29" s="114" t="str">
        <f>[25]Setembro!$C$29</f>
        <v>*</v>
      </c>
      <c r="AA29" s="114" t="str">
        <f>[25]Setembro!$C$30</f>
        <v>*</v>
      </c>
      <c r="AB29" s="114" t="str">
        <f>[25]Setembro!$C$31</f>
        <v>*</v>
      </c>
      <c r="AC29" s="114" t="str">
        <f>[25]Setembro!$C$32</f>
        <v>*</v>
      </c>
      <c r="AD29" s="114" t="str">
        <f>[25]Setembro!$C$33</f>
        <v>*</v>
      </c>
      <c r="AE29" s="114" t="str">
        <f>[25]Setembro!$C$34</f>
        <v>*</v>
      </c>
      <c r="AF29" s="107" t="s">
        <v>209</v>
      </c>
      <c r="AG29" s="108" t="s">
        <v>209</v>
      </c>
      <c r="AK29" t="s">
        <v>35</v>
      </c>
      <c r="AL29" t="s">
        <v>35</v>
      </c>
    </row>
    <row r="30" spans="1:38" x14ac:dyDescent="0.2">
      <c r="A30" s="52" t="s">
        <v>10</v>
      </c>
      <c r="B30" s="114">
        <f>[26]Setembro!$C$5</f>
        <v>31.6</v>
      </c>
      <c r="C30" s="114">
        <f>[26]Setembro!$C$6</f>
        <v>32.1</v>
      </c>
      <c r="D30" s="114">
        <f>[26]Setembro!$C$7</f>
        <v>36.6</v>
      </c>
      <c r="E30" s="114">
        <f>[26]Setembro!$C$8</f>
        <v>34.6</v>
      </c>
      <c r="F30" s="114">
        <f>[26]Setembro!$C$9</f>
        <v>26</v>
      </c>
      <c r="G30" s="114">
        <f>[26]Setembro!$C$10</f>
        <v>30.1</v>
      </c>
      <c r="H30" s="114">
        <f>[26]Setembro!$C$11</f>
        <v>32.9</v>
      </c>
      <c r="I30" s="114">
        <f>[26]Setembro!$C$12</f>
        <v>28.3</v>
      </c>
      <c r="J30" s="114">
        <f>[26]Setembro!$C$13</f>
        <v>22.2</v>
      </c>
      <c r="K30" s="114">
        <f>[26]Setembro!$C$14</f>
        <v>31.2</v>
      </c>
      <c r="L30" s="114">
        <f>[26]Setembro!$C$15</f>
        <v>34.5</v>
      </c>
      <c r="M30" s="114">
        <f>[26]Setembro!$C$16</f>
        <v>34.5</v>
      </c>
      <c r="N30" s="114">
        <f>[26]Setembro!$C$17</f>
        <v>27</v>
      </c>
      <c r="O30" s="114">
        <f>[26]Setembro!$C$18</f>
        <v>22.5</v>
      </c>
      <c r="P30" s="114">
        <f>[26]Setembro!$C$19</f>
        <v>27.9</v>
      </c>
      <c r="Q30" s="114">
        <f>[26]Setembro!$C$20</f>
        <v>33.299999999999997</v>
      </c>
      <c r="R30" s="114">
        <f>[26]Setembro!$C$21</f>
        <v>36.799999999999997</v>
      </c>
      <c r="S30" s="114">
        <f>[26]Setembro!$C$22</f>
        <v>35.4</v>
      </c>
      <c r="T30" s="114">
        <f>[26]Setembro!$C$23</f>
        <v>35.799999999999997</v>
      </c>
      <c r="U30" s="114">
        <f>[26]Setembro!$C$24</f>
        <v>35.9</v>
      </c>
      <c r="V30" s="114">
        <f>[26]Setembro!$C$25</f>
        <v>36.9</v>
      </c>
      <c r="W30" s="114">
        <f>[26]Setembro!$C$26</f>
        <v>39.1</v>
      </c>
      <c r="X30" s="114">
        <f>[26]Setembro!$C$27</f>
        <v>39.799999999999997</v>
      </c>
      <c r="Y30" s="114">
        <f>[26]Setembro!$C$28</f>
        <v>39.299999999999997</v>
      </c>
      <c r="Z30" s="114">
        <f>[26]Setembro!$C$29</f>
        <v>39.700000000000003</v>
      </c>
      <c r="AA30" s="114">
        <f>[26]Setembro!$C$30</f>
        <v>39.6</v>
      </c>
      <c r="AB30" s="114">
        <f>[26]Setembro!$C$31</f>
        <v>33.1</v>
      </c>
      <c r="AC30" s="114">
        <f>[26]Setembro!$C$32</f>
        <v>31.5</v>
      </c>
      <c r="AD30" s="114">
        <f>[26]Setembro!$C$33</f>
        <v>31.8</v>
      </c>
      <c r="AE30" s="114">
        <f>[26]Setembro!$C$34</f>
        <v>32</v>
      </c>
      <c r="AF30" s="107">
        <f t="shared" si="1"/>
        <v>39.799999999999997</v>
      </c>
      <c r="AG30" s="108">
        <f t="shared" si="2"/>
        <v>33.066666666666663</v>
      </c>
      <c r="AK30" t="s">
        <v>35</v>
      </c>
      <c r="AL30" t="s">
        <v>35</v>
      </c>
    </row>
    <row r="31" spans="1:38" x14ac:dyDescent="0.2">
      <c r="A31" s="52" t="s">
        <v>156</v>
      </c>
      <c r="B31" s="114">
        <f>[27]Setembro!$C$5</f>
        <v>31.3</v>
      </c>
      <c r="C31" s="114">
        <f>[27]Setembro!$C$6</f>
        <v>35.4</v>
      </c>
      <c r="D31" s="114">
        <f>[27]Setembro!$C$7</f>
        <v>35</v>
      </c>
      <c r="E31" s="114">
        <f>[27]Setembro!$C$8</f>
        <v>34.299999999999997</v>
      </c>
      <c r="F31" s="114">
        <f>[27]Setembro!$C$9</f>
        <v>25</v>
      </c>
      <c r="G31" s="114">
        <f>[27]Setembro!$C$10</f>
        <v>31.4</v>
      </c>
      <c r="H31" s="114">
        <f>[27]Setembro!$C$11</f>
        <v>33.200000000000003</v>
      </c>
      <c r="I31" s="114">
        <f>[27]Setembro!$C$12</f>
        <v>27.8</v>
      </c>
      <c r="J31" s="114">
        <f>[27]Setembro!$C$13</f>
        <v>22.4</v>
      </c>
      <c r="K31" s="114">
        <f>[27]Setembro!$C$14</f>
        <v>30.8</v>
      </c>
      <c r="L31" s="114">
        <f>[27]Setembro!$C$15</f>
        <v>35.1</v>
      </c>
      <c r="M31" s="114">
        <f>[27]Setembro!$C$16</f>
        <v>34.6</v>
      </c>
      <c r="N31" s="114">
        <f>[27]Setembro!$C$17</f>
        <v>26.1</v>
      </c>
      <c r="O31" s="114">
        <f>[27]Setembro!$C$18</f>
        <v>23</v>
      </c>
      <c r="P31" s="114">
        <f>[27]Setembro!$C$19</f>
        <v>27.6</v>
      </c>
      <c r="Q31" s="114">
        <f>[27]Setembro!$C$20</f>
        <v>34.1</v>
      </c>
      <c r="R31" s="114">
        <f>[27]Setembro!$C$21</f>
        <v>38.1</v>
      </c>
      <c r="S31" s="114">
        <f>[27]Setembro!$C$22</f>
        <v>35.799999999999997</v>
      </c>
      <c r="T31" s="114">
        <f>[27]Setembro!$C$23</f>
        <v>35.799999999999997</v>
      </c>
      <c r="U31" s="114">
        <f>[27]Setembro!$C$24</f>
        <v>36.5</v>
      </c>
      <c r="V31" s="114">
        <f>[27]Setembro!$C$25</f>
        <v>37.4</v>
      </c>
      <c r="W31" s="114">
        <f>[27]Setembro!$C$26</f>
        <v>38.9</v>
      </c>
      <c r="X31" s="114">
        <f>[27]Setembro!$C$27</f>
        <v>39.299999999999997</v>
      </c>
      <c r="Y31" s="114">
        <f>[27]Setembro!$C$28</f>
        <v>39.299999999999997</v>
      </c>
      <c r="Z31" s="114">
        <f>[27]Setembro!$C$29</f>
        <v>39.5</v>
      </c>
      <c r="AA31" s="114">
        <f>[27]Setembro!$C$30</f>
        <v>39.200000000000003</v>
      </c>
      <c r="AB31" s="114">
        <f>[27]Setembro!$C$31</f>
        <v>30.3</v>
      </c>
      <c r="AC31" s="114">
        <f>[27]Setembro!$C$32</f>
        <v>31</v>
      </c>
      <c r="AD31" s="114">
        <f>[27]Setembro!$C$33</f>
        <v>32.4</v>
      </c>
      <c r="AE31" s="114">
        <f>[27]Setembro!$C$34</f>
        <v>31.1</v>
      </c>
      <c r="AF31" s="107">
        <f t="shared" si="1"/>
        <v>39.5</v>
      </c>
      <c r="AG31" s="108">
        <f t="shared" si="2"/>
        <v>33.056666666666665</v>
      </c>
      <c r="AH31" s="12" t="s">
        <v>35</v>
      </c>
      <c r="AK31" t="s">
        <v>35</v>
      </c>
    </row>
    <row r="32" spans="1:38" x14ac:dyDescent="0.2">
      <c r="A32" s="52" t="s">
        <v>11</v>
      </c>
      <c r="B32" s="114">
        <f>[28]Setembro!$C$5</f>
        <v>33.700000000000003</v>
      </c>
      <c r="C32" s="114">
        <f>[28]Setembro!$C$6</f>
        <v>35.4</v>
      </c>
      <c r="D32" s="114">
        <f>[28]Setembro!$C$7</f>
        <v>35.200000000000003</v>
      </c>
      <c r="E32" s="114">
        <f>[28]Setembro!$C$8</f>
        <v>34.799999999999997</v>
      </c>
      <c r="F32" s="114">
        <f>[28]Setembro!$C$9</f>
        <v>26.8</v>
      </c>
      <c r="G32" s="114">
        <f>[28]Setembro!$C$10</f>
        <v>33.799999999999997</v>
      </c>
      <c r="H32" s="114">
        <f>[28]Setembro!$C$11</f>
        <v>33.5</v>
      </c>
      <c r="I32" s="114">
        <f>[28]Setembro!$C$12</f>
        <v>29.7</v>
      </c>
      <c r="J32" s="114">
        <f>[28]Setembro!$C$13</f>
        <v>20.5</v>
      </c>
      <c r="K32" s="114">
        <f>[28]Setembro!$C$14</f>
        <v>31.7</v>
      </c>
      <c r="L32" s="114">
        <f>[28]Setembro!$C$15</f>
        <v>35.299999999999997</v>
      </c>
      <c r="M32" s="114">
        <f>[28]Setembro!$C$16</f>
        <v>34.1</v>
      </c>
      <c r="N32" s="114">
        <f>[28]Setembro!$C$17</f>
        <v>29.7</v>
      </c>
      <c r="O32" s="114">
        <f>[28]Setembro!$C$18</f>
        <v>23.1</v>
      </c>
      <c r="P32" s="114">
        <f>[28]Setembro!$C$19</f>
        <v>28.3</v>
      </c>
      <c r="Q32" s="114">
        <f>[28]Setembro!$C$20</f>
        <v>34.700000000000003</v>
      </c>
      <c r="R32" s="114">
        <f>[28]Setembro!$C$21</f>
        <v>36.799999999999997</v>
      </c>
      <c r="S32" s="114">
        <f>[28]Setembro!$C$22</f>
        <v>35.200000000000003</v>
      </c>
      <c r="T32" s="114">
        <f>[28]Setembro!$C$23</f>
        <v>35.4</v>
      </c>
      <c r="U32" s="114">
        <f>[28]Setembro!$C$24</f>
        <v>36.700000000000003</v>
      </c>
      <c r="V32" s="114">
        <f>[28]Setembro!$C$25</f>
        <v>37.6</v>
      </c>
      <c r="W32" s="114">
        <f>[28]Setembro!$C$26</f>
        <v>39.1</v>
      </c>
      <c r="X32" s="114">
        <f>[28]Setembro!$C$27</f>
        <v>38.200000000000003</v>
      </c>
      <c r="Y32" s="114">
        <f>[28]Setembro!$C$28</f>
        <v>39</v>
      </c>
      <c r="Z32" s="114">
        <f>[28]Setembro!$C$29</f>
        <v>39.1</v>
      </c>
      <c r="AA32" s="114">
        <f>[28]Setembro!$C$30</f>
        <v>38.6</v>
      </c>
      <c r="AB32" s="114">
        <f>[28]Setembro!$C$31</f>
        <v>29.6</v>
      </c>
      <c r="AC32" s="114">
        <f>[28]Setembro!$C$32</f>
        <v>33</v>
      </c>
      <c r="AD32" s="114">
        <f>[28]Setembro!$C$33</f>
        <v>35.700000000000003</v>
      </c>
      <c r="AE32" s="114">
        <f>[28]Setembro!$C$34</f>
        <v>34.5</v>
      </c>
      <c r="AF32" s="107">
        <f t="shared" si="1"/>
        <v>39.1</v>
      </c>
      <c r="AG32" s="108">
        <f t="shared" si="2"/>
        <v>33.626666666666679</v>
      </c>
      <c r="AL32" t="s">
        <v>35</v>
      </c>
    </row>
    <row r="33" spans="1:38" s="5" customFormat="1" x14ac:dyDescent="0.2">
      <c r="A33" s="52" t="s">
        <v>12</v>
      </c>
      <c r="B33" s="114">
        <f>[29]Setembro!$C$5</f>
        <v>35.9</v>
      </c>
      <c r="C33" s="114">
        <f>[29]Setembro!$C$6</f>
        <v>36.6</v>
      </c>
      <c r="D33" s="114">
        <f>[29]Setembro!$C$7</f>
        <v>35.9</v>
      </c>
      <c r="E33" s="114">
        <f>[29]Setembro!$C$8</f>
        <v>37.299999999999997</v>
      </c>
      <c r="F33" s="114">
        <f>[29]Setembro!$C$9</f>
        <v>29.5</v>
      </c>
      <c r="G33" s="114" t="str">
        <f>[29]Setembro!$C$10</f>
        <v>*</v>
      </c>
      <c r="H33" s="114" t="str">
        <f>[29]Setembro!$C$11</f>
        <v>*</v>
      </c>
      <c r="I33" s="114" t="str">
        <f>[29]Setembro!$C$12</f>
        <v>*</v>
      </c>
      <c r="J33" s="114" t="str">
        <f>[29]Setembro!$C$13</f>
        <v>*</v>
      </c>
      <c r="K33" s="114">
        <f>[29]Setembro!$C$14</f>
        <v>36</v>
      </c>
      <c r="L33" s="114">
        <f>[29]Setembro!$C$15</f>
        <v>38.1</v>
      </c>
      <c r="M33" s="114">
        <f>[29]Setembro!$C$16</f>
        <v>37.700000000000003</v>
      </c>
      <c r="N33" s="114">
        <f>[29]Setembro!$C$17</f>
        <v>24.6</v>
      </c>
      <c r="O33" s="114">
        <f>[29]Setembro!$C$18</f>
        <v>24.9</v>
      </c>
      <c r="P33" s="114">
        <f>[29]Setembro!$C$19</f>
        <v>30.4</v>
      </c>
      <c r="Q33" s="114">
        <f>[29]Setembro!$C$20</f>
        <v>35.200000000000003</v>
      </c>
      <c r="R33" s="114">
        <f>[29]Setembro!$C$21</f>
        <v>37.1</v>
      </c>
      <c r="S33" s="114">
        <f>[29]Setembro!$C$22</f>
        <v>33.9</v>
      </c>
      <c r="T33" s="114">
        <f>[29]Setembro!$C$23</f>
        <v>35.799999999999997</v>
      </c>
      <c r="U33" s="114">
        <f>[29]Setembro!$C$24</f>
        <v>37.700000000000003</v>
      </c>
      <c r="V33" s="114">
        <f>[29]Setembro!$C$25</f>
        <v>37.1</v>
      </c>
      <c r="W33" s="114">
        <f>[29]Setembro!$C$26</f>
        <v>38.799999999999997</v>
      </c>
      <c r="X33" s="114">
        <f>[29]Setembro!$C$27</f>
        <v>39.200000000000003</v>
      </c>
      <c r="Y33" s="114">
        <f>[29]Setembro!$C$28</f>
        <v>39.5</v>
      </c>
      <c r="Z33" s="114">
        <f>[29]Setembro!$C$29</f>
        <v>39.700000000000003</v>
      </c>
      <c r="AA33" s="114">
        <f>[29]Setembro!$C$30</f>
        <v>40.200000000000003</v>
      </c>
      <c r="AB33" s="114">
        <f>[29]Setembro!$C$31</f>
        <v>32.1</v>
      </c>
      <c r="AC33" s="114">
        <f>[29]Setembro!$C$32</f>
        <v>32.200000000000003</v>
      </c>
      <c r="AD33" s="114">
        <f>[29]Setembro!$C$33</f>
        <v>36.9</v>
      </c>
      <c r="AE33" s="114">
        <f>[29]Setembro!$C$34</f>
        <v>36.299999999999997</v>
      </c>
      <c r="AF33" s="107">
        <f t="shared" si="1"/>
        <v>40.200000000000003</v>
      </c>
      <c r="AG33" s="108">
        <f t="shared" si="2"/>
        <v>35.330769230769235</v>
      </c>
      <c r="AK33" s="5" t="s">
        <v>35</v>
      </c>
      <c r="AL33" s="5" t="s">
        <v>35</v>
      </c>
    </row>
    <row r="34" spans="1:38" x14ac:dyDescent="0.2">
      <c r="A34" s="52" t="s">
        <v>13</v>
      </c>
      <c r="B34" s="114">
        <f>[30]Setembro!$C$5</f>
        <v>36.799999999999997</v>
      </c>
      <c r="C34" s="114">
        <f>[30]Setembro!$C$6</f>
        <v>37.299999999999997</v>
      </c>
      <c r="D34" s="114">
        <f>[30]Setembro!$C$7</f>
        <v>37.5</v>
      </c>
      <c r="E34" s="114">
        <f>[30]Setembro!$C$8</f>
        <v>37.299999999999997</v>
      </c>
      <c r="F34" s="114">
        <f>[30]Setembro!$C$9</f>
        <v>31.4</v>
      </c>
      <c r="G34" s="114">
        <f>[30]Setembro!$C$10</f>
        <v>32.799999999999997</v>
      </c>
      <c r="H34" s="114">
        <f>[30]Setembro!$C$11</f>
        <v>34.799999999999997</v>
      </c>
      <c r="I34" s="114">
        <f>[30]Setembro!$C$12</f>
        <v>36.1</v>
      </c>
      <c r="J34" s="114">
        <f>[30]Setembro!$C$13</f>
        <v>36.1</v>
      </c>
      <c r="K34" s="114">
        <f>[30]Setembro!$C$14</f>
        <v>37.200000000000003</v>
      </c>
      <c r="L34" s="114">
        <f>[30]Setembro!$C$15</f>
        <v>39.200000000000003</v>
      </c>
      <c r="M34" s="114">
        <f>[30]Setembro!$C$16</f>
        <v>39.1</v>
      </c>
      <c r="N34" s="114">
        <f>[30]Setembro!$C$17</f>
        <v>30</v>
      </c>
      <c r="O34" s="114">
        <f>[30]Setembro!$C$18</f>
        <v>23.5</v>
      </c>
      <c r="P34" s="114">
        <f>[30]Setembro!$C$19</f>
        <v>31.4</v>
      </c>
      <c r="Q34" s="114">
        <f>[30]Setembro!$C$20</f>
        <v>36.299999999999997</v>
      </c>
      <c r="R34" s="114">
        <f>[30]Setembro!$C$21</f>
        <v>37.5</v>
      </c>
      <c r="S34" s="114">
        <f>[30]Setembro!$C$22</f>
        <v>31.8</v>
      </c>
      <c r="T34" s="114">
        <f>[30]Setembro!$C$23</f>
        <v>37.200000000000003</v>
      </c>
      <c r="U34" s="114">
        <f>[30]Setembro!$C$24</f>
        <v>38.9</v>
      </c>
      <c r="V34" s="114">
        <f>[30]Setembro!$C$25</f>
        <v>38.299999999999997</v>
      </c>
      <c r="W34" s="114">
        <f>[30]Setembro!$C$26</f>
        <v>39.4</v>
      </c>
      <c r="X34" s="114">
        <f>[30]Setembro!$C$27</f>
        <v>40.4</v>
      </c>
      <c r="Y34" s="114" t="str">
        <f>[30]Setembro!$C$28</f>
        <v>*</v>
      </c>
      <c r="Z34" s="114" t="str">
        <f>[30]Setembro!$C$29</f>
        <v>*</v>
      </c>
      <c r="AA34" s="114" t="str">
        <f>[30]Setembro!$C$30</f>
        <v>*</v>
      </c>
      <c r="AB34" s="114" t="str">
        <f>[30]Setembro!$C$31</f>
        <v>*</v>
      </c>
      <c r="AC34" s="114" t="str">
        <f>[30]Setembro!$C$32</f>
        <v>*</v>
      </c>
      <c r="AD34" s="114" t="str">
        <f>[30]Setembro!$C$33</f>
        <v>*</v>
      </c>
      <c r="AE34" s="114" t="str">
        <f>[30]Setembro!$C$34</f>
        <v>*</v>
      </c>
      <c r="AF34" s="107">
        <f t="shared" si="1"/>
        <v>40.4</v>
      </c>
      <c r="AG34" s="108">
        <f t="shared" si="2"/>
        <v>35.665217391304338</v>
      </c>
    </row>
    <row r="35" spans="1:38" x14ac:dyDescent="0.2">
      <c r="A35" s="52" t="s">
        <v>157</v>
      </c>
      <c r="B35" s="114">
        <f>[31]Setembro!$C$5</f>
        <v>33.299999999999997</v>
      </c>
      <c r="C35" s="114">
        <f>[31]Setembro!$C$6</f>
        <v>35.6</v>
      </c>
      <c r="D35" s="114">
        <f>[31]Setembro!$C$7</f>
        <v>36</v>
      </c>
      <c r="E35" s="114">
        <f>[31]Setembro!$C$8</f>
        <v>36.1</v>
      </c>
      <c r="F35" s="114">
        <f>[31]Setembro!$C$9</f>
        <v>28.4</v>
      </c>
      <c r="G35" s="114">
        <f>[31]Setembro!$C$10</f>
        <v>33.9</v>
      </c>
      <c r="H35" s="114">
        <f>[31]Setembro!$C$11</f>
        <v>33.799999999999997</v>
      </c>
      <c r="I35" s="114">
        <f>[31]Setembro!$C$12</f>
        <v>33.1</v>
      </c>
      <c r="J35" s="114">
        <f>[31]Setembro!$C$13</f>
        <v>23</v>
      </c>
      <c r="K35" s="114">
        <f>[31]Setembro!$C$14</f>
        <v>31.5</v>
      </c>
      <c r="L35" s="114">
        <f>[31]Setembro!$C$15</f>
        <v>35.4</v>
      </c>
      <c r="M35" s="114">
        <f>[31]Setembro!$C$16</f>
        <v>32.799999999999997</v>
      </c>
      <c r="N35" s="114">
        <f>[31]Setembro!$C$17</f>
        <v>34.299999999999997</v>
      </c>
      <c r="O35" s="114">
        <f>[31]Setembro!$C$18</f>
        <v>21.6</v>
      </c>
      <c r="P35" s="114">
        <f>[31]Setembro!$C$19</f>
        <v>28.9</v>
      </c>
      <c r="Q35" s="114">
        <f>[31]Setembro!$C$20</f>
        <v>34.6</v>
      </c>
      <c r="R35" s="114">
        <f>[31]Setembro!$C$21</f>
        <v>37.200000000000003</v>
      </c>
      <c r="S35" s="114">
        <f>[31]Setembro!$C$22</f>
        <v>36.5</v>
      </c>
      <c r="T35" s="114">
        <f>[31]Setembro!$C$23</f>
        <v>36.1</v>
      </c>
      <c r="U35" s="114">
        <f>[31]Setembro!$C$24</f>
        <v>36.4</v>
      </c>
      <c r="V35" s="114">
        <f>[31]Setembro!$C$25</f>
        <v>37.5</v>
      </c>
      <c r="W35" s="114">
        <f>[31]Setembro!$C$26</f>
        <v>38.700000000000003</v>
      </c>
      <c r="X35" s="114">
        <f>[31]Setembro!$C$27</f>
        <v>39.5</v>
      </c>
      <c r="Y35" s="114">
        <f>[31]Setembro!$C$28</f>
        <v>38.799999999999997</v>
      </c>
      <c r="Z35" s="114">
        <f>[31]Setembro!$C$29</f>
        <v>39.799999999999997</v>
      </c>
      <c r="AA35" s="114">
        <f>[31]Setembro!$C$30</f>
        <v>39.299999999999997</v>
      </c>
      <c r="AB35" s="114">
        <f>[31]Setembro!$C$31</f>
        <v>30.1</v>
      </c>
      <c r="AC35" s="114">
        <f>[31]Setembro!$C$32</f>
        <v>32.799999999999997</v>
      </c>
      <c r="AD35" s="114">
        <f>[31]Setembro!$C$33</f>
        <v>35.200000000000003</v>
      </c>
      <c r="AE35" s="114">
        <f>[31]Setembro!$C$34</f>
        <v>35.9</v>
      </c>
      <c r="AF35" s="107">
        <f t="shared" si="1"/>
        <v>39.799999999999997</v>
      </c>
      <c r="AG35" s="108">
        <f t="shared" si="2"/>
        <v>34.20333333333334</v>
      </c>
    </row>
    <row r="36" spans="1:38" x14ac:dyDescent="0.2">
      <c r="A36" s="52" t="s">
        <v>128</v>
      </c>
      <c r="B36" s="114">
        <f>[32]Setembro!$C$5</f>
        <v>32.6</v>
      </c>
      <c r="C36" s="114">
        <f>[32]Setembro!$C$6</f>
        <v>36.6</v>
      </c>
      <c r="D36" s="114">
        <f>[32]Setembro!$C$7</f>
        <v>36.9</v>
      </c>
      <c r="E36" s="114">
        <f>[32]Setembro!$C$8</f>
        <v>36.1</v>
      </c>
      <c r="F36" s="114">
        <f>[32]Setembro!$C$9</f>
        <v>27.3</v>
      </c>
      <c r="G36" s="114">
        <f>[32]Setembro!$C$10</f>
        <v>30.9</v>
      </c>
      <c r="H36" s="114">
        <f>[32]Setembro!$C$11</f>
        <v>33</v>
      </c>
      <c r="I36" s="114">
        <f>[32]Setembro!$C$12</f>
        <v>32.9</v>
      </c>
      <c r="J36" s="114">
        <f>[32]Setembro!$C$13</f>
        <v>21.4</v>
      </c>
      <c r="K36" s="114">
        <f>[32]Setembro!$C$14</f>
        <v>31.3</v>
      </c>
      <c r="L36" s="114">
        <f>[32]Setembro!$C$15</f>
        <v>35.700000000000003</v>
      </c>
      <c r="M36" s="114">
        <f>[32]Setembro!$C$16</f>
        <v>36.6</v>
      </c>
      <c r="N36" s="114">
        <f>[32]Setembro!$C$17</f>
        <v>32.6</v>
      </c>
      <c r="O36" s="114">
        <f>[32]Setembro!$C$18</f>
        <v>22</v>
      </c>
      <c r="P36" s="114">
        <f>[32]Setembro!$C$19</f>
        <v>28.4</v>
      </c>
      <c r="Q36" s="114">
        <f>[32]Setembro!$C$20</f>
        <v>33.799999999999997</v>
      </c>
      <c r="R36" s="114">
        <f>[32]Setembro!$C$21</f>
        <v>38.1</v>
      </c>
      <c r="S36" s="114">
        <f>[32]Setembro!$C$22</f>
        <v>32.200000000000003</v>
      </c>
      <c r="T36" s="114">
        <f>[32]Setembro!$C$23</f>
        <v>35.9</v>
      </c>
      <c r="U36" s="114">
        <f>[32]Setembro!$C$24</f>
        <v>37</v>
      </c>
      <c r="V36" s="114">
        <f>[32]Setembro!$C$25</f>
        <v>37.700000000000003</v>
      </c>
      <c r="W36" s="114">
        <f>[32]Setembro!$C$26</f>
        <v>39.5</v>
      </c>
      <c r="X36" s="114">
        <f>[32]Setembro!$C$27</f>
        <v>40.1</v>
      </c>
      <c r="Y36" s="114">
        <f>[32]Setembro!$C$28</f>
        <v>40.799999999999997</v>
      </c>
      <c r="Z36" s="114">
        <f>[32]Setembro!$C$29</f>
        <v>40.200000000000003</v>
      </c>
      <c r="AA36" s="114">
        <f>[32]Setembro!$C$30</f>
        <v>40.1</v>
      </c>
      <c r="AB36" s="114">
        <f>[32]Setembro!$C$31</f>
        <v>32.5</v>
      </c>
      <c r="AC36" s="114">
        <f>[32]Setembro!$C$32</f>
        <v>33.1</v>
      </c>
      <c r="AD36" s="114">
        <f>[32]Setembro!$C$33</f>
        <v>34.5</v>
      </c>
      <c r="AE36" s="114">
        <f>[32]Setembro!$C$34</f>
        <v>34.4</v>
      </c>
      <c r="AF36" s="107">
        <f t="shared" si="1"/>
        <v>40.799999999999997</v>
      </c>
      <c r="AG36" s="108">
        <f t="shared" si="2"/>
        <v>34.140000000000008</v>
      </c>
      <c r="AK36" t="s">
        <v>35</v>
      </c>
    </row>
    <row r="37" spans="1:38" x14ac:dyDescent="0.2">
      <c r="A37" s="52" t="s">
        <v>14</v>
      </c>
      <c r="B37" s="114">
        <f>[33]Setembro!$C$5</f>
        <v>33.700000000000003</v>
      </c>
      <c r="C37" s="114">
        <f>[33]Setembro!$C$6</f>
        <v>37.6</v>
      </c>
      <c r="D37" s="114">
        <f>[33]Setembro!$C$7</f>
        <v>37.799999999999997</v>
      </c>
      <c r="E37" s="114">
        <f>[33]Setembro!$C$8</f>
        <v>38</v>
      </c>
      <c r="F37" s="114">
        <f>[33]Setembro!$C$9</f>
        <v>33.700000000000003</v>
      </c>
      <c r="G37" s="114">
        <f>[33]Setembro!$C$10</f>
        <v>35.4</v>
      </c>
      <c r="H37" s="114">
        <f>[33]Setembro!$C$11</f>
        <v>34</v>
      </c>
      <c r="I37" s="114">
        <f>[33]Setembro!$C$12</f>
        <v>36.9</v>
      </c>
      <c r="J37" s="114">
        <f>[33]Setembro!$C$13</f>
        <v>29.6</v>
      </c>
      <c r="K37" s="114">
        <f>[33]Setembro!$C$14</f>
        <v>34.299999999999997</v>
      </c>
      <c r="L37" s="114">
        <f>[33]Setembro!$C$15</f>
        <v>36.9</v>
      </c>
      <c r="M37" s="114">
        <f>[33]Setembro!$C$16</f>
        <v>38.6</v>
      </c>
      <c r="N37" s="114">
        <f>[33]Setembro!$C$17</f>
        <v>39.5</v>
      </c>
      <c r="O37" s="114">
        <f>[33]Setembro!$C$18</f>
        <v>26.1</v>
      </c>
      <c r="P37" s="114">
        <f>[33]Setembro!$C$19</f>
        <v>29.4</v>
      </c>
      <c r="Q37" s="114">
        <f>[33]Setembro!$C$20</f>
        <v>37.1</v>
      </c>
      <c r="R37" s="114">
        <f>[33]Setembro!$C$21</f>
        <v>38.6</v>
      </c>
      <c r="S37" s="114">
        <f>[33]Setembro!$C$22</f>
        <v>36.5</v>
      </c>
      <c r="T37" s="114">
        <f>[33]Setembro!$C$23</f>
        <v>37.9</v>
      </c>
      <c r="U37" s="114">
        <f>[33]Setembro!$C$24</f>
        <v>38.700000000000003</v>
      </c>
      <c r="V37" s="114">
        <f>[33]Setembro!$C$25</f>
        <v>40.1</v>
      </c>
      <c r="W37" s="114">
        <f>[33]Setembro!$C$26</f>
        <v>40.4</v>
      </c>
      <c r="X37" s="114">
        <f>[33]Setembro!$C$27</f>
        <v>41.2</v>
      </c>
      <c r="Y37" s="114">
        <f>[33]Setembro!$C$28</f>
        <v>42.1</v>
      </c>
      <c r="Z37" s="114">
        <f>[33]Setembro!$C$29</f>
        <v>41.6</v>
      </c>
      <c r="AA37" s="114">
        <f>[33]Setembro!$C$30</f>
        <v>41.1</v>
      </c>
      <c r="AB37" s="114">
        <f>[33]Setembro!$C$31</f>
        <v>40.299999999999997</v>
      </c>
      <c r="AC37" s="114">
        <f>[33]Setembro!$C$32</f>
        <v>34.1</v>
      </c>
      <c r="AD37" s="114">
        <f>[33]Setembro!$C$33</f>
        <v>36.6</v>
      </c>
      <c r="AE37" s="114">
        <f>[33]Setembro!$C$34</f>
        <v>37.6</v>
      </c>
      <c r="AF37" s="107">
        <f t="shared" si="1"/>
        <v>42.1</v>
      </c>
      <c r="AG37" s="108">
        <f t="shared" si="2"/>
        <v>36.846666666666671</v>
      </c>
      <c r="AI37" t="s">
        <v>35</v>
      </c>
      <c r="AK37" t="s">
        <v>35</v>
      </c>
    </row>
    <row r="38" spans="1:38" x14ac:dyDescent="0.2">
      <c r="A38" s="52" t="s">
        <v>158</v>
      </c>
      <c r="B38" s="114">
        <f>[34]Setembro!$C$5</f>
        <v>39.1</v>
      </c>
      <c r="C38" s="114">
        <f>[34]Setembro!$C$6</f>
        <v>38.6</v>
      </c>
      <c r="D38" s="114">
        <f>[34]Setembro!$C$7</f>
        <v>39</v>
      </c>
      <c r="E38" s="114">
        <f>[34]Setembro!$C$8</f>
        <v>39.1</v>
      </c>
      <c r="F38" s="114">
        <f>[34]Setembro!$C$9</f>
        <v>36.6</v>
      </c>
      <c r="G38" s="114">
        <f>[34]Setembro!$C$10</f>
        <v>37.299999999999997</v>
      </c>
      <c r="H38" s="114">
        <f>[34]Setembro!$C$11</f>
        <v>39</v>
      </c>
      <c r="I38" s="114">
        <f>[34]Setembro!$C$12</f>
        <v>37.700000000000003</v>
      </c>
      <c r="J38" s="114">
        <f>[34]Setembro!$C$13</f>
        <v>36.799999999999997</v>
      </c>
      <c r="K38" s="114">
        <f>[34]Setembro!$C$14</f>
        <v>37.1</v>
      </c>
      <c r="L38" s="114">
        <f>[34]Setembro!$C$15</f>
        <v>40.4</v>
      </c>
      <c r="M38" s="114">
        <f>[34]Setembro!$C$16</f>
        <v>39.5</v>
      </c>
      <c r="N38" s="114">
        <f>[34]Setembro!$C$17</f>
        <v>37.299999999999997</v>
      </c>
      <c r="O38" s="114">
        <f>[34]Setembro!$C$18</f>
        <v>24.8</v>
      </c>
      <c r="P38" s="114">
        <f>[34]Setembro!$C$19</f>
        <v>33.200000000000003</v>
      </c>
      <c r="Q38" s="114">
        <f>[34]Setembro!$C$20</f>
        <v>39.6</v>
      </c>
      <c r="R38" s="114">
        <f>[34]Setembro!$C$21</f>
        <v>40.700000000000003</v>
      </c>
      <c r="S38" s="114">
        <f>[34]Setembro!$C$22</f>
        <v>35.6</v>
      </c>
      <c r="T38" s="114">
        <f>[34]Setembro!$C$23</f>
        <v>38.4</v>
      </c>
      <c r="U38" s="114">
        <f>[34]Setembro!$C$24</f>
        <v>39.5</v>
      </c>
      <c r="V38" s="114">
        <f>[34]Setembro!$C$25</f>
        <v>39.6</v>
      </c>
      <c r="W38" s="114">
        <f>[34]Setembro!$C$26</f>
        <v>40.1</v>
      </c>
      <c r="X38" s="114">
        <f>[34]Setembro!$C$27</f>
        <v>41.2</v>
      </c>
      <c r="Y38" s="114">
        <f>[34]Setembro!$C$28</f>
        <v>37.799999999999997</v>
      </c>
      <c r="Z38" s="114">
        <f>[34]Setembro!$C$29</f>
        <v>39.799999999999997</v>
      </c>
      <c r="AA38" s="114">
        <f>[34]Setembro!$C$30</f>
        <v>40.6</v>
      </c>
      <c r="AB38" s="114">
        <f>[34]Setembro!$C$31</f>
        <v>38.799999999999997</v>
      </c>
      <c r="AC38" s="114">
        <f>[34]Setembro!$C$32</f>
        <v>35.700000000000003</v>
      </c>
      <c r="AD38" s="114">
        <f>[34]Setembro!$C$33</f>
        <v>38.9</v>
      </c>
      <c r="AE38" s="114">
        <f>[34]Setembro!$C$34</f>
        <v>36.700000000000003</v>
      </c>
      <c r="AF38" s="107">
        <f t="shared" si="1"/>
        <v>41.2</v>
      </c>
      <c r="AG38" s="108">
        <f t="shared" si="2"/>
        <v>37.95000000000001</v>
      </c>
    </row>
    <row r="39" spans="1:38" x14ac:dyDescent="0.2">
      <c r="A39" s="52" t="s">
        <v>15</v>
      </c>
      <c r="B39" s="114">
        <f>[35]Setembro!$C$5</f>
        <v>31</v>
      </c>
      <c r="C39" s="114">
        <f>[35]Setembro!$C$6</f>
        <v>33.4</v>
      </c>
      <c r="D39" s="114">
        <f>[35]Setembro!$C$7</f>
        <v>33.299999999999997</v>
      </c>
      <c r="E39" s="114">
        <f>[35]Setembro!$C$8</f>
        <v>31.5</v>
      </c>
      <c r="F39" s="114">
        <f>[35]Setembro!$C$9</f>
        <v>25.3</v>
      </c>
      <c r="G39" s="114">
        <f>[35]Setembro!$C$10</f>
        <v>29.6</v>
      </c>
      <c r="H39" s="114">
        <f>[35]Setembro!$C$11</f>
        <v>29.1</v>
      </c>
      <c r="I39" s="114">
        <f>[35]Setembro!$C$12</f>
        <v>24.8</v>
      </c>
      <c r="J39" s="114">
        <f>[35]Setembro!$C$13</f>
        <v>21.8</v>
      </c>
      <c r="K39" s="114">
        <f>[35]Setembro!$C$14</f>
        <v>30.1</v>
      </c>
      <c r="L39" s="114">
        <f>[35]Setembro!$C$15</f>
        <v>33.1</v>
      </c>
      <c r="M39" s="114">
        <f>[35]Setembro!$C$16</f>
        <v>33.4</v>
      </c>
      <c r="N39" s="114">
        <f>[35]Setembro!$C$17</f>
        <v>27.3</v>
      </c>
      <c r="O39" s="114">
        <f>[35]Setembro!$C$18</f>
        <v>22</v>
      </c>
      <c r="P39" s="114">
        <f>[35]Setembro!$C$19</f>
        <v>26.8</v>
      </c>
      <c r="Q39" s="114">
        <f>[35]Setembro!$C$20</f>
        <v>33.1</v>
      </c>
      <c r="R39" s="114">
        <f>[35]Setembro!$C$21</f>
        <v>35.4</v>
      </c>
      <c r="S39" s="114">
        <f>[35]Setembro!$C$22</f>
        <v>33.700000000000003</v>
      </c>
      <c r="T39" s="114">
        <f>[35]Setembro!$C$23</f>
        <v>33.9</v>
      </c>
      <c r="U39" s="114">
        <f>[35]Setembro!$C$24</f>
        <v>34</v>
      </c>
      <c r="V39" s="114">
        <f>[35]Setembro!$C$25</f>
        <v>35.4</v>
      </c>
      <c r="W39" s="114">
        <f>[35]Setembro!$C$26</f>
        <v>37</v>
      </c>
      <c r="X39" s="114">
        <f>[35]Setembro!$C$27</f>
        <v>37.700000000000003</v>
      </c>
      <c r="Y39" s="114">
        <f>[35]Setembro!$C$28</f>
        <v>37.9</v>
      </c>
      <c r="Z39" s="114">
        <f>[35]Setembro!$C$29</f>
        <v>37.299999999999997</v>
      </c>
      <c r="AA39" s="114">
        <f>[35]Setembro!$C$30</f>
        <v>37.1</v>
      </c>
      <c r="AB39" s="114">
        <f>[35]Setembro!$C$31</f>
        <v>32.5</v>
      </c>
      <c r="AC39" s="114">
        <f>[35]Setembro!$C$32</f>
        <v>28.4</v>
      </c>
      <c r="AD39" s="114">
        <f>[35]Setembro!$C$33</f>
        <v>30.5</v>
      </c>
      <c r="AE39" s="114">
        <f>[35]Setembro!$C$34</f>
        <v>28.8</v>
      </c>
      <c r="AF39" s="107">
        <f t="shared" si="1"/>
        <v>37.9</v>
      </c>
      <c r="AG39" s="108">
        <f t="shared" si="2"/>
        <v>31.506666666666664</v>
      </c>
      <c r="AH39" s="12" t="s">
        <v>35</v>
      </c>
      <c r="AK39" t="s">
        <v>35</v>
      </c>
    </row>
    <row r="40" spans="1:38" x14ac:dyDescent="0.2">
      <c r="A40" s="52" t="s">
        <v>16</v>
      </c>
      <c r="B40" s="114">
        <f>[36]Setembro!$C$5</f>
        <v>36.1</v>
      </c>
      <c r="C40" s="114">
        <f>[36]Setembro!$C$6</f>
        <v>38.700000000000003</v>
      </c>
      <c r="D40" s="114">
        <f>[36]Setembro!$C$7</f>
        <v>38.4</v>
      </c>
      <c r="E40" s="114">
        <f>[36]Setembro!$C$8</f>
        <v>34.1</v>
      </c>
      <c r="F40" s="114">
        <f>[36]Setembro!$C$9</f>
        <v>28.2</v>
      </c>
      <c r="G40" s="114">
        <f>[36]Setembro!$C$10</f>
        <v>34.1</v>
      </c>
      <c r="H40" s="114">
        <f>[36]Setembro!$C$11</f>
        <v>36.799999999999997</v>
      </c>
      <c r="I40" s="114">
        <f>[36]Setembro!$C$12</f>
        <v>32.9</v>
      </c>
      <c r="J40" s="114">
        <f>[36]Setembro!$C$13</f>
        <v>30.5</v>
      </c>
      <c r="K40" s="114">
        <f>[36]Setembro!$C$14</f>
        <v>37.5</v>
      </c>
      <c r="L40" s="114">
        <f>[36]Setembro!$C$15</f>
        <v>39.6</v>
      </c>
      <c r="M40" s="114">
        <f>[36]Setembro!$C$16</f>
        <v>39.299999999999997</v>
      </c>
      <c r="N40" s="114">
        <f>[36]Setembro!$C$17</f>
        <v>29.3</v>
      </c>
      <c r="O40" s="114">
        <f>[36]Setembro!$C$18</f>
        <v>27</v>
      </c>
      <c r="P40" s="114">
        <f>[36]Setembro!$C$19</f>
        <v>32.4</v>
      </c>
      <c r="Q40" s="114">
        <f>[36]Setembro!$C$20</f>
        <v>37.299999999999997</v>
      </c>
      <c r="R40" s="114">
        <f>[36]Setembro!$C$21</f>
        <v>40.299999999999997</v>
      </c>
      <c r="S40" s="114">
        <f>[36]Setembro!$C$22</f>
        <v>38.9</v>
      </c>
      <c r="T40" s="114">
        <f>[36]Setembro!$C$23</f>
        <v>37.4</v>
      </c>
      <c r="U40" s="114">
        <f>[36]Setembro!$C$24</f>
        <v>38.5</v>
      </c>
      <c r="V40" s="114">
        <f>[36]Setembro!$C$25</f>
        <v>40.299999999999997</v>
      </c>
      <c r="W40" s="114">
        <f>[36]Setembro!$C$26</f>
        <v>41.5</v>
      </c>
      <c r="X40" s="114">
        <f>[36]Setembro!$C$27</f>
        <v>42</v>
      </c>
      <c r="Y40" s="114">
        <f>[36]Setembro!$C$28</f>
        <v>42.1</v>
      </c>
      <c r="Z40" s="114">
        <f>[36]Setembro!$C$29</f>
        <v>42.9</v>
      </c>
      <c r="AA40" s="114">
        <f>[36]Setembro!$C$30</f>
        <v>42.9</v>
      </c>
      <c r="AB40" s="114">
        <f>[36]Setembro!$C$31</f>
        <v>38</v>
      </c>
      <c r="AC40" s="114">
        <f>[36]Setembro!$C$32</f>
        <v>29.1</v>
      </c>
      <c r="AD40" s="114">
        <f>[36]Setembro!$C$33</f>
        <v>33.9</v>
      </c>
      <c r="AE40" s="114">
        <f>[36]Setembro!$C$34</f>
        <v>29.8</v>
      </c>
      <c r="AF40" s="107">
        <f t="shared" si="1"/>
        <v>42.9</v>
      </c>
      <c r="AG40" s="108">
        <f t="shared" si="2"/>
        <v>36.326666666666661</v>
      </c>
      <c r="AJ40" t="s">
        <v>35</v>
      </c>
      <c r="AK40" t="s">
        <v>35</v>
      </c>
      <c r="AL40" t="s">
        <v>35</v>
      </c>
    </row>
    <row r="41" spans="1:38" x14ac:dyDescent="0.2">
      <c r="A41" s="52" t="s">
        <v>159</v>
      </c>
      <c r="B41" s="114">
        <f>[37]Setembro!$C$5</f>
        <v>34</v>
      </c>
      <c r="C41" s="114">
        <f>[37]Setembro!$C$6</f>
        <v>34.799999999999997</v>
      </c>
      <c r="D41" s="114">
        <f>[37]Setembro!$C$7</f>
        <v>36.4</v>
      </c>
      <c r="E41" s="114">
        <f>[37]Setembro!$C$8</f>
        <v>36.299999999999997</v>
      </c>
      <c r="F41" s="114">
        <f>[37]Setembro!$C$9</f>
        <v>31.3</v>
      </c>
      <c r="G41" s="114">
        <f>[37]Setembro!$C$10</f>
        <v>34.200000000000003</v>
      </c>
      <c r="H41" s="114">
        <f>[37]Setembro!$C$11</f>
        <v>34.799999999999997</v>
      </c>
      <c r="I41" s="114">
        <f>[37]Setembro!$C$12</f>
        <v>35.200000000000003</v>
      </c>
      <c r="J41" s="114">
        <f>[37]Setembro!$C$13</f>
        <v>23.4</v>
      </c>
      <c r="K41" s="114">
        <f>[37]Setembro!$C$14</f>
        <v>32</v>
      </c>
      <c r="L41" s="114">
        <f>[37]Setembro!$C$15</f>
        <v>36.200000000000003</v>
      </c>
      <c r="M41" s="114">
        <f>[37]Setembro!$C$16</f>
        <v>36.700000000000003</v>
      </c>
      <c r="N41" s="114">
        <f>[37]Setembro!$C$17</f>
        <v>35.6</v>
      </c>
      <c r="O41" s="114">
        <f>[37]Setembro!$C$18</f>
        <v>22.1</v>
      </c>
      <c r="P41" s="114">
        <f>[37]Setembro!$C$19</f>
        <v>29.5</v>
      </c>
      <c r="Q41" s="114">
        <f>[37]Setembro!$C$20</f>
        <v>36</v>
      </c>
      <c r="R41" s="114">
        <f>[37]Setembro!$C$21</f>
        <v>38.299999999999997</v>
      </c>
      <c r="S41" s="114">
        <f>[37]Setembro!$C$22</f>
        <v>36.200000000000003</v>
      </c>
      <c r="T41" s="114">
        <f>[37]Setembro!$C$23</f>
        <v>35.700000000000003</v>
      </c>
      <c r="U41" s="114">
        <f>[37]Setembro!$C$24</f>
        <v>36.6</v>
      </c>
      <c r="V41" s="114">
        <f>[37]Setembro!$C$25</f>
        <v>37.799999999999997</v>
      </c>
      <c r="W41" s="114">
        <f>[37]Setembro!$C$26</f>
        <v>39.299999999999997</v>
      </c>
      <c r="X41" s="114">
        <f>[37]Setembro!$C$27</f>
        <v>39.799999999999997</v>
      </c>
      <c r="Y41" s="114">
        <f>[37]Setembro!$C$28</f>
        <v>39.799999999999997</v>
      </c>
      <c r="Z41" s="114">
        <f>[37]Setembro!$C$29</f>
        <v>38.6</v>
      </c>
      <c r="AA41" s="114">
        <f>[37]Setembro!$C$30</f>
        <v>39.6</v>
      </c>
      <c r="AB41" s="114">
        <f>[37]Setembro!$C$31</f>
        <v>34.799999999999997</v>
      </c>
      <c r="AC41" s="114">
        <f>[37]Setembro!$C$32</f>
        <v>34.1</v>
      </c>
      <c r="AD41" s="114">
        <f>[37]Setembro!$C$33</f>
        <v>35.299999999999997</v>
      </c>
      <c r="AE41" s="114">
        <f>[37]Setembro!$C$34</f>
        <v>36.9</v>
      </c>
      <c r="AF41" s="107">
        <f t="shared" si="1"/>
        <v>39.799999999999997</v>
      </c>
      <c r="AG41" s="108">
        <f t="shared" si="2"/>
        <v>35.043333333333329</v>
      </c>
      <c r="AI41" t="s">
        <v>35</v>
      </c>
      <c r="AK41" t="s">
        <v>35</v>
      </c>
    </row>
    <row r="42" spans="1:38" x14ac:dyDescent="0.2">
      <c r="A42" s="52" t="s">
        <v>17</v>
      </c>
      <c r="B42" s="114">
        <f>[38]Setembro!$C$5</f>
        <v>32.799999999999997</v>
      </c>
      <c r="C42" s="114">
        <f>[38]Setembro!$C$6</f>
        <v>35.700000000000003</v>
      </c>
      <c r="D42" s="114">
        <f>[38]Setembro!$C$7</f>
        <v>36</v>
      </c>
      <c r="E42" s="114">
        <f>[38]Setembro!$C$8</f>
        <v>35.1</v>
      </c>
      <c r="F42" s="114">
        <f>[38]Setembro!$C$9</f>
        <v>26.3</v>
      </c>
      <c r="G42" s="114">
        <f>[38]Setembro!$C$10</f>
        <v>33.1</v>
      </c>
      <c r="H42" s="114">
        <f>[38]Setembro!$C$11</f>
        <v>33.4</v>
      </c>
      <c r="I42" s="114">
        <f>[38]Setembro!$C$12</f>
        <v>31.4</v>
      </c>
      <c r="J42" s="114">
        <f>[38]Setembro!$C$13</f>
        <v>21.4</v>
      </c>
      <c r="K42" s="114">
        <f>[38]Setembro!$C$14</f>
        <v>31</v>
      </c>
      <c r="L42" s="114">
        <f>[38]Setembro!$C$15</f>
        <v>35.4</v>
      </c>
      <c r="M42" s="114">
        <f>[38]Setembro!$C$16</f>
        <v>32.5</v>
      </c>
      <c r="N42" s="114">
        <f>[38]Setembro!$C$17</f>
        <v>32.700000000000003</v>
      </c>
      <c r="O42" s="114">
        <f>[38]Setembro!$C$18</f>
        <v>22.1</v>
      </c>
      <c r="P42" s="114">
        <f>[38]Setembro!$C$19</f>
        <v>28.1</v>
      </c>
      <c r="Q42" s="114">
        <f>[38]Setembro!$C$20</f>
        <v>34.700000000000003</v>
      </c>
      <c r="R42" s="114">
        <f>[38]Setembro!$C$21</f>
        <v>38.1</v>
      </c>
      <c r="S42" s="114">
        <f>[38]Setembro!$C$22</f>
        <v>36.1</v>
      </c>
      <c r="T42" s="114">
        <f>[38]Setembro!$C$23</f>
        <v>36</v>
      </c>
      <c r="U42" s="114">
        <f>[38]Setembro!$C$24</f>
        <v>37.200000000000003</v>
      </c>
      <c r="V42" s="114">
        <f>[38]Setembro!$C$25</f>
        <v>38.1</v>
      </c>
      <c r="W42" s="114">
        <f>[38]Setembro!$C$26</f>
        <v>39</v>
      </c>
      <c r="X42" s="114">
        <f>[38]Setembro!$C$27</f>
        <v>39.6</v>
      </c>
      <c r="Y42" s="114">
        <f>[38]Setembro!$C$28</f>
        <v>39.9</v>
      </c>
      <c r="Z42" s="114">
        <f>[38]Setembro!$C$29</f>
        <v>40.4</v>
      </c>
      <c r="AA42" s="114">
        <f>[38]Setembro!$C$30</f>
        <v>39.9</v>
      </c>
      <c r="AB42" s="114">
        <f>[38]Setembro!$C$31</f>
        <v>30</v>
      </c>
      <c r="AC42" s="114">
        <f>[38]Setembro!$C$32</f>
        <v>32</v>
      </c>
      <c r="AD42" s="114">
        <f>[38]Setembro!$C$33</f>
        <v>34.799999999999997</v>
      </c>
      <c r="AE42" s="114">
        <f>[38]Setembro!$C$34</f>
        <v>34.299999999999997</v>
      </c>
      <c r="AF42" s="107">
        <f t="shared" si="1"/>
        <v>40.4</v>
      </c>
      <c r="AG42" s="108">
        <f t="shared" si="2"/>
        <v>33.903333333333329</v>
      </c>
      <c r="AL42" s="12" t="s">
        <v>35</v>
      </c>
    </row>
    <row r="43" spans="1:38" x14ac:dyDescent="0.2">
      <c r="A43" s="52" t="s">
        <v>141</v>
      </c>
      <c r="B43" s="114">
        <f>[39]Setembro!$C$5</f>
        <v>31.4</v>
      </c>
      <c r="C43" s="114">
        <f>[39]Setembro!$C$6</f>
        <v>35.700000000000003</v>
      </c>
      <c r="D43" s="114">
        <f>[39]Setembro!$C$7</f>
        <v>36.5</v>
      </c>
      <c r="E43" s="114">
        <f>[39]Setembro!$C$8</f>
        <v>36.4</v>
      </c>
      <c r="F43" s="114">
        <f>[39]Setembro!$C$9</f>
        <v>30.2</v>
      </c>
      <c r="G43" s="114">
        <f>[39]Setembro!$C$10</f>
        <v>32.299999999999997</v>
      </c>
      <c r="H43" s="114">
        <f>[39]Setembro!$C$11</f>
        <v>33.4</v>
      </c>
      <c r="I43" s="114">
        <f>[39]Setembro!$C$12</f>
        <v>35.799999999999997</v>
      </c>
      <c r="J43" s="114">
        <f>[39]Setembro!$C$13</f>
        <v>23.7</v>
      </c>
      <c r="K43" s="114">
        <f>[39]Setembro!$C$14</f>
        <v>31</v>
      </c>
      <c r="L43" s="114">
        <f>[39]Setembro!$C$15</f>
        <v>34.700000000000003</v>
      </c>
      <c r="M43" s="114">
        <f>[39]Setembro!$C$16</f>
        <v>36</v>
      </c>
      <c r="N43" s="114">
        <f>[39]Setembro!$C$17</f>
        <v>35.6</v>
      </c>
      <c r="O43" s="114">
        <f>[39]Setembro!$C$18</f>
        <v>22.3</v>
      </c>
      <c r="P43" s="114">
        <f>[39]Setembro!$C$19</f>
        <v>28</v>
      </c>
      <c r="Q43" s="114">
        <f>[39]Setembro!$C$20</f>
        <v>34</v>
      </c>
      <c r="R43" s="114">
        <f>[39]Setembro!$C$21</f>
        <v>37.299999999999997</v>
      </c>
      <c r="S43" s="114">
        <f>[39]Setembro!$C$22</f>
        <v>33.299999999999997</v>
      </c>
      <c r="T43" s="114">
        <f>[39]Setembro!$C$23</f>
        <v>36.1</v>
      </c>
      <c r="U43" s="114">
        <f>[39]Setembro!$C$24</f>
        <v>36.4</v>
      </c>
      <c r="V43" s="114">
        <f>[39]Setembro!$C$25</f>
        <v>38</v>
      </c>
      <c r="W43" s="114">
        <f>[39]Setembro!$C$26</f>
        <v>39.1</v>
      </c>
      <c r="X43" s="114">
        <f>[39]Setembro!$C$27</f>
        <v>39.700000000000003</v>
      </c>
      <c r="Y43" s="114">
        <f>[39]Setembro!$C$28</f>
        <v>39.9</v>
      </c>
      <c r="Z43" s="114">
        <f>[39]Setembro!$C$29</f>
        <v>40</v>
      </c>
      <c r="AA43" s="114">
        <f>[39]Setembro!$C$30</f>
        <v>40</v>
      </c>
      <c r="AB43" s="114">
        <f>[39]Setembro!$C$31</f>
        <v>32.1</v>
      </c>
      <c r="AC43" s="114">
        <f>[39]Setembro!$C$32</f>
        <v>33.299999999999997</v>
      </c>
      <c r="AD43" s="114">
        <f>[39]Setembro!$C$33</f>
        <v>34.6</v>
      </c>
      <c r="AE43" s="114">
        <f>[39]Setembro!$C$34</f>
        <v>36.799999999999997</v>
      </c>
      <c r="AF43" s="107">
        <f t="shared" si="1"/>
        <v>40</v>
      </c>
      <c r="AG43" s="108">
        <f t="shared" si="2"/>
        <v>34.453333333333333</v>
      </c>
      <c r="AI43" s="12" t="s">
        <v>35</v>
      </c>
      <c r="AK43" t="s">
        <v>35</v>
      </c>
    </row>
    <row r="44" spans="1:38" x14ac:dyDescent="0.2">
      <c r="A44" s="52" t="s">
        <v>18</v>
      </c>
      <c r="B44" s="114">
        <f>[40]Setembro!$C$5</f>
        <v>33.1</v>
      </c>
      <c r="C44" s="114">
        <f>[40]Setembro!$C$6</f>
        <v>33.5</v>
      </c>
      <c r="D44" s="114">
        <f>[40]Setembro!$C$7</f>
        <v>34.1</v>
      </c>
      <c r="E44" s="114">
        <f>[40]Setembro!$C$8</f>
        <v>33.9</v>
      </c>
      <c r="F44" s="114">
        <f>[40]Setembro!$C$9</f>
        <v>32</v>
      </c>
      <c r="G44" s="114">
        <f>[40]Setembro!$C$10</f>
        <v>30.7</v>
      </c>
      <c r="H44" s="114">
        <f>[40]Setembro!$C$11</f>
        <v>32.5</v>
      </c>
      <c r="I44" s="114">
        <f>[40]Setembro!$C$12</f>
        <v>33.1</v>
      </c>
      <c r="J44" s="114">
        <f>[40]Setembro!$C$13</f>
        <v>29.6</v>
      </c>
      <c r="K44" s="114">
        <f>[40]Setembro!$C$14</f>
        <v>32.1</v>
      </c>
      <c r="L44" s="114">
        <f>[40]Setembro!$C$15</f>
        <v>34.799999999999997</v>
      </c>
      <c r="M44" s="114">
        <f>[40]Setembro!$C$16</f>
        <v>32.4</v>
      </c>
      <c r="N44" s="114">
        <f>[40]Setembro!$C$17</f>
        <v>32.799999999999997</v>
      </c>
      <c r="O44" s="114">
        <f>[40]Setembro!$C$18</f>
        <v>21.3</v>
      </c>
      <c r="P44" s="114">
        <f>[40]Setembro!$C$19</f>
        <v>29.4</v>
      </c>
      <c r="Q44" s="114">
        <f>[40]Setembro!$C$20</f>
        <v>34.1</v>
      </c>
      <c r="R44" s="114">
        <f>[40]Setembro!$C$21</f>
        <v>35.200000000000003</v>
      </c>
      <c r="S44" s="114">
        <f>[40]Setembro!$C$22</f>
        <v>34.200000000000003</v>
      </c>
      <c r="T44" s="114">
        <f>[40]Setembro!$C$23</f>
        <v>33.700000000000003</v>
      </c>
      <c r="U44" s="114">
        <f>[40]Setembro!$C$24</f>
        <v>34.700000000000003</v>
      </c>
      <c r="V44" s="114">
        <f>[40]Setembro!$C$25</f>
        <v>35.5</v>
      </c>
      <c r="W44" s="114">
        <f>[40]Setembro!$C$26</f>
        <v>35.799999999999997</v>
      </c>
      <c r="X44" s="114">
        <f>[40]Setembro!$C$27</f>
        <v>37</v>
      </c>
      <c r="Y44" s="114">
        <f>[40]Setembro!$C$28</f>
        <v>36.200000000000003</v>
      </c>
      <c r="Z44" s="114">
        <f>[40]Setembro!$C$29</f>
        <v>36.799999999999997</v>
      </c>
      <c r="AA44" s="114">
        <f>[40]Setembro!$C$30</f>
        <v>37.299999999999997</v>
      </c>
      <c r="AB44" s="114">
        <f>[40]Setembro!$C$31</f>
        <v>35.6</v>
      </c>
      <c r="AC44" s="114">
        <f>[40]Setembro!$C$32</f>
        <v>33.5</v>
      </c>
      <c r="AD44" s="114">
        <f>[40]Setembro!$C$33</f>
        <v>33.700000000000003</v>
      </c>
      <c r="AE44" s="114">
        <f>[40]Setembro!$C$34</f>
        <v>32.1</v>
      </c>
      <c r="AF44" s="107">
        <f t="shared" si="1"/>
        <v>37.299999999999997</v>
      </c>
      <c r="AG44" s="108">
        <f t="shared" si="2"/>
        <v>33.356666666666669</v>
      </c>
      <c r="AI44" s="12" t="s">
        <v>35</v>
      </c>
      <c r="AK44" t="s">
        <v>35</v>
      </c>
    </row>
    <row r="45" spans="1:38" hidden="1" x14ac:dyDescent="0.2">
      <c r="A45" s="52" t="s">
        <v>146</v>
      </c>
      <c r="B45" s="114" t="str">
        <f>[41]Setembro!$C$5</f>
        <v>*</v>
      </c>
      <c r="C45" s="114" t="str">
        <f>[41]Setembro!$C$6</f>
        <v>*</v>
      </c>
      <c r="D45" s="114" t="str">
        <f>[41]Setembro!$C$7</f>
        <v>*</v>
      </c>
      <c r="E45" s="114" t="str">
        <f>[41]Setembro!$C$8</f>
        <v>*</v>
      </c>
      <c r="F45" s="114" t="str">
        <f>[41]Setembro!$C$9</f>
        <v>*</v>
      </c>
      <c r="G45" s="114" t="str">
        <f>[41]Setembro!$C$10</f>
        <v>*</v>
      </c>
      <c r="H45" s="114" t="str">
        <f>[41]Setembro!$C$11</f>
        <v>*</v>
      </c>
      <c r="I45" s="114" t="str">
        <f>[41]Setembro!$C$12</f>
        <v>*</v>
      </c>
      <c r="J45" s="114" t="str">
        <f>[41]Setembro!$C$13</f>
        <v>*</v>
      </c>
      <c r="K45" s="114" t="str">
        <f>[41]Setembro!$C$14</f>
        <v>*</v>
      </c>
      <c r="L45" s="114" t="str">
        <f>[41]Setembro!$C$15</f>
        <v>*</v>
      </c>
      <c r="M45" s="114" t="str">
        <f>[41]Setembro!$C$16</f>
        <v>*</v>
      </c>
      <c r="N45" s="114" t="str">
        <f>[41]Setembro!$C$17</f>
        <v>*</v>
      </c>
      <c r="O45" s="114" t="str">
        <f>[41]Setembro!$C$18</f>
        <v>*</v>
      </c>
      <c r="P45" s="114" t="str">
        <f>[41]Setembro!$C$19</f>
        <v>*</v>
      </c>
      <c r="Q45" s="114" t="str">
        <f>[41]Setembro!$C$20</f>
        <v>*</v>
      </c>
      <c r="R45" s="114" t="str">
        <f>[41]Setembro!$C$21</f>
        <v>*</v>
      </c>
      <c r="S45" s="114" t="str">
        <f>[41]Setembro!$C$22</f>
        <v>*</v>
      </c>
      <c r="T45" s="114" t="str">
        <f>[41]Setembro!$C$23</f>
        <v>*</v>
      </c>
      <c r="U45" s="114" t="str">
        <f>[41]Setembro!$C$24</f>
        <v>*</v>
      </c>
      <c r="V45" s="114" t="str">
        <f>[41]Setembro!$C$25</f>
        <v>*</v>
      </c>
      <c r="W45" s="114" t="str">
        <f>[41]Setembro!$C$26</f>
        <v>*</v>
      </c>
      <c r="X45" s="114" t="str">
        <f>[41]Setembro!$C$27</f>
        <v>*</v>
      </c>
      <c r="Y45" s="114" t="str">
        <f>[41]Setembro!$C$28</f>
        <v>*</v>
      </c>
      <c r="Z45" s="114" t="str">
        <f>[41]Setembro!$C$29</f>
        <v>*</v>
      </c>
      <c r="AA45" s="114" t="str">
        <f>[41]Setembro!$C$30</f>
        <v>*</v>
      </c>
      <c r="AB45" s="114" t="str">
        <f>[41]Setembro!$C$31</f>
        <v>*</v>
      </c>
      <c r="AC45" s="114" t="str">
        <f>[41]Setembro!$C$32</f>
        <v>*</v>
      </c>
      <c r="AD45" s="114" t="str">
        <f>[41]Setembro!$C$33</f>
        <v>*</v>
      </c>
      <c r="AE45" s="114" t="str">
        <f>[41]Setembro!$C$34</f>
        <v>*</v>
      </c>
      <c r="AF45" s="107" t="s">
        <v>209</v>
      </c>
      <c r="AG45" s="108" t="s">
        <v>209</v>
      </c>
      <c r="AK45" t="s">
        <v>35</v>
      </c>
    </row>
    <row r="46" spans="1:38" x14ac:dyDescent="0.2">
      <c r="A46" s="52" t="s">
        <v>19</v>
      </c>
      <c r="B46" s="114">
        <f>[42]Setembro!$C$5</f>
        <v>29.9</v>
      </c>
      <c r="C46" s="114">
        <f>[42]Setembro!$C$6</f>
        <v>27.9</v>
      </c>
      <c r="D46" s="114">
        <f>[42]Setembro!$C$7</f>
        <v>35.700000000000003</v>
      </c>
      <c r="E46" s="114">
        <f>[42]Setembro!$C$8</f>
        <v>32.799999999999997</v>
      </c>
      <c r="F46" s="114">
        <f>[42]Setembro!$C$9</f>
        <v>23.7</v>
      </c>
      <c r="G46" s="114">
        <f>[42]Setembro!$C$10</f>
        <v>28.5</v>
      </c>
      <c r="H46" s="114">
        <f>[42]Setembro!$C$11</f>
        <v>29</v>
      </c>
      <c r="I46" s="114">
        <f>[42]Setembro!$C$12</f>
        <v>24.7</v>
      </c>
      <c r="J46" s="114">
        <f>[42]Setembro!$C$13</f>
        <v>23.6</v>
      </c>
      <c r="K46" s="114">
        <f>[42]Setembro!$C$14</f>
        <v>29.9</v>
      </c>
      <c r="L46" s="114">
        <f>[42]Setembro!$C$15</f>
        <v>32.799999999999997</v>
      </c>
      <c r="M46" s="114">
        <f>[42]Setembro!$C$16</f>
        <v>32.6</v>
      </c>
      <c r="N46" s="114">
        <f>[42]Setembro!$C$17</f>
        <v>25.1</v>
      </c>
      <c r="O46" s="114">
        <f>[42]Setembro!$C$18</f>
        <v>22.4</v>
      </c>
      <c r="P46" s="114">
        <f>[42]Setembro!$C$19</f>
        <v>26.9</v>
      </c>
      <c r="Q46" s="114">
        <f>[42]Setembro!$C$20</f>
        <v>32.5</v>
      </c>
      <c r="R46" s="114">
        <f>[42]Setembro!$C$21</f>
        <v>35.299999999999997</v>
      </c>
      <c r="S46" s="114">
        <f>[42]Setembro!$C$22</f>
        <v>34.4</v>
      </c>
      <c r="T46" s="114">
        <f>[42]Setembro!$C$23</f>
        <v>34.4</v>
      </c>
      <c r="U46" s="114">
        <f>[42]Setembro!$C$24</f>
        <v>34.6</v>
      </c>
      <c r="V46" s="114">
        <f>[42]Setembro!$C$25</f>
        <v>34.4</v>
      </c>
      <c r="W46" s="114">
        <f>[42]Setembro!$C$26</f>
        <v>37</v>
      </c>
      <c r="X46" s="114">
        <f>[42]Setembro!$C$27</f>
        <v>37.4</v>
      </c>
      <c r="Y46" s="114">
        <f>[42]Setembro!$C$28</f>
        <v>37.9</v>
      </c>
      <c r="Z46" s="114">
        <f>[42]Setembro!$C$29</f>
        <v>37.4</v>
      </c>
      <c r="AA46" s="114">
        <f>[42]Setembro!$C$30</f>
        <v>37.4</v>
      </c>
      <c r="AB46" s="114">
        <f>[42]Setembro!$C$31</f>
        <v>30.9</v>
      </c>
      <c r="AC46" s="114">
        <f>[42]Setembro!$C$32</f>
        <v>29.2</v>
      </c>
      <c r="AD46" s="114">
        <f>[42]Setembro!$C$33</f>
        <v>29.4</v>
      </c>
      <c r="AE46" s="114">
        <f>[42]Setembro!$C$34</f>
        <v>30.1</v>
      </c>
      <c r="AF46" s="107">
        <f t="shared" si="1"/>
        <v>37.9</v>
      </c>
      <c r="AG46" s="108">
        <f t="shared" si="2"/>
        <v>31.259999999999998</v>
      </c>
      <c r="AH46" s="12" t="s">
        <v>35</v>
      </c>
      <c r="AI46" s="12" t="s">
        <v>35</v>
      </c>
      <c r="AK46" t="s">
        <v>35</v>
      </c>
      <c r="AL46" t="s">
        <v>35</v>
      </c>
    </row>
    <row r="47" spans="1:38" x14ac:dyDescent="0.2">
      <c r="A47" s="52" t="s">
        <v>23</v>
      </c>
      <c r="B47" s="114">
        <f>[43]Setembro!$C$5</f>
        <v>33.4</v>
      </c>
      <c r="C47" s="114">
        <f>[43]Setembro!$C$6</f>
        <v>34.6</v>
      </c>
      <c r="D47" s="114">
        <f>[43]Setembro!$C$7</f>
        <v>34.700000000000003</v>
      </c>
      <c r="E47" s="114">
        <f>[43]Setembro!$C$8</f>
        <v>34.6</v>
      </c>
      <c r="F47" s="114">
        <f>[43]Setembro!$C$9</f>
        <v>28.9</v>
      </c>
      <c r="G47" s="114">
        <f>[43]Setembro!$C$10</f>
        <v>33.6</v>
      </c>
      <c r="H47" s="114">
        <f>[43]Setembro!$C$11</f>
        <v>33.799999999999997</v>
      </c>
      <c r="I47" s="114">
        <f>[43]Setembro!$C$12</f>
        <v>32</v>
      </c>
      <c r="J47" s="114">
        <f>[43]Setembro!$C$13</f>
        <v>22.5</v>
      </c>
      <c r="K47" s="114">
        <f>[43]Setembro!$C$14</f>
        <v>32.4</v>
      </c>
      <c r="L47" s="114">
        <f>[43]Setembro!$C$15</f>
        <v>35.299999999999997</v>
      </c>
      <c r="M47" s="114">
        <f>[43]Setembro!$C$16</f>
        <v>32.5</v>
      </c>
      <c r="N47" s="114">
        <f>[43]Setembro!$C$17</f>
        <v>30.9</v>
      </c>
      <c r="O47" s="114">
        <f>[43]Setembro!$C$18</f>
        <v>21.5</v>
      </c>
      <c r="P47" s="114">
        <f>[43]Setembro!$C$19</f>
        <v>29.5</v>
      </c>
      <c r="Q47" s="114">
        <f>[43]Setembro!$C$20</f>
        <v>33.299999999999997</v>
      </c>
      <c r="R47" s="114">
        <f>[43]Setembro!$C$21</f>
        <v>35.6</v>
      </c>
      <c r="S47" s="114">
        <f>[43]Setembro!$C$22</f>
        <v>33.1</v>
      </c>
      <c r="T47" s="114">
        <f>[43]Setembro!$C$23</f>
        <v>34.200000000000003</v>
      </c>
      <c r="U47" s="114">
        <f>[43]Setembro!$C$24</f>
        <v>34.799999999999997</v>
      </c>
      <c r="V47" s="114">
        <f>[43]Setembro!$C$25</f>
        <v>36</v>
      </c>
      <c r="W47" s="114">
        <f>[43]Setembro!$C$26</f>
        <v>37.200000000000003</v>
      </c>
      <c r="X47" s="114">
        <f>[43]Setembro!$C$27</f>
        <v>38</v>
      </c>
      <c r="Y47" s="114">
        <f>[43]Setembro!$C$28</f>
        <v>37.200000000000003</v>
      </c>
      <c r="Z47" s="114">
        <f>[43]Setembro!$C$29</f>
        <v>37.4</v>
      </c>
      <c r="AA47" s="114">
        <f>[43]Setembro!$C$30</f>
        <v>37.6</v>
      </c>
      <c r="AB47" s="114">
        <f>[43]Setembro!$C$31</f>
        <v>30.2</v>
      </c>
      <c r="AC47" s="114">
        <f>[43]Setembro!$C$32</f>
        <v>30.7</v>
      </c>
      <c r="AD47" s="114">
        <f>[43]Setembro!$C$33</f>
        <v>35.1</v>
      </c>
      <c r="AE47" s="114">
        <f>[43]Setembro!$C$34</f>
        <v>34.700000000000003</v>
      </c>
      <c r="AF47" s="107">
        <f t="shared" si="1"/>
        <v>38</v>
      </c>
      <c r="AG47" s="108">
        <f t="shared" si="2"/>
        <v>33.176666666666677</v>
      </c>
      <c r="AI47" s="12" t="s">
        <v>35</v>
      </c>
      <c r="AJ47" t="s">
        <v>35</v>
      </c>
      <c r="AK47" t="s">
        <v>35</v>
      </c>
    </row>
    <row r="48" spans="1:38" x14ac:dyDescent="0.2">
      <c r="A48" s="52" t="s">
        <v>34</v>
      </c>
      <c r="B48" s="114">
        <f>[44]Setembro!$C$5</f>
        <v>36.5</v>
      </c>
      <c r="C48" s="114">
        <f>[44]Setembro!$C$6</f>
        <v>36</v>
      </c>
      <c r="D48" s="114">
        <f>[44]Setembro!$C$7</f>
        <v>36</v>
      </c>
      <c r="E48" s="114">
        <f>[44]Setembro!$C$8</f>
        <v>36.9</v>
      </c>
      <c r="F48" s="114">
        <f>[44]Setembro!$C$9</f>
        <v>35.4</v>
      </c>
      <c r="G48" s="114">
        <f>[44]Setembro!$C$10</f>
        <v>33.4</v>
      </c>
      <c r="H48" s="114">
        <f>[44]Setembro!$C$11</f>
        <v>35.9</v>
      </c>
      <c r="I48" s="114">
        <f>[44]Setembro!$C$12</f>
        <v>35.700000000000003</v>
      </c>
      <c r="J48" s="114">
        <f>[44]Setembro!$C$13</f>
        <v>33.700000000000003</v>
      </c>
      <c r="K48" s="114">
        <f>[44]Setembro!$C$14</f>
        <v>36.299999999999997</v>
      </c>
      <c r="L48" s="114">
        <f>[44]Setembro!$C$15</f>
        <v>38.1</v>
      </c>
      <c r="M48" s="114">
        <f>[44]Setembro!$C$16</f>
        <v>37.1</v>
      </c>
      <c r="N48" s="114">
        <f>[44]Setembro!$C$17</f>
        <v>35.200000000000003</v>
      </c>
      <c r="O48" s="114">
        <f>[44]Setembro!$C$18</f>
        <v>22.1</v>
      </c>
      <c r="P48" s="114">
        <f>[44]Setembro!$C$19</f>
        <v>31.7</v>
      </c>
      <c r="Q48" s="114">
        <f>[44]Setembro!$C$20</f>
        <v>37.700000000000003</v>
      </c>
      <c r="R48" s="114">
        <f>[44]Setembro!$C$21</f>
        <v>37.9</v>
      </c>
      <c r="S48" s="114">
        <f>[44]Setembro!$C$22</f>
        <v>33.9</v>
      </c>
      <c r="T48" s="114">
        <f>[44]Setembro!$C$23</f>
        <v>36.200000000000003</v>
      </c>
      <c r="U48" s="114">
        <f>[44]Setembro!$C$24</f>
        <v>37.299999999999997</v>
      </c>
      <c r="V48" s="114">
        <f>[44]Setembro!$C$25</f>
        <v>37.700000000000003</v>
      </c>
      <c r="W48" s="114">
        <f>[44]Setembro!$C$26</f>
        <v>38.5</v>
      </c>
      <c r="X48" s="114">
        <f>[44]Setembro!$C$27</f>
        <v>39.299999999999997</v>
      </c>
      <c r="Y48" s="114">
        <f>[44]Setembro!$C$28</f>
        <v>36.4</v>
      </c>
      <c r="Z48" s="114">
        <f>[44]Setembro!$C$29</f>
        <v>38.5</v>
      </c>
      <c r="AA48" s="114">
        <f>[44]Setembro!$C$30</f>
        <v>38</v>
      </c>
      <c r="AB48" s="114">
        <f>[44]Setembro!$C$31</f>
        <v>36.299999999999997</v>
      </c>
      <c r="AC48" s="114">
        <f>[44]Setembro!$C$32</f>
        <v>33.799999999999997</v>
      </c>
      <c r="AD48" s="114">
        <f>[44]Setembro!$C$33</f>
        <v>36.299999999999997</v>
      </c>
      <c r="AE48" s="114">
        <f>[44]Setembro!$C$34</f>
        <v>34</v>
      </c>
      <c r="AF48" s="107">
        <f t="shared" si="1"/>
        <v>39.299999999999997</v>
      </c>
      <c r="AG48" s="108">
        <f t="shared" si="2"/>
        <v>35.726666666666667</v>
      </c>
      <c r="AH48" s="12" t="s">
        <v>35</v>
      </c>
      <c r="AI48" s="12" t="s">
        <v>35</v>
      </c>
      <c r="AJ48" t="s">
        <v>35</v>
      </c>
      <c r="AL48" t="s">
        <v>35</v>
      </c>
    </row>
    <row r="49" spans="1:38" x14ac:dyDescent="0.2">
      <c r="A49" s="52" t="s">
        <v>20</v>
      </c>
      <c r="B49" s="114">
        <f>[45]Setembro!$C$5</f>
        <v>32.6</v>
      </c>
      <c r="C49" s="114">
        <f>[45]Setembro!$C$6</f>
        <v>37.299999999999997</v>
      </c>
      <c r="D49" s="114">
        <f>[45]Setembro!$C$7</f>
        <v>37.200000000000003</v>
      </c>
      <c r="E49" s="114">
        <f>[45]Setembro!$C$8</f>
        <v>37.1</v>
      </c>
      <c r="F49" s="114">
        <f>[45]Setembro!$C$9</f>
        <v>33</v>
      </c>
      <c r="G49" s="114">
        <f>[45]Setembro!$C$10</f>
        <v>34.700000000000003</v>
      </c>
      <c r="H49" s="114">
        <f>[45]Setembro!$C$11</f>
        <v>33.6</v>
      </c>
      <c r="I49" s="114">
        <f>[45]Setembro!$C$12</f>
        <v>37.299999999999997</v>
      </c>
      <c r="J49" s="114">
        <f>[45]Setembro!$C$13</f>
        <v>25.1</v>
      </c>
      <c r="K49" s="114">
        <f>[45]Setembro!$C$14</f>
        <v>34.799999999999997</v>
      </c>
      <c r="L49" s="114">
        <f>[45]Setembro!$C$15</f>
        <v>37.1</v>
      </c>
      <c r="M49" s="114">
        <f>[45]Setembro!$C$16</f>
        <v>37.9</v>
      </c>
      <c r="N49" s="114">
        <f>[45]Setembro!$C$17</f>
        <v>38.799999999999997</v>
      </c>
      <c r="O49" s="114">
        <f>[45]Setembro!$C$18</f>
        <v>24.1</v>
      </c>
      <c r="P49" s="114">
        <f>[45]Setembro!$C$19</f>
        <v>29.6</v>
      </c>
      <c r="Q49" s="114">
        <f>[45]Setembro!$C$20</f>
        <v>35.5</v>
      </c>
      <c r="R49" s="114">
        <f>[45]Setembro!$C$21</f>
        <v>38.5</v>
      </c>
      <c r="S49" s="114">
        <f>[45]Setembro!$C$22</f>
        <v>35.1</v>
      </c>
      <c r="T49" s="114">
        <f>[45]Setembro!$C$23</f>
        <v>38.200000000000003</v>
      </c>
      <c r="U49" s="114">
        <f>[45]Setembro!$C$24</f>
        <v>39.299999999999997</v>
      </c>
      <c r="V49" s="114">
        <f>[45]Setembro!$C$25</f>
        <v>39.6</v>
      </c>
      <c r="W49" s="114">
        <f>[45]Setembro!$C$26</f>
        <v>40.4</v>
      </c>
      <c r="X49" s="114">
        <f>[45]Setembro!$C$27</f>
        <v>41.5</v>
      </c>
      <c r="Y49" s="114">
        <f>[45]Setembro!$C$28</f>
        <v>42.1</v>
      </c>
      <c r="Z49" s="114">
        <f>[45]Setembro!$C$29</f>
        <v>42</v>
      </c>
      <c r="AA49" s="114">
        <f>[45]Setembro!$C$30</f>
        <v>41.4</v>
      </c>
      <c r="AB49" s="114">
        <f>[45]Setembro!$C$31</f>
        <v>39.200000000000003</v>
      </c>
      <c r="AC49" s="114">
        <f>[45]Setembro!$C$32</f>
        <v>34.5</v>
      </c>
      <c r="AD49" s="114">
        <f>[45]Setembro!$C$33</f>
        <v>36</v>
      </c>
      <c r="AE49" s="114">
        <f>[45]Setembro!$C$34</f>
        <v>37.9</v>
      </c>
      <c r="AF49" s="107">
        <f t="shared" si="1"/>
        <v>42.1</v>
      </c>
      <c r="AG49" s="108">
        <f t="shared" si="2"/>
        <v>36.380000000000003</v>
      </c>
      <c r="AK49" t="s">
        <v>35</v>
      </c>
    </row>
    <row r="50" spans="1:38" s="5" customFormat="1" ht="17.100000000000001" customHeight="1" x14ac:dyDescent="0.2">
      <c r="A50" s="53" t="s">
        <v>24</v>
      </c>
      <c r="B50" s="115">
        <f t="shared" ref="B50:AE50" si="3">MAX(B5:B49)</f>
        <v>39.1</v>
      </c>
      <c r="C50" s="115">
        <f t="shared" si="3"/>
        <v>38.700000000000003</v>
      </c>
      <c r="D50" s="115">
        <f t="shared" si="3"/>
        <v>39</v>
      </c>
      <c r="E50" s="115">
        <f t="shared" si="3"/>
        <v>39.1</v>
      </c>
      <c r="F50" s="115">
        <f t="shared" si="3"/>
        <v>36.6</v>
      </c>
      <c r="G50" s="115">
        <f t="shared" si="3"/>
        <v>37.299999999999997</v>
      </c>
      <c r="H50" s="115">
        <f t="shared" si="3"/>
        <v>39</v>
      </c>
      <c r="I50" s="115">
        <f t="shared" si="3"/>
        <v>37.799999999999997</v>
      </c>
      <c r="J50" s="115">
        <f t="shared" si="3"/>
        <v>36.799999999999997</v>
      </c>
      <c r="K50" s="115">
        <f t="shared" si="3"/>
        <v>37.5</v>
      </c>
      <c r="L50" s="115">
        <f t="shared" si="3"/>
        <v>40.4</v>
      </c>
      <c r="M50" s="115">
        <f t="shared" si="3"/>
        <v>39.5</v>
      </c>
      <c r="N50" s="115">
        <f t="shared" si="3"/>
        <v>39.5</v>
      </c>
      <c r="O50" s="115">
        <f t="shared" si="3"/>
        <v>27</v>
      </c>
      <c r="P50" s="115">
        <f t="shared" si="3"/>
        <v>33.200000000000003</v>
      </c>
      <c r="Q50" s="115">
        <f t="shared" si="3"/>
        <v>39.6</v>
      </c>
      <c r="R50" s="115">
        <f t="shared" si="3"/>
        <v>40.700000000000003</v>
      </c>
      <c r="S50" s="115">
        <f t="shared" si="3"/>
        <v>38.9</v>
      </c>
      <c r="T50" s="115">
        <f t="shared" si="3"/>
        <v>38.6</v>
      </c>
      <c r="U50" s="115">
        <f t="shared" si="3"/>
        <v>39.5</v>
      </c>
      <c r="V50" s="115">
        <f t="shared" si="3"/>
        <v>40.700000000000003</v>
      </c>
      <c r="W50" s="115">
        <f t="shared" si="3"/>
        <v>41.5</v>
      </c>
      <c r="X50" s="115">
        <f t="shared" si="3"/>
        <v>42.2</v>
      </c>
      <c r="Y50" s="115">
        <f t="shared" si="3"/>
        <v>42.1</v>
      </c>
      <c r="Z50" s="115">
        <f t="shared" si="3"/>
        <v>42.9</v>
      </c>
      <c r="AA50" s="115">
        <f t="shared" si="3"/>
        <v>42.9</v>
      </c>
      <c r="AB50" s="115">
        <f t="shared" si="3"/>
        <v>40.299999999999997</v>
      </c>
      <c r="AC50" s="115">
        <f t="shared" si="3"/>
        <v>35.700000000000003</v>
      </c>
      <c r="AD50" s="115">
        <f t="shared" si="3"/>
        <v>38.9</v>
      </c>
      <c r="AE50" s="115">
        <f t="shared" si="3"/>
        <v>38.5</v>
      </c>
      <c r="AF50" s="109">
        <f>MAX(AF5:AF49)</f>
        <v>42.9</v>
      </c>
      <c r="AG50" s="110"/>
      <c r="AK50" s="5" t="s">
        <v>35</v>
      </c>
    </row>
    <row r="51" spans="1:38" x14ac:dyDescent="0.2">
      <c r="A51" s="116" t="s">
        <v>224</v>
      </c>
      <c r="B51" s="43"/>
      <c r="C51" s="43"/>
      <c r="D51" s="43"/>
      <c r="E51" s="43"/>
      <c r="F51" s="43"/>
      <c r="G51" s="4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49"/>
      <c r="AE51" s="49"/>
      <c r="AF51" s="47"/>
      <c r="AG51" s="48"/>
      <c r="AJ51" t="s">
        <v>35</v>
      </c>
      <c r="AK51" t="s">
        <v>35</v>
      </c>
    </row>
    <row r="52" spans="1:38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1"/>
      <c r="U52" s="101"/>
      <c r="V52" s="101"/>
      <c r="W52" s="101"/>
      <c r="X52" s="101"/>
      <c r="Y52" s="103"/>
      <c r="Z52" s="103"/>
      <c r="AA52" s="103"/>
      <c r="AB52" s="103"/>
      <c r="AC52" s="103"/>
      <c r="AD52" s="103"/>
      <c r="AE52" s="103"/>
      <c r="AF52" s="47"/>
      <c r="AG52" s="46"/>
      <c r="AL52" t="s">
        <v>35</v>
      </c>
    </row>
    <row r="53" spans="1:38" x14ac:dyDescent="0.2">
      <c r="A53" s="45"/>
      <c r="B53" s="103"/>
      <c r="C53" s="103"/>
      <c r="D53" s="103"/>
      <c r="E53" s="103"/>
      <c r="F53" s="103"/>
      <c r="G53" s="103"/>
      <c r="H53" s="103"/>
      <c r="I53" s="103"/>
      <c r="J53" s="104"/>
      <c r="K53" s="104"/>
      <c r="L53" s="104"/>
      <c r="M53" s="104"/>
      <c r="N53" s="104"/>
      <c r="O53" s="104"/>
      <c r="P53" s="104"/>
      <c r="Q53" s="103"/>
      <c r="R53" s="103"/>
      <c r="S53" s="103"/>
      <c r="T53" s="102"/>
      <c r="U53" s="102"/>
      <c r="V53" s="102"/>
      <c r="W53" s="102"/>
      <c r="X53" s="102"/>
      <c r="Y53" s="103"/>
      <c r="Z53" s="103"/>
      <c r="AA53" s="103"/>
      <c r="AB53" s="103"/>
      <c r="AC53" s="103"/>
      <c r="AD53" s="49"/>
      <c r="AE53" s="49"/>
      <c r="AF53" s="47"/>
      <c r="AG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49"/>
      <c r="AE54" s="49"/>
      <c r="AF54" s="47"/>
      <c r="AG54" s="78"/>
    </row>
    <row r="55" spans="1:38" x14ac:dyDescent="0.2">
      <c r="A55" s="45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47"/>
      <c r="AG55" s="48"/>
      <c r="AI55" s="12" t="s">
        <v>35</v>
      </c>
    </row>
    <row r="56" spans="1:38" x14ac:dyDescent="0.2">
      <c r="A56" s="45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47"/>
      <c r="AG56" s="48"/>
    </row>
    <row r="57" spans="1:38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</row>
    <row r="58" spans="1:38" x14ac:dyDescent="0.2">
      <c r="AG58" s="1"/>
      <c r="AL58" t="s">
        <v>35</v>
      </c>
    </row>
    <row r="59" spans="1:38" x14ac:dyDescent="0.2">
      <c r="Z59" s="2" t="s">
        <v>35</v>
      </c>
      <c r="AG59" s="1"/>
      <c r="AI59" t="s">
        <v>35</v>
      </c>
    </row>
    <row r="62" spans="1:38" x14ac:dyDescent="0.2">
      <c r="X62" s="2" t="s">
        <v>35</v>
      </c>
      <c r="Z62" s="2" t="s">
        <v>35</v>
      </c>
    </row>
    <row r="63" spans="1:38" x14ac:dyDescent="0.2">
      <c r="L63" s="2" t="s">
        <v>35</v>
      </c>
      <c r="S63" s="2" t="s">
        <v>35</v>
      </c>
    </row>
    <row r="64" spans="1:38" x14ac:dyDescent="0.2">
      <c r="V64" s="2" t="s">
        <v>35</v>
      </c>
      <c r="AH64" t="s">
        <v>35</v>
      </c>
    </row>
    <row r="66" spans="19:32" x14ac:dyDescent="0.2">
      <c r="S66" s="2" t="s">
        <v>35</v>
      </c>
    </row>
    <row r="67" spans="19:32" x14ac:dyDescent="0.2">
      <c r="U67" s="2" t="s">
        <v>35</v>
      </c>
      <c r="AF67" s="7" t="s">
        <v>35</v>
      </c>
    </row>
  </sheetData>
  <mergeCells count="33">
    <mergeCell ref="C3:C4"/>
    <mergeCell ref="E3:E4"/>
    <mergeCell ref="M3:M4"/>
    <mergeCell ref="B3:B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G3:G4"/>
    <mergeCell ref="U3:U4"/>
    <mergeCell ref="H3:H4"/>
    <mergeCell ref="J3:J4"/>
    <mergeCell ref="K3:K4"/>
    <mergeCell ref="T3:T4"/>
    <mergeCell ref="A2:A4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I47" sqref="I4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6" t="s">
        <v>216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5" s="4" customFormat="1" ht="20.100000000000001" customHeight="1" x14ac:dyDescent="0.2">
      <c r="A2" s="141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5" s="5" customFormat="1" ht="20.100000000000001" customHeight="1" x14ac:dyDescent="0.2">
      <c r="A3" s="142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5" t="s">
        <v>28</v>
      </c>
      <c r="AG3" s="106" t="s">
        <v>26</v>
      </c>
    </row>
    <row r="4" spans="1:35" s="5" customFormat="1" ht="20.100000000000001" customHeight="1" x14ac:dyDescent="0.2">
      <c r="A4" s="14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05" t="s">
        <v>25</v>
      </c>
      <c r="AG4" s="106" t="s">
        <v>25</v>
      </c>
    </row>
    <row r="5" spans="1:35" s="5" customFormat="1" x14ac:dyDescent="0.2">
      <c r="A5" s="52" t="s">
        <v>30</v>
      </c>
      <c r="B5" s="113">
        <f>[1]Setembro!$D$5</f>
        <v>16.899999999999999</v>
      </c>
      <c r="C5" s="113">
        <f>[1]Setembro!$D$6</f>
        <v>21.4</v>
      </c>
      <c r="D5" s="113">
        <f>[1]Setembro!$D$7</f>
        <v>21.4</v>
      </c>
      <c r="E5" s="113">
        <f>[1]Setembro!$D$8</f>
        <v>22.1</v>
      </c>
      <c r="F5" s="113">
        <f>[1]Setembro!$D$9</f>
        <v>18</v>
      </c>
      <c r="G5" s="113">
        <f>[1]Setembro!$D$10</f>
        <v>18.899999999999999</v>
      </c>
      <c r="H5" s="113">
        <f>[1]Setembro!$D$11</f>
        <v>22</v>
      </c>
      <c r="I5" s="113">
        <f>[1]Setembro!$D$12</f>
        <v>18.5</v>
      </c>
      <c r="J5" s="113">
        <f>[1]Setembro!$D$13</f>
        <v>19</v>
      </c>
      <c r="K5" s="113">
        <f>[1]Setembro!$D$14</f>
        <v>16.5</v>
      </c>
      <c r="L5" s="113">
        <f>[1]Setembro!$D$15</f>
        <v>17.100000000000001</v>
      </c>
      <c r="M5" s="113">
        <f>[1]Setembro!$D$16</f>
        <v>18</v>
      </c>
      <c r="N5" s="113">
        <f>[1]Setembro!$D$17</f>
        <v>20.5</v>
      </c>
      <c r="O5" s="113">
        <f>[1]Setembro!$D$18</f>
        <v>14.7</v>
      </c>
      <c r="P5" s="113">
        <f>[1]Setembro!$D$19</f>
        <v>11.3</v>
      </c>
      <c r="Q5" s="113">
        <f>[1]Setembro!$D$20</f>
        <v>13.5</v>
      </c>
      <c r="R5" s="113">
        <f>[1]Setembro!$D$21</f>
        <v>17.899999999999999</v>
      </c>
      <c r="S5" s="113">
        <f>[1]Setembro!$D$22</f>
        <v>20.3</v>
      </c>
      <c r="T5" s="113">
        <f>[1]Setembro!$D$23</f>
        <v>23.1</v>
      </c>
      <c r="U5" s="113">
        <f>[1]Setembro!$D$24</f>
        <v>22.8</v>
      </c>
      <c r="V5" s="113">
        <f>[1]Setembro!$D$25</f>
        <v>22.8</v>
      </c>
      <c r="W5" s="113">
        <f>[1]Setembro!$D$26</f>
        <v>21.6</v>
      </c>
      <c r="X5" s="113">
        <f>[1]Setembro!$D$27</f>
        <v>21.9</v>
      </c>
      <c r="Y5" s="113">
        <f>[1]Setembro!$D$28</f>
        <v>23.3</v>
      </c>
      <c r="Z5" s="113">
        <f>[1]Setembro!$D$29</f>
        <v>24</v>
      </c>
      <c r="AA5" s="113">
        <f>[1]Setembro!$D$30</f>
        <v>24.8</v>
      </c>
      <c r="AB5" s="113">
        <f>[1]Setembro!$D$31</f>
        <v>25.3</v>
      </c>
      <c r="AC5" s="113">
        <f>[1]Setembro!$D$32</f>
        <v>18.8</v>
      </c>
      <c r="AD5" s="113">
        <f>[1]Setembro!$D$33</f>
        <v>20.399999999999999</v>
      </c>
      <c r="AE5" s="113">
        <f>[1]Setembro!$D$34</f>
        <v>23.9</v>
      </c>
      <c r="AF5" s="109">
        <f>MIN(B5:AE5)</f>
        <v>11.3</v>
      </c>
      <c r="AG5" s="108">
        <f>AVERAGE(B5:AE5)</f>
        <v>20.02333333333333</v>
      </c>
    </row>
    <row r="6" spans="1:35" x14ac:dyDescent="0.2">
      <c r="A6" s="52" t="s">
        <v>0</v>
      </c>
      <c r="B6" s="114">
        <f>[2]Setembro!$D$5</f>
        <v>15.8</v>
      </c>
      <c r="C6" s="114">
        <f>[2]Setembro!$D$6</f>
        <v>19.899999999999999</v>
      </c>
      <c r="D6" s="114">
        <f>[2]Setembro!$D$7</f>
        <v>19.8</v>
      </c>
      <c r="E6" s="114">
        <f>[2]Setembro!$D$8</f>
        <v>14.8</v>
      </c>
      <c r="F6" s="114">
        <f>[2]Setembro!$D$9</f>
        <v>13.5</v>
      </c>
      <c r="G6" s="114">
        <f>[2]Setembro!$D$10</f>
        <v>14.6</v>
      </c>
      <c r="H6" s="114">
        <f>[2]Setembro!$D$11</f>
        <v>18.899999999999999</v>
      </c>
      <c r="I6" s="114">
        <f>[2]Setembro!$D$12</f>
        <v>18.5</v>
      </c>
      <c r="J6" s="114">
        <f>[2]Setembro!$D$13</f>
        <v>18.399999999999999</v>
      </c>
      <c r="K6" s="114">
        <f>[2]Setembro!$D$14</f>
        <v>17</v>
      </c>
      <c r="L6" s="114">
        <f>[2]Setembro!$D$15</f>
        <v>16.3</v>
      </c>
      <c r="M6" s="114">
        <f>[2]Setembro!$D$16</f>
        <v>19.399999999999999</v>
      </c>
      <c r="N6" s="114">
        <f>[2]Setembro!$D$17</f>
        <v>12.9</v>
      </c>
      <c r="O6" s="114">
        <f>[2]Setembro!$D$18</f>
        <v>10.4</v>
      </c>
      <c r="P6" s="114">
        <f>[2]Setembro!$D$19</f>
        <v>4.7</v>
      </c>
      <c r="Q6" s="114">
        <f>[2]Setembro!$D$20</f>
        <v>10.4</v>
      </c>
      <c r="R6" s="114">
        <f>[2]Setembro!$D$21</f>
        <v>16.8</v>
      </c>
      <c r="S6" s="114">
        <f>[2]Setembro!$D$22</f>
        <v>20.7</v>
      </c>
      <c r="T6" s="114">
        <f>[2]Setembro!$D$23</f>
        <v>19.3</v>
      </c>
      <c r="U6" s="114">
        <f>[2]Setembro!$D$24</f>
        <v>19.5</v>
      </c>
      <c r="V6" s="114">
        <f>[2]Setembro!$D$25</f>
        <v>19.5</v>
      </c>
      <c r="W6" s="114">
        <f>[2]Setembro!$D$26</f>
        <v>18.7</v>
      </c>
      <c r="X6" s="114">
        <f>[2]Setembro!$D$27</f>
        <v>19.7</v>
      </c>
      <c r="Y6" s="114">
        <f>[2]Setembro!$D$28</f>
        <v>21.1</v>
      </c>
      <c r="Z6" s="114">
        <f>[2]Setembro!$D$29</f>
        <v>20.3</v>
      </c>
      <c r="AA6" s="114">
        <f>[2]Setembro!$D$30</f>
        <v>26</v>
      </c>
      <c r="AB6" s="114">
        <f>[2]Setembro!$D$31</f>
        <v>17</v>
      </c>
      <c r="AC6" s="114">
        <f>[2]Setembro!$D$32</f>
        <v>13.6</v>
      </c>
      <c r="AD6" s="114">
        <f>[2]Setembro!$D$33</f>
        <v>18.2</v>
      </c>
      <c r="AE6" s="114">
        <f>[2]Setembro!$D$34</f>
        <v>19.899999999999999</v>
      </c>
      <c r="AF6" s="109">
        <f t="shared" ref="AF6:AF49" si="1">MIN(B6:AE6)</f>
        <v>4.7</v>
      </c>
      <c r="AG6" s="108">
        <f t="shared" ref="AG6:AG49" si="2">AVERAGE(B6:AE6)</f>
        <v>17.186666666666667</v>
      </c>
    </row>
    <row r="7" spans="1:35" x14ac:dyDescent="0.2">
      <c r="A7" s="52" t="s">
        <v>88</v>
      </c>
      <c r="B7" s="114">
        <f>[3]Setembro!$D$5</f>
        <v>17.8</v>
      </c>
      <c r="C7" s="114">
        <f>[3]Setembro!$D$6</f>
        <v>21.2</v>
      </c>
      <c r="D7" s="114">
        <f>[3]Setembro!$D$7</f>
        <v>21.4</v>
      </c>
      <c r="E7" s="114">
        <f>[3]Setembro!$D$8</f>
        <v>22.4</v>
      </c>
      <c r="F7" s="114">
        <f>[3]Setembro!$D$9</f>
        <v>15.8</v>
      </c>
      <c r="G7" s="114">
        <f>[3]Setembro!$D$10</f>
        <v>17.399999999999999</v>
      </c>
      <c r="H7" s="114">
        <f>[3]Setembro!$D$11</f>
        <v>19</v>
      </c>
      <c r="I7" s="114">
        <f>[3]Setembro!$D$12</f>
        <v>18.8</v>
      </c>
      <c r="J7" s="114">
        <f>[3]Setembro!$D$13</f>
        <v>18.899999999999999</v>
      </c>
      <c r="K7" s="114">
        <f>[3]Setembro!$D$14</f>
        <v>16.8</v>
      </c>
      <c r="L7" s="114">
        <f>[3]Setembro!$D$15</f>
        <v>20</v>
      </c>
      <c r="M7" s="114">
        <f>[3]Setembro!$D$16</f>
        <v>20.7</v>
      </c>
      <c r="N7" s="114">
        <f>[3]Setembro!$D$17</f>
        <v>16.399999999999999</v>
      </c>
      <c r="O7" s="114">
        <f>[3]Setembro!$D$18</f>
        <v>11.7</v>
      </c>
      <c r="P7" s="114">
        <f>[3]Setembro!$D$19</f>
        <v>9.9</v>
      </c>
      <c r="Q7" s="114">
        <f>[3]Setembro!$D$20</f>
        <v>15.7</v>
      </c>
      <c r="R7" s="114">
        <f>[3]Setembro!$D$21</f>
        <v>21.2</v>
      </c>
      <c r="S7" s="114">
        <f>[3]Setembro!$D$22</f>
        <v>22.4</v>
      </c>
      <c r="T7" s="114">
        <f>[3]Setembro!$D$23</f>
        <v>22.1</v>
      </c>
      <c r="U7" s="114">
        <f>[3]Setembro!$D$24</f>
        <v>23.6</v>
      </c>
      <c r="V7" s="114">
        <f>[3]Setembro!$D$25</f>
        <v>22.3</v>
      </c>
      <c r="W7" s="114">
        <f>[3]Setembro!$D$26</f>
        <v>23.2</v>
      </c>
      <c r="X7" s="114">
        <f>[3]Setembro!$D$27</f>
        <v>22.8</v>
      </c>
      <c r="Y7" s="114">
        <f>[3]Setembro!$D$28</f>
        <v>22.8</v>
      </c>
      <c r="Z7" s="114">
        <f>[3]Setembro!$D$29</f>
        <v>24.8</v>
      </c>
      <c r="AA7" s="114">
        <f>[3]Setembro!$D$30</f>
        <v>24.9</v>
      </c>
      <c r="AB7" s="114">
        <f>[3]Setembro!$D$31</f>
        <v>21.8</v>
      </c>
      <c r="AC7" s="114">
        <f>[3]Setembro!$D$32</f>
        <v>17</v>
      </c>
      <c r="AD7" s="114">
        <f>[3]Setembro!$D$33</f>
        <v>18.3</v>
      </c>
      <c r="AE7" s="114">
        <f>[3]Setembro!$D$34</f>
        <v>22.9</v>
      </c>
      <c r="AF7" s="109">
        <f t="shared" si="1"/>
        <v>9.9</v>
      </c>
      <c r="AG7" s="108">
        <f t="shared" si="2"/>
        <v>19.799999999999997</v>
      </c>
    </row>
    <row r="8" spans="1:35" x14ac:dyDescent="0.2">
      <c r="A8" s="52" t="s">
        <v>1</v>
      </c>
      <c r="B8" s="114">
        <f>[4]Setembro!$D$5</f>
        <v>21.9</v>
      </c>
      <c r="C8" s="114">
        <f>[4]Setembro!$D$6</f>
        <v>24.1</v>
      </c>
      <c r="D8" s="114">
        <f>[4]Setembro!$D$7</f>
        <v>25.4</v>
      </c>
      <c r="E8" s="114">
        <f>[4]Setembro!$D$8</f>
        <v>24.3</v>
      </c>
      <c r="F8" s="114">
        <f>[4]Setembro!$D$9</f>
        <v>18.7</v>
      </c>
      <c r="G8" s="114">
        <f>[4]Setembro!$D$10</f>
        <v>22.5</v>
      </c>
      <c r="H8" s="114">
        <f>[4]Setembro!$D$11</f>
        <v>25.5</v>
      </c>
      <c r="I8" s="114">
        <f>[4]Setembro!$D$12</f>
        <v>22</v>
      </c>
      <c r="J8" s="114">
        <f>[4]Setembro!$D$13</f>
        <v>21.7</v>
      </c>
      <c r="K8" s="114">
        <f>[4]Setembro!$D$14</f>
        <v>18.399999999999999</v>
      </c>
      <c r="L8" s="114">
        <f>[4]Setembro!$D$15</f>
        <v>22.3</v>
      </c>
      <c r="M8" s="114">
        <f>[4]Setembro!$D$16</f>
        <v>21.9</v>
      </c>
      <c r="N8" s="114">
        <f>[4]Setembro!$D$17</f>
        <v>17.8</v>
      </c>
      <c r="O8" s="114">
        <f>[4]Setembro!$D$18</f>
        <v>14.9</v>
      </c>
      <c r="P8" s="114">
        <f>[4]Setembro!$D$19</f>
        <v>14.6</v>
      </c>
      <c r="Q8" s="114">
        <f>[4]Setembro!$D$20</f>
        <v>16.7</v>
      </c>
      <c r="R8" s="114">
        <f>[4]Setembro!$D$21</f>
        <v>20.6</v>
      </c>
      <c r="S8" s="114">
        <f>[4]Setembro!$D$22</f>
        <v>23.6</v>
      </c>
      <c r="T8" s="114">
        <f>[4]Setembro!$D$23</f>
        <v>21.2</v>
      </c>
      <c r="U8" s="114">
        <f>[4]Setembro!$D$24</f>
        <v>22.2</v>
      </c>
      <c r="V8" s="114">
        <f>[4]Setembro!$D$25</f>
        <v>22.1</v>
      </c>
      <c r="W8" s="114">
        <f>[4]Setembro!$D$26</f>
        <v>22.5</v>
      </c>
      <c r="X8" s="114">
        <f>[4]Setembro!$D$27</f>
        <v>23.6</v>
      </c>
      <c r="Y8" s="114">
        <f>[4]Setembro!$D$28</f>
        <v>23.9</v>
      </c>
      <c r="Z8" s="114">
        <f>[4]Setembro!$D$29</f>
        <v>23.6</v>
      </c>
      <c r="AA8" s="114">
        <f>[4]Setembro!$D$30</f>
        <v>24.5</v>
      </c>
      <c r="AB8" s="114">
        <f>[4]Setembro!$D$31</f>
        <v>20.7</v>
      </c>
      <c r="AC8" s="114">
        <f>[4]Setembro!$D$32</f>
        <v>16.7</v>
      </c>
      <c r="AD8" s="114">
        <f>[4]Setembro!$D$33</f>
        <v>21.7</v>
      </c>
      <c r="AE8" s="114">
        <f>[4]Setembro!$D$34</f>
        <v>22.7</v>
      </c>
      <c r="AF8" s="109">
        <f t="shared" si="1"/>
        <v>14.6</v>
      </c>
      <c r="AG8" s="108">
        <f t="shared" si="2"/>
        <v>21.410000000000011</v>
      </c>
    </row>
    <row r="9" spans="1:35" x14ac:dyDescent="0.2">
      <c r="A9" s="52" t="s">
        <v>151</v>
      </c>
      <c r="B9" s="114">
        <f>[5]Setembro!$D$5</f>
        <v>17.2</v>
      </c>
      <c r="C9" s="114">
        <f>[5]Setembro!$D$6</f>
        <v>19.600000000000001</v>
      </c>
      <c r="D9" s="114">
        <f>[5]Setembro!$D$7</f>
        <v>21.5</v>
      </c>
      <c r="E9" s="114">
        <f>[5]Setembro!$D$8</f>
        <v>13.6</v>
      </c>
      <c r="F9" s="114">
        <f>[5]Setembro!$D$9</f>
        <v>12.8</v>
      </c>
      <c r="G9" s="114">
        <f>[5]Setembro!$D$10</f>
        <v>16.100000000000001</v>
      </c>
      <c r="H9" s="114">
        <f>[5]Setembro!$D$11</f>
        <v>18.399999999999999</v>
      </c>
      <c r="I9" s="114">
        <f>[5]Setembro!$D$12</f>
        <v>17.899999999999999</v>
      </c>
      <c r="J9" s="114">
        <f>[5]Setembro!$D$13</f>
        <v>17.7</v>
      </c>
      <c r="K9" s="114">
        <f>[5]Setembro!$D$14</f>
        <v>16</v>
      </c>
      <c r="L9" s="114">
        <f>[5]Setembro!$D$15</f>
        <v>19.399999999999999</v>
      </c>
      <c r="M9" s="114">
        <f>[5]Setembro!$D$16</f>
        <v>22.3</v>
      </c>
      <c r="N9" s="114">
        <f>[5]Setembro!$D$17</f>
        <v>11</v>
      </c>
      <c r="O9" s="114">
        <f>[5]Setembro!$D$18</f>
        <v>8.6</v>
      </c>
      <c r="P9" s="114">
        <f>[5]Setembro!$D$19</f>
        <v>9.6999999999999993</v>
      </c>
      <c r="Q9" s="114">
        <f>[5]Setembro!$D$20</f>
        <v>15.4</v>
      </c>
      <c r="R9" s="114">
        <f>[5]Setembro!$D$21</f>
        <v>20.100000000000001</v>
      </c>
      <c r="S9" s="114">
        <f>[5]Setembro!$D$22</f>
        <v>22.3</v>
      </c>
      <c r="T9" s="114">
        <f>[5]Setembro!$D$23</f>
        <v>20.7</v>
      </c>
      <c r="U9" s="114">
        <f>[5]Setembro!$D$24</f>
        <v>20.100000000000001</v>
      </c>
      <c r="V9" s="114">
        <f>[5]Setembro!$D$25</f>
        <v>20.7</v>
      </c>
      <c r="W9" s="114">
        <f>[5]Setembro!$D$26</f>
        <v>23.9</v>
      </c>
      <c r="X9" s="114">
        <f>[5]Setembro!$D$27</f>
        <v>26.7</v>
      </c>
      <c r="Y9" s="114">
        <f>[5]Setembro!$D$28</f>
        <v>26.5</v>
      </c>
      <c r="Z9" s="114">
        <f>[5]Setembro!$D$29</f>
        <v>25.9</v>
      </c>
      <c r="AA9" s="114">
        <f>[5]Setembro!$D$30</f>
        <v>28.4</v>
      </c>
      <c r="AB9" s="114">
        <f>[5]Setembro!$D$31</f>
        <v>14.6</v>
      </c>
      <c r="AC9" s="114">
        <f>[5]Setembro!$D$32</f>
        <v>13</v>
      </c>
      <c r="AD9" s="114">
        <f>[5]Setembro!$D$33</f>
        <v>17.5</v>
      </c>
      <c r="AE9" s="114">
        <f>[5]Setembro!$D$34</f>
        <v>19.399999999999999</v>
      </c>
      <c r="AF9" s="109">
        <f t="shared" si="1"/>
        <v>8.6</v>
      </c>
      <c r="AG9" s="108">
        <f t="shared" si="2"/>
        <v>18.566666666666663</v>
      </c>
    </row>
    <row r="10" spans="1:35" x14ac:dyDescent="0.2">
      <c r="A10" s="52" t="s">
        <v>95</v>
      </c>
      <c r="B10" s="114">
        <f>[6]Setembro!$D$5</f>
        <v>17.5</v>
      </c>
      <c r="C10" s="114">
        <f>[6]Setembro!$D$6</f>
        <v>23.3</v>
      </c>
      <c r="D10" s="114">
        <f>[6]Setembro!$D$7</f>
        <v>23.8</v>
      </c>
      <c r="E10" s="114">
        <f>[6]Setembro!$D$8</f>
        <v>24.1</v>
      </c>
      <c r="F10" s="114">
        <f>[6]Setembro!$D$9</f>
        <v>15.6</v>
      </c>
      <c r="G10" s="114">
        <f>[6]Setembro!$D$10</f>
        <v>17.600000000000001</v>
      </c>
      <c r="H10" s="114">
        <f>[6]Setembro!$D$11</f>
        <v>21.4</v>
      </c>
      <c r="I10" s="114">
        <f>[6]Setembro!$D$12</f>
        <v>18.8</v>
      </c>
      <c r="J10" s="114">
        <f>[6]Setembro!$D$13</f>
        <v>18.899999999999999</v>
      </c>
      <c r="K10" s="114">
        <f>[6]Setembro!$D$14</f>
        <v>15.7</v>
      </c>
      <c r="L10" s="114">
        <f>[6]Setembro!$D$15</f>
        <v>16.3</v>
      </c>
      <c r="M10" s="114">
        <f>[6]Setembro!$D$16</f>
        <v>19.100000000000001</v>
      </c>
      <c r="N10" s="114">
        <f>[6]Setembro!$D$17</f>
        <v>18.3</v>
      </c>
      <c r="O10" s="114">
        <f>[6]Setembro!$D$18</f>
        <v>12.7</v>
      </c>
      <c r="P10" s="114">
        <f>[6]Setembro!$D$19</f>
        <v>11.4</v>
      </c>
      <c r="Q10" s="114">
        <f>[6]Setembro!$D$20</f>
        <v>14.1</v>
      </c>
      <c r="R10" s="114">
        <f>[6]Setembro!$D$21</f>
        <v>18.899999999999999</v>
      </c>
      <c r="S10" s="114">
        <f>[6]Setembro!$D$22</f>
        <v>20.6</v>
      </c>
      <c r="T10" s="114">
        <f>[6]Setembro!$D$23</f>
        <v>20.5</v>
      </c>
      <c r="U10" s="114">
        <f>[6]Setembro!$D$24</f>
        <v>21.2</v>
      </c>
      <c r="V10" s="114">
        <f>[6]Setembro!$D$25</f>
        <v>20.100000000000001</v>
      </c>
      <c r="W10" s="114">
        <f>[6]Setembro!$D$26</f>
        <v>21.4</v>
      </c>
      <c r="X10" s="114">
        <f>[6]Setembro!$D$27</f>
        <v>21.5</v>
      </c>
      <c r="Y10" s="114">
        <f>[6]Setembro!$D$28</f>
        <v>22.8</v>
      </c>
      <c r="Z10" s="114">
        <f>[6]Setembro!$D$29</f>
        <v>23.6</v>
      </c>
      <c r="AA10" s="114">
        <f>[6]Setembro!$D$30</f>
        <v>24</v>
      </c>
      <c r="AB10" s="114">
        <f>[6]Setembro!$D$31</f>
        <v>22.8</v>
      </c>
      <c r="AC10" s="114">
        <f>[6]Setembro!$D$32</f>
        <v>16.3</v>
      </c>
      <c r="AD10" s="114">
        <f>[6]Setembro!$D$33</f>
        <v>20.6</v>
      </c>
      <c r="AE10" s="114">
        <f>[6]Setembro!$D$34</f>
        <v>22.2</v>
      </c>
      <c r="AF10" s="109">
        <f t="shared" si="1"/>
        <v>11.4</v>
      </c>
      <c r="AG10" s="108">
        <f t="shared" si="2"/>
        <v>19.503333333333334</v>
      </c>
    </row>
    <row r="11" spans="1:35" x14ac:dyDescent="0.2">
      <c r="A11" s="52" t="s">
        <v>52</v>
      </c>
      <c r="B11" s="114">
        <f>[7]Setembro!$D$5</f>
        <v>18.5</v>
      </c>
      <c r="C11" s="114">
        <f>[7]Setembro!$D$6</f>
        <v>21.8</v>
      </c>
      <c r="D11" s="114">
        <f>[7]Setembro!$D$7</f>
        <v>21.2</v>
      </c>
      <c r="E11" s="114">
        <f>[7]Setembro!$D$8</f>
        <v>24.2</v>
      </c>
      <c r="F11" s="114">
        <f>[7]Setembro!$D$9</f>
        <v>16.100000000000001</v>
      </c>
      <c r="G11" s="114">
        <f>[7]Setembro!$D$10</f>
        <v>19.2</v>
      </c>
      <c r="H11" s="114">
        <f>[7]Setembro!$D$11</f>
        <v>18.7</v>
      </c>
      <c r="I11" s="114">
        <f>[7]Setembro!$D$12</f>
        <v>19.7</v>
      </c>
      <c r="J11" s="114">
        <f>[7]Setembro!$D$13</f>
        <v>18.3</v>
      </c>
      <c r="K11" s="114">
        <f>[7]Setembro!$D$14</f>
        <v>17.7</v>
      </c>
      <c r="L11" s="114">
        <f>[7]Setembro!$D$15</f>
        <v>19.899999999999999</v>
      </c>
      <c r="M11" s="114">
        <f>[7]Setembro!$D$16</f>
        <v>21.7</v>
      </c>
      <c r="N11" s="114">
        <f>[7]Setembro!$D$17</f>
        <v>18.100000000000001</v>
      </c>
      <c r="O11" s="114">
        <f>[7]Setembro!$D$18</f>
        <v>13</v>
      </c>
      <c r="P11" s="114">
        <f>[7]Setembro!$D$19</f>
        <v>10.4</v>
      </c>
      <c r="Q11" s="114">
        <f>[7]Setembro!$D$20</f>
        <v>16.600000000000001</v>
      </c>
      <c r="R11" s="114">
        <f>[7]Setembro!$D$21</f>
        <v>22.1</v>
      </c>
      <c r="S11" s="114">
        <f>[7]Setembro!$D$22</f>
        <v>22.4</v>
      </c>
      <c r="T11" s="114">
        <f>[7]Setembro!$D$23</f>
        <v>22.2</v>
      </c>
      <c r="U11" s="114">
        <f>[7]Setembro!$D$24</f>
        <v>23.2</v>
      </c>
      <c r="V11" s="114">
        <f>[7]Setembro!$D$25</f>
        <v>22.7</v>
      </c>
      <c r="W11" s="114">
        <f>[7]Setembro!$D$26</f>
        <v>25.5</v>
      </c>
      <c r="X11" s="114">
        <f>[7]Setembro!$D$27</f>
        <v>24.9</v>
      </c>
      <c r="Y11" s="114">
        <f>[7]Setembro!$D$28</f>
        <v>26.3</v>
      </c>
      <c r="Z11" s="114">
        <f>[7]Setembro!$D$29</f>
        <v>24.6</v>
      </c>
      <c r="AA11" s="114">
        <f>[7]Setembro!$D$30</f>
        <v>25.6</v>
      </c>
      <c r="AB11" s="114">
        <f>[7]Setembro!$D$31</f>
        <v>21.5</v>
      </c>
      <c r="AC11" s="114">
        <f>[7]Setembro!$D$32</f>
        <v>17</v>
      </c>
      <c r="AD11" s="114">
        <f>[7]Setembro!$D$33</f>
        <v>18.100000000000001</v>
      </c>
      <c r="AE11" s="114">
        <f>[7]Setembro!$D$34</f>
        <v>21.5</v>
      </c>
      <c r="AF11" s="109">
        <f t="shared" si="1"/>
        <v>10.4</v>
      </c>
      <c r="AG11" s="108">
        <f t="shared" si="2"/>
        <v>20.423333333333336</v>
      </c>
    </row>
    <row r="12" spans="1:35" hidden="1" x14ac:dyDescent="0.2">
      <c r="A12" s="52" t="s">
        <v>31</v>
      </c>
      <c r="B12" s="114" t="str">
        <f>[8]Setembro!$D$5</f>
        <v>*</v>
      </c>
      <c r="C12" s="114" t="str">
        <f>[8]Setembro!$D$6</f>
        <v>*</v>
      </c>
      <c r="D12" s="114" t="str">
        <f>[8]Setembro!$D$7</f>
        <v>*</v>
      </c>
      <c r="E12" s="114" t="str">
        <f>[8]Setembro!$D$8</f>
        <v>*</v>
      </c>
      <c r="F12" s="114" t="str">
        <f>[8]Setembro!$D$9</f>
        <v>*</v>
      </c>
      <c r="G12" s="114" t="str">
        <f>[8]Setembro!$D$10</f>
        <v>*</v>
      </c>
      <c r="H12" s="114" t="str">
        <f>[8]Setembro!$D$11</f>
        <v>*</v>
      </c>
      <c r="I12" s="114" t="str">
        <f>[8]Setembro!$D$12</f>
        <v>*</v>
      </c>
      <c r="J12" s="114" t="str">
        <f>[8]Setembro!$D$13</f>
        <v>*</v>
      </c>
      <c r="K12" s="114" t="str">
        <f>[8]Setembro!$D$14</f>
        <v>*</v>
      </c>
      <c r="L12" s="114" t="str">
        <f>[8]Setembro!$D$15</f>
        <v>*</v>
      </c>
      <c r="M12" s="114" t="str">
        <f>[8]Setembro!$D$16</f>
        <v>*</v>
      </c>
      <c r="N12" s="114" t="str">
        <f>[8]Setembro!$D$17</f>
        <v>*</v>
      </c>
      <c r="O12" s="114" t="str">
        <f>[8]Setembro!$D$18</f>
        <v>*</v>
      </c>
      <c r="P12" s="114" t="str">
        <f>[8]Setembro!$D$19</f>
        <v>*</v>
      </c>
      <c r="Q12" s="114" t="str">
        <f>[8]Setembro!$D$20</f>
        <v>*</v>
      </c>
      <c r="R12" s="114" t="str">
        <f>[8]Setembro!$D$21</f>
        <v>*</v>
      </c>
      <c r="S12" s="114" t="str">
        <f>[8]Setembro!$D$22</f>
        <v>*</v>
      </c>
      <c r="T12" s="114" t="str">
        <f>[8]Setembro!$D$23</f>
        <v>*</v>
      </c>
      <c r="U12" s="114" t="str">
        <f>[8]Setembro!$D$24</f>
        <v>*</v>
      </c>
      <c r="V12" s="114" t="str">
        <f>[8]Setembro!$D$25</f>
        <v>*</v>
      </c>
      <c r="W12" s="114" t="str">
        <f>[8]Setembro!$D$26</f>
        <v>*</v>
      </c>
      <c r="X12" s="114" t="str">
        <f>[8]Setembro!$D$27</f>
        <v>*</v>
      </c>
      <c r="Y12" s="114" t="str">
        <f>[8]Setembro!$D$28</f>
        <v>*</v>
      </c>
      <c r="Z12" s="114" t="str">
        <f>[8]Setembro!$D$29</f>
        <v>*</v>
      </c>
      <c r="AA12" s="114" t="str">
        <f>[8]Setembro!$D$30</f>
        <v>*</v>
      </c>
      <c r="AB12" s="114" t="str">
        <f>[8]Setembro!$D$31</f>
        <v>*</v>
      </c>
      <c r="AC12" s="114" t="str">
        <f>[8]Setembro!$D$32</f>
        <v>*</v>
      </c>
      <c r="AD12" s="114" t="str">
        <f>[8]Setembro!$D$33</f>
        <v>*</v>
      </c>
      <c r="AE12" s="114" t="str">
        <f>[8]Setembro!$D$34</f>
        <v>*</v>
      </c>
      <c r="AF12" s="109" t="s">
        <v>209</v>
      </c>
      <c r="AG12" s="108" t="s">
        <v>209</v>
      </c>
    </row>
    <row r="13" spans="1:35" x14ac:dyDescent="0.2">
      <c r="A13" s="52" t="s">
        <v>98</v>
      </c>
      <c r="B13" s="114">
        <f>[9]Setembro!$D$5</f>
        <v>18.899999999999999</v>
      </c>
      <c r="C13" s="114">
        <f>[9]Setembro!$D$6</f>
        <v>24</v>
      </c>
      <c r="D13" s="114">
        <f>[9]Setembro!$D$7</f>
        <v>25.7</v>
      </c>
      <c r="E13" s="114">
        <f>[9]Setembro!$D$8</f>
        <v>19.2</v>
      </c>
      <c r="F13" s="114">
        <f>[9]Setembro!$D$9</f>
        <v>16.7</v>
      </c>
      <c r="G13" s="114">
        <f>[9]Setembro!$D$10</f>
        <v>17.8</v>
      </c>
      <c r="H13" s="114">
        <f>[9]Setembro!$D$11</f>
        <v>22.8</v>
      </c>
      <c r="I13" s="114">
        <f>[9]Setembro!$D$12</f>
        <v>21.4</v>
      </c>
      <c r="J13" s="114">
        <f>[9]Setembro!$D$13</f>
        <v>19.7</v>
      </c>
      <c r="K13" s="114">
        <f>[9]Setembro!$D$14</f>
        <v>17.3</v>
      </c>
      <c r="L13" s="114">
        <f>[9]Setembro!$D$15</f>
        <v>19.5</v>
      </c>
      <c r="M13" s="114">
        <f>[9]Setembro!$D$16</f>
        <v>19.899999999999999</v>
      </c>
      <c r="N13" s="114">
        <f>[9]Setembro!$D$17</f>
        <v>16.100000000000001</v>
      </c>
      <c r="O13" s="114">
        <f>[9]Setembro!$D$18</f>
        <v>12.7</v>
      </c>
      <c r="P13" s="114">
        <f>[9]Setembro!$D$19</f>
        <v>10.7</v>
      </c>
      <c r="Q13" s="114">
        <f>[9]Setembro!$D$20</f>
        <v>15</v>
      </c>
      <c r="R13" s="114">
        <f>[9]Setembro!$D$21</f>
        <v>22.3</v>
      </c>
      <c r="S13" s="114">
        <f>[9]Setembro!$D$22</f>
        <v>20.100000000000001</v>
      </c>
      <c r="T13" s="114">
        <f>[9]Setembro!$D$23</f>
        <v>22.4</v>
      </c>
      <c r="U13" s="114">
        <f>[9]Setembro!$D$24</f>
        <v>20.6</v>
      </c>
      <c r="V13" s="114">
        <f>[9]Setembro!$D$25</f>
        <v>20.399999999999999</v>
      </c>
      <c r="W13" s="114">
        <f>[9]Setembro!$D$26</f>
        <v>21.7</v>
      </c>
      <c r="X13" s="114">
        <f>[9]Setembro!$D$27</f>
        <v>22.4</v>
      </c>
      <c r="Y13" s="114">
        <f>[9]Setembro!$D$28</f>
        <v>23</v>
      </c>
      <c r="Z13" s="114">
        <f>[9]Setembro!$D$29</f>
        <v>26</v>
      </c>
      <c r="AA13" s="114">
        <f>[9]Setembro!$D$30</f>
        <v>26.9</v>
      </c>
      <c r="AB13" s="114">
        <f>[9]Setembro!$D$31</f>
        <v>18.7</v>
      </c>
      <c r="AC13" s="114">
        <f>[9]Setembro!$D$32</f>
        <v>15.2</v>
      </c>
      <c r="AD13" s="114">
        <f>[9]Setembro!$D$33</f>
        <v>20.5</v>
      </c>
      <c r="AE13" s="114">
        <f>[9]Setembro!$D$34</f>
        <v>21.4</v>
      </c>
      <c r="AF13" s="109">
        <f t="shared" si="1"/>
        <v>10.7</v>
      </c>
      <c r="AG13" s="108">
        <f t="shared" si="2"/>
        <v>19.966666666666665</v>
      </c>
    </row>
    <row r="14" spans="1:35" hidden="1" x14ac:dyDescent="0.2">
      <c r="A14" s="52" t="s">
        <v>102</v>
      </c>
      <c r="B14" s="114" t="str">
        <f>[10]Setembro!$D$5</f>
        <v>*</v>
      </c>
      <c r="C14" s="114" t="str">
        <f>[10]Setembro!$D$6</f>
        <v>*</v>
      </c>
      <c r="D14" s="114" t="str">
        <f>[10]Setembro!$D$7</f>
        <v>*</v>
      </c>
      <c r="E14" s="114" t="str">
        <f>[10]Setembro!$D$8</f>
        <v>*</v>
      </c>
      <c r="F14" s="114" t="str">
        <f>[10]Setembro!$D$9</f>
        <v>*</v>
      </c>
      <c r="G14" s="114" t="str">
        <f>[10]Setembro!$D$10</f>
        <v>*</v>
      </c>
      <c r="H14" s="114" t="str">
        <f>[10]Setembro!$D$11</f>
        <v>*</v>
      </c>
      <c r="I14" s="114" t="str">
        <f>[10]Setembro!$D$12</f>
        <v>*</v>
      </c>
      <c r="J14" s="114" t="str">
        <f>[10]Setembro!$D$13</f>
        <v>*</v>
      </c>
      <c r="K14" s="114" t="str">
        <f>[10]Setembro!$D$14</f>
        <v>*</v>
      </c>
      <c r="L14" s="114" t="str">
        <f>[10]Setembro!$D$15</f>
        <v>*</v>
      </c>
      <c r="M14" s="114" t="str">
        <f>[10]Setembro!$D$16</f>
        <v>*</v>
      </c>
      <c r="N14" s="114" t="str">
        <f>[10]Setembro!$D$17</f>
        <v>*</v>
      </c>
      <c r="O14" s="114" t="str">
        <f>[10]Setembro!$D$18</f>
        <v>*</v>
      </c>
      <c r="P14" s="114" t="str">
        <f>[10]Setembro!$D$19</f>
        <v>*</v>
      </c>
      <c r="Q14" s="114" t="str">
        <f>[10]Setembro!$D$20</f>
        <v>*</v>
      </c>
      <c r="R14" s="114" t="str">
        <f>[10]Setembro!$D$21</f>
        <v>*</v>
      </c>
      <c r="S14" s="114" t="str">
        <f>[10]Setembro!$D$22</f>
        <v>*</v>
      </c>
      <c r="T14" s="114" t="str">
        <f>[10]Setembro!$D$23</f>
        <v>*</v>
      </c>
      <c r="U14" s="114" t="str">
        <f>[10]Setembro!$D$24</f>
        <v>*</v>
      </c>
      <c r="V14" s="114" t="str">
        <f>[10]Setembro!$D$25</f>
        <v>*</v>
      </c>
      <c r="W14" s="114" t="str">
        <f>[10]Setembro!$D$26</f>
        <v>*</v>
      </c>
      <c r="X14" s="114" t="str">
        <f>[10]Setembro!$D$27</f>
        <v>*</v>
      </c>
      <c r="Y14" s="114" t="str">
        <f>[10]Setembro!$D$28</f>
        <v>*</v>
      </c>
      <c r="Z14" s="114" t="str">
        <f>[10]Setembro!$D$29</f>
        <v>*</v>
      </c>
      <c r="AA14" s="114" t="str">
        <f>[10]Setembro!$D$30</f>
        <v>*</v>
      </c>
      <c r="AB14" s="114" t="str">
        <f>[10]Setembro!$D$31</f>
        <v>*</v>
      </c>
      <c r="AC14" s="114" t="str">
        <f>[10]Setembro!$D$32</f>
        <v>*</v>
      </c>
      <c r="AD14" s="114" t="str">
        <f>[10]Setembro!$D$33</f>
        <v>*</v>
      </c>
      <c r="AE14" s="114" t="str">
        <f>[10]Setembro!$D$34</f>
        <v>*</v>
      </c>
      <c r="AF14" s="109" t="s">
        <v>209</v>
      </c>
      <c r="AG14" s="108" t="s">
        <v>209</v>
      </c>
      <c r="AI14" t="s">
        <v>35</v>
      </c>
    </row>
    <row r="15" spans="1:35" x14ac:dyDescent="0.2">
      <c r="A15" s="52" t="s">
        <v>105</v>
      </c>
      <c r="B15" s="114">
        <f>[11]Setembro!$D$5</f>
        <v>17.2</v>
      </c>
      <c r="C15" s="114">
        <f>[11]Setembro!$D$6</f>
        <v>20.9</v>
      </c>
      <c r="D15" s="114">
        <f>[11]Setembro!$D$7</f>
        <v>21.8</v>
      </c>
      <c r="E15" s="114">
        <f>[11]Setembro!$D$8</f>
        <v>15.8</v>
      </c>
      <c r="F15" s="114">
        <f>[11]Setembro!$D$9</f>
        <v>14.3</v>
      </c>
      <c r="G15" s="114">
        <f>[11]Setembro!$D$10</f>
        <v>15.5</v>
      </c>
      <c r="H15" s="114">
        <f>[11]Setembro!$D$11</f>
        <v>19.3</v>
      </c>
      <c r="I15" s="114">
        <f>[11]Setembro!$D$12</f>
        <v>18.8</v>
      </c>
      <c r="J15" s="114">
        <f>[11]Setembro!$D$13</f>
        <v>18.899999999999999</v>
      </c>
      <c r="K15" s="114">
        <f>[11]Setembro!$D$14</f>
        <v>15.9</v>
      </c>
      <c r="L15" s="114">
        <f>[11]Setembro!$D$15</f>
        <v>20.5</v>
      </c>
      <c r="M15" s="114">
        <f>[11]Setembro!$D$16</f>
        <v>22.5</v>
      </c>
      <c r="N15" s="114">
        <f>[11]Setembro!$D$17</f>
        <v>13.2</v>
      </c>
      <c r="O15" s="114">
        <f>[11]Setembro!$D$18</f>
        <v>10.4</v>
      </c>
      <c r="P15" s="114">
        <f>[11]Setembro!$D$19</f>
        <v>8.6</v>
      </c>
      <c r="Q15" s="114">
        <f>[11]Setembro!$D$20</f>
        <v>14.7</v>
      </c>
      <c r="R15" s="114">
        <f>[11]Setembro!$D$21</f>
        <v>21.2</v>
      </c>
      <c r="S15" s="114">
        <f>[11]Setembro!$D$22</f>
        <v>22.9</v>
      </c>
      <c r="T15" s="114">
        <f>[11]Setembro!$D$23</f>
        <v>21.5</v>
      </c>
      <c r="U15" s="114">
        <f>[11]Setembro!$D$24</f>
        <v>21.6</v>
      </c>
      <c r="V15" s="114">
        <f>[11]Setembro!$D$25</f>
        <v>22.7</v>
      </c>
      <c r="W15" s="114">
        <f>[11]Setembro!$D$26</f>
        <v>21.4</v>
      </c>
      <c r="X15" s="114">
        <f>[11]Setembro!$D$27</f>
        <v>26.5</v>
      </c>
      <c r="Y15" s="114">
        <f>[11]Setembro!$D$28</f>
        <v>27</v>
      </c>
      <c r="Z15" s="114">
        <f>[11]Setembro!$D$29</f>
        <v>25.7</v>
      </c>
      <c r="AA15" s="114">
        <f>[11]Setembro!$D$30</f>
        <v>26.8</v>
      </c>
      <c r="AB15" s="114">
        <f>[11]Setembro!$D$31</f>
        <v>17.7</v>
      </c>
      <c r="AC15" s="114">
        <f>[11]Setembro!$D$32</f>
        <v>14.4</v>
      </c>
      <c r="AD15" s="114">
        <f>[11]Setembro!$D$33</f>
        <v>18.7</v>
      </c>
      <c r="AE15" s="114">
        <f>[11]Setembro!$D$34</f>
        <v>20.7</v>
      </c>
      <c r="AF15" s="109">
        <f t="shared" si="1"/>
        <v>8.6</v>
      </c>
      <c r="AG15" s="108">
        <f t="shared" si="2"/>
        <v>19.236666666666668</v>
      </c>
    </row>
    <row r="16" spans="1:35" x14ac:dyDescent="0.2">
      <c r="A16" s="52" t="s">
        <v>152</v>
      </c>
      <c r="B16" s="114">
        <f>[12]Setembro!$D$5</f>
        <v>16.3</v>
      </c>
      <c r="C16" s="114">
        <f>[12]Setembro!$D$6</f>
        <v>20.2</v>
      </c>
      <c r="D16" s="114">
        <f>[12]Setembro!$D$7</f>
        <v>20</v>
      </c>
      <c r="E16" s="114">
        <f>[12]Setembro!$D$8</f>
        <v>21.5</v>
      </c>
      <c r="F16" s="114">
        <f>[12]Setembro!$D$9</f>
        <v>17.399999999999999</v>
      </c>
      <c r="G16" s="114">
        <f>[12]Setembro!$D$10</f>
        <v>18.600000000000001</v>
      </c>
      <c r="H16" s="114">
        <f>[12]Setembro!$D$11</f>
        <v>22.8</v>
      </c>
      <c r="I16" s="114">
        <f>[12]Setembro!$D$12</f>
        <v>20.100000000000001</v>
      </c>
      <c r="J16" s="114">
        <f>[12]Setembro!$D$13</f>
        <v>19.399999999999999</v>
      </c>
      <c r="K16" s="114">
        <f>[12]Setembro!$D$14</f>
        <v>15.8</v>
      </c>
      <c r="L16" s="114">
        <f>[12]Setembro!$D$15</f>
        <v>20.9</v>
      </c>
      <c r="M16" s="114">
        <f>[12]Setembro!$D$16</f>
        <v>18.3</v>
      </c>
      <c r="N16" s="114">
        <f>[12]Setembro!$D$17</f>
        <v>18.600000000000001</v>
      </c>
      <c r="O16" s="114">
        <f>[12]Setembro!$D$18</f>
        <v>14</v>
      </c>
      <c r="P16" s="114">
        <f>[12]Setembro!$D$19</f>
        <v>12.4</v>
      </c>
      <c r="Q16" s="114">
        <f>[12]Setembro!$D$20</f>
        <v>16.7</v>
      </c>
      <c r="R16" s="114">
        <f>[12]Setembro!$D$21</f>
        <v>18.600000000000001</v>
      </c>
      <c r="S16" s="114">
        <f>[12]Setembro!$D$22</f>
        <v>20.2</v>
      </c>
      <c r="T16" s="114">
        <f>[12]Setembro!$D$23</f>
        <v>21.7</v>
      </c>
      <c r="U16" s="114">
        <f>[12]Setembro!$D$24</f>
        <v>20.2</v>
      </c>
      <c r="V16" s="114">
        <f>[12]Setembro!$D$25</f>
        <v>21.1</v>
      </c>
      <c r="W16" s="114">
        <f>[12]Setembro!$D$26</f>
        <v>20.3</v>
      </c>
      <c r="X16" s="114">
        <f>[12]Setembro!$D$27</f>
        <v>21</v>
      </c>
      <c r="Y16" s="114">
        <f>[12]Setembro!$D$28</f>
        <v>20.9</v>
      </c>
      <c r="Z16" s="114">
        <f>[12]Setembro!$D$29</f>
        <v>21.2</v>
      </c>
      <c r="AA16" s="114">
        <f>[12]Setembro!$D$30</f>
        <v>22.4</v>
      </c>
      <c r="AB16" s="114">
        <f>[12]Setembro!$D$31</f>
        <v>23.9</v>
      </c>
      <c r="AC16" s="114">
        <f>[12]Setembro!$D$32</f>
        <v>17.5</v>
      </c>
      <c r="AD16" s="114">
        <f>[12]Setembro!$D$33</f>
        <v>21.4</v>
      </c>
      <c r="AE16" s="114">
        <f>[12]Setembro!$D$34</f>
        <v>21.9</v>
      </c>
      <c r="AF16" s="109">
        <f t="shared" si="1"/>
        <v>12.4</v>
      </c>
      <c r="AG16" s="108">
        <f t="shared" si="2"/>
        <v>19.509999999999998</v>
      </c>
      <c r="AI16" s="12" t="s">
        <v>35</v>
      </c>
    </row>
    <row r="17" spans="1:38" x14ac:dyDescent="0.2">
      <c r="A17" s="52" t="s">
        <v>2</v>
      </c>
      <c r="B17" s="114">
        <f>[13]Setembro!$D$5</f>
        <v>20.399999999999999</v>
      </c>
      <c r="C17" s="114">
        <f>[13]Setembro!$D$6</f>
        <v>24.8</v>
      </c>
      <c r="D17" s="114">
        <f>[13]Setembro!$D$7</f>
        <v>24.2</v>
      </c>
      <c r="E17" s="114">
        <f>[13]Setembro!$D$8</f>
        <v>23.6</v>
      </c>
      <c r="F17" s="114">
        <f>[13]Setembro!$D$9</f>
        <v>16.2</v>
      </c>
      <c r="G17" s="114">
        <f>[13]Setembro!$D$10</f>
        <v>20</v>
      </c>
      <c r="H17" s="114">
        <f>[13]Setembro!$D$11</f>
        <v>23.1</v>
      </c>
      <c r="I17" s="114">
        <f>[13]Setembro!$D$12</f>
        <v>20</v>
      </c>
      <c r="J17" s="114">
        <f>[13]Setembro!$D$13</f>
        <v>20</v>
      </c>
      <c r="K17" s="114">
        <f>[13]Setembro!$D$14</f>
        <v>16.5</v>
      </c>
      <c r="L17" s="114">
        <f>[13]Setembro!$D$15</f>
        <v>22.4</v>
      </c>
      <c r="M17" s="114">
        <f>[13]Setembro!$D$16</f>
        <v>23.7</v>
      </c>
      <c r="N17" s="114">
        <f>[13]Setembro!$D$17</f>
        <v>17.600000000000001</v>
      </c>
      <c r="O17" s="114">
        <f>[13]Setembro!$D$18</f>
        <v>11.9</v>
      </c>
      <c r="P17" s="114">
        <f>[13]Setembro!$D$19</f>
        <v>12.9</v>
      </c>
      <c r="Q17" s="114">
        <f>[13]Setembro!$D$20</f>
        <v>19.3</v>
      </c>
      <c r="R17" s="114">
        <f>[13]Setembro!$D$21</f>
        <v>22.9</v>
      </c>
      <c r="S17" s="114">
        <f>[13]Setembro!$D$22</f>
        <v>22.1</v>
      </c>
      <c r="T17" s="114">
        <f>[13]Setembro!$D$23</f>
        <v>21.1</v>
      </c>
      <c r="U17" s="114">
        <f>[13]Setembro!$D$24</f>
        <v>21.2</v>
      </c>
      <c r="V17" s="114">
        <f>[13]Setembro!$D$25</f>
        <v>23</v>
      </c>
      <c r="W17" s="114">
        <f>[13]Setembro!$D$26</f>
        <v>23.4</v>
      </c>
      <c r="X17" s="114">
        <f>[13]Setembro!$D$27</f>
        <v>24</v>
      </c>
      <c r="Y17" s="114">
        <f>[13]Setembro!$D$28</f>
        <v>23.6</v>
      </c>
      <c r="Z17" s="114">
        <f>[13]Setembro!$D$29</f>
        <v>24.8</v>
      </c>
      <c r="AA17" s="114">
        <f>[13]Setembro!$D$30</f>
        <v>27</v>
      </c>
      <c r="AB17" s="114">
        <f>[13]Setembro!$D$31</f>
        <v>21</v>
      </c>
      <c r="AC17" s="114">
        <f>[13]Setembro!$D$32</f>
        <v>16</v>
      </c>
      <c r="AD17" s="114">
        <f>[13]Setembro!$D$33</f>
        <v>22.1</v>
      </c>
      <c r="AE17" s="114">
        <f>[13]Setembro!$D$34</f>
        <v>21.6</v>
      </c>
      <c r="AF17" s="109">
        <f t="shared" si="1"/>
        <v>11.9</v>
      </c>
      <c r="AG17" s="108">
        <f t="shared" si="2"/>
        <v>21.013333333333332</v>
      </c>
      <c r="AI17" s="12" t="s">
        <v>35</v>
      </c>
    </row>
    <row r="18" spans="1:38" hidden="1" x14ac:dyDescent="0.2">
      <c r="A18" s="52" t="s">
        <v>3</v>
      </c>
      <c r="B18" s="114" t="str">
        <f>[14]Setembro!$D$5</f>
        <v>*</v>
      </c>
      <c r="C18" s="114" t="str">
        <f>[14]Setembro!$D$6</f>
        <v>*</v>
      </c>
      <c r="D18" s="114" t="str">
        <f>[14]Setembro!$D$7</f>
        <v>*</v>
      </c>
      <c r="E18" s="114" t="str">
        <f>[14]Setembro!$D$8</f>
        <v>*</v>
      </c>
      <c r="F18" s="114" t="str">
        <f>[14]Setembro!$D$9</f>
        <v>*</v>
      </c>
      <c r="G18" s="114" t="str">
        <f>[14]Setembro!$D$10</f>
        <v>*</v>
      </c>
      <c r="H18" s="114" t="str">
        <f>[14]Setembro!$D$11</f>
        <v>*</v>
      </c>
      <c r="I18" s="114" t="str">
        <f>[14]Setembro!$D$12</f>
        <v>*</v>
      </c>
      <c r="J18" s="114" t="str">
        <f>[14]Setembro!$D$13</f>
        <v>*</v>
      </c>
      <c r="K18" s="114" t="str">
        <f>[14]Setembro!$D$14</f>
        <v>*</v>
      </c>
      <c r="L18" s="114" t="str">
        <f>[14]Setembro!$D$15</f>
        <v>*</v>
      </c>
      <c r="M18" s="114" t="str">
        <f>[14]Setembro!$D$16</f>
        <v>*</v>
      </c>
      <c r="N18" s="114" t="str">
        <f>[14]Setembro!$D$17</f>
        <v>*</v>
      </c>
      <c r="O18" s="114" t="str">
        <f>[14]Setembro!$D$18</f>
        <v>*</v>
      </c>
      <c r="P18" s="114" t="str">
        <f>[14]Setembro!$D$19</f>
        <v>*</v>
      </c>
      <c r="Q18" s="114" t="str">
        <f>[14]Setembro!$D$20</f>
        <v>*</v>
      </c>
      <c r="R18" s="114" t="str">
        <f>[14]Setembro!$D$21</f>
        <v>*</v>
      </c>
      <c r="S18" s="114" t="str">
        <f>[14]Setembro!$D$22</f>
        <v>*</v>
      </c>
      <c r="T18" s="114" t="str">
        <f>[14]Setembro!$D$23</f>
        <v>*</v>
      </c>
      <c r="U18" s="114" t="str">
        <f>[14]Setembro!$D$24</f>
        <v>*</v>
      </c>
      <c r="V18" s="114" t="str">
        <f>[14]Setembro!$D$25</f>
        <v>*</v>
      </c>
      <c r="W18" s="114" t="str">
        <f>[14]Setembro!$D$26</f>
        <v>*</v>
      </c>
      <c r="X18" s="114" t="str">
        <f>[14]Setembro!$D$27</f>
        <v>*</v>
      </c>
      <c r="Y18" s="114" t="str">
        <f>[14]Setembro!$D$28</f>
        <v>*</v>
      </c>
      <c r="Z18" s="114" t="str">
        <f>[14]Setembro!$D$29</f>
        <v>*</v>
      </c>
      <c r="AA18" s="114" t="str">
        <f>[14]Setembro!$D$30</f>
        <v>*</v>
      </c>
      <c r="AB18" s="114" t="str">
        <f>[14]Setembro!$D$31</f>
        <v>*</v>
      </c>
      <c r="AC18" s="114" t="str">
        <f>[14]Setembro!$D$32</f>
        <v>*</v>
      </c>
      <c r="AD18" s="114" t="str">
        <f>[14]Setembro!$D$33</f>
        <v>*</v>
      </c>
      <c r="AE18" s="114" t="str">
        <f>[14]Setembro!$D$34</f>
        <v>*</v>
      </c>
      <c r="AF18" s="109" t="s">
        <v>209</v>
      </c>
      <c r="AG18" s="108" t="s">
        <v>209</v>
      </c>
      <c r="AH18" s="12" t="s">
        <v>35</v>
      </c>
      <c r="AI18" s="12" t="s">
        <v>35</v>
      </c>
    </row>
    <row r="19" spans="1:38" x14ac:dyDescent="0.2">
      <c r="A19" s="52" t="s">
        <v>4</v>
      </c>
      <c r="B19" s="114">
        <f>[15]Setembro!$D$5</f>
        <v>16.3</v>
      </c>
      <c r="C19" s="114">
        <f>[15]Setembro!$D$6</f>
        <v>22.8</v>
      </c>
      <c r="D19" s="114">
        <f>[15]Setembro!$D$7</f>
        <v>21.9</v>
      </c>
      <c r="E19" s="114">
        <f>[15]Setembro!$D$8</f>
        <v>21.3</v>
      </c>
      <c r="F19" s="114">
        <f>[15]Setembro!$D$9</f>
        <v>19.3</v>
      </c>
      <c r="G19" s="114">
        <f>[15]Setembro!$D$10</f>
        <v>20.3</v>
      </c>
      <c r="H19" s="114">
        <f>[15]Setembro!$D$11</f>
        <v>19.399999999999999</v>
      </c>
      <c r="I19" s="114">
        <f>[15]Setembro!$D$12</f>
        <v>18.899999999999999</v>
      </c>
      <c r="J19" s="114">
        <f>[15]Setembro!$D$13</f>
        <v>17.100000000000001</v>
      </c>
      <c r="K19" s="114">
        <f>[15]Setembro!$D$14</f>
        <v>16.899999999999999</v>
      </c>
      <c r="L19" s="114">
        <f>[15]Setembro!$D$15</f>
        <v>19.3</v>
      </c>
      <c r="M19" s="114">
        <f>[15]Setembro!$D$16</f>
        <v>20.6</v>
      </c>
      <c r="N19" s="114">
        <f>[15]Setembro!$D$17</f>
        <v>20</v>
      </c>
      <c r="O19" s="114">
        <f>[15]Setembro!$D$18</f>
        <v>16.399999999999999</v>
      </c>
      <c r="P19" s="114">
        <f>[15]Setembro!$D$19</f>
        <v>13.6</v>
      </c>
      <c r="Q19" s="114">
        <f>[15]Setembro!$D$20</f>
        <v>16.3</v>
      </c>
      <c r="R19" s="114">
        <f>[15]Setembro!$D$21</f>
        <v>20.3</v>
      </c>
      <c r="S19" s="114">
        <f>[15]Setembro!$D$22</f>
        <v>18.8</v>
      </c>
      <c r="T19" s="114">
        <f>[15]Setembro!$D$23</f>
        <v>20.3</v>
      </c>
      <c r="U19" s="114">
        <f>[15]Setembro!$D$24</f>
        <v>20.8</v>
      </c>
      <c r="V19" s="114">
        <f>[15]Setembro!$D$25</f>
        <v>21.2</v>
      </c>
      <c r="W19" s="114">
        <f>[15]Setembro!$D$26</f>
        <v>21.6</v>
      </c>
      <c r="X19" s="114">
        <f>[15]Setembro!$D$27</f>
        <v>24.9</v>
      </c>
      <c r="Y19" s="114">
        <f>[15]Setembro!$D$28</f>
        <v>25</v>
      </c>
      <c r="Z19" s="114">
        <f>[15]Setembro!$D$29</f>
        <v>23.3</v>
      </c>
      <c r="AA19" s="114">
        <f>[15]Setembro!$D$30</f>
        <v>23.6</v>
      </c>
      <c r="AB19" s="114">
        <f>[15]Setembro!$D$31</f>
        <v>22.7</v>
      </c>
      <c r="AC19" s="114">
        <f>[15]Setembro!$D$32</f>
        <v>18.899999999999999</v>
      </c>
      <c r="AD19" s="114">
        <f>[15]Setembro!$D$33</f>
        <v>21.8</v>
      </c>
      <c r="AE19" s="114">
        <f>[15]Setembro!$D$34</f>
        <v>21.5</v>
      </c>
      <c r="AF19" s="109">
        <f t="shared" si="1"/>
        <v>13.6</v>
      </c>
      <c r="AG19" s="108">
        <f t="shared" si="2"/>
        <v>20.170000000000002</v>
      </c>
    </row>
    <row r="20" spans="1:38" x14ac:dyDescent="0.2">
      <c r="A20" s="52" t="s">
        <v>5</v>
      </c>
      <c r="B20" s="114">
        <f>[16]Setembro!$D$5</f>
        <v>25.1</v>
      </c>
      <c r="C20" s="114">
        <f>[16]Setembro!$D$6</f>
        <v>27.3</v>
      </c>
      <c r="D20" s="114">
        <f>[16]Setembro!$D$7</f>
        <v>27.9</v>
      </c>
      <c r="E20" s="114">
        <f>[16]Setembro!$D$8</f>
        <v>27</v>
      </c>
      <c r="F20" s="114">
        <f>[16]Setembro!$D$9</f>
        <v>20</v>
      </c>
      <c r="G20" s="114">
        <f>[16]Setembro!$D$10</f>
        <v>21.7</v>
      </c>
      <c r="H20" s="114">
        <f>[16]Setembro!$D$11</f>
        <v>26</v>
      </c>
      <c r="I20" s="114">
        <f>[16]Setembro!$D$12</f>
        <v>24.8</v>
      </c>
      <c r="J20" s="114">
        <f>[16]Setembro!$D$13</f>
        <v>24.6</v>
      </c>
      <c r="K20" s="114">
        <f>[16]Setembro!$D$14</f>
        <v>22.7</v>
      </c>
      <c r="L20" s="114">
        <f>[16]Setembro!$D$15</f>
        <v>27.4</v>
      </c>
      <c r="M20" s="114">
        <f>[16]Setembro!$D$16</f>
        <v>22</v>
      </c>
      <c r="N20" s="114">
        <f>[16]Setembro!$D$17</f>
        <v>15.7</v>
      </c>
      <c r="O20" s="114">
        <f>[16]Setembro!$D$18</f>
        <v>16.100000000000001</v>
      </c>
      <c r="P20" s="114">
        <f>[16]Setembro!$D$19</f>
        <v>18</v>
      </c>
      <c r="Q20" s="114">
        <f>[16]Setembro!$D$20</f>
        <v>23.8</v>
      </c>
      <c r="R20" s="114">
        <f>[16]Setembro!$D$21</f>
        <v>26.1</v>
      </c>
      <c r="S20" s="114">
        <f>[16]Setembro!$D$22</f>
        <v>25.3</v>
      </c>
      <c r="T20" s="114">
        <f>[16]Setembro!$D$23</f>
        <v>26</v>
      </c>
      <c r="U20" s="114">
        <f>[16]Setembro!$D$24</f>
        <v>24.9</v>
      </c>
      <c r="V20" s="114">
        <f>[16]Setembro!$D$25</f>
        <v>25</v>
      </c>
      <c r="W20" s="114">
        <f>[16]Setembro!$D$26</f>
        <v>28.1</v>
      </c>
      <c r="X20" s="114">
        <f>[16]Setembro!$D$27</f>
        <v>28.9</v>
      </c>
      <c r="Y20" s="114">
        <f>[16]Setembro!$D$28</f>
        <v>28.7</v>
      </c>
      <c r="Z20" s="114">
        <f>[16]Setembro!$D$29</f>
        <v>30.3</v>
      </c>
      <c r="AA20" s="114">
        <f>[16]Setembro!$D$30</f>
        <v>29.9</v>
      </c>
      <c r="AB20" s="114">
        <f>[16]Setembro!$D$31</f>
        <v>21.8</v>
      </c>
      <c r="AC20" s="114">
        <f>[16]Setembro!$D$32</f>
        <v>20.2</v>
      </c>
      <c r="AD20" s="114">
        <f>[16]Setembro!$D$33</f>
        <v>23.6</v>
      </c>
      <c r="AE20" s="114">
        <f>[16]Setembro!$D$34</f>
        <v>25.8</v>
      </c>
      <c r="AF20" s="109">
        <f t="shared" si="1"/>
        <v>15.7</v>
      </c>
      <c r="AG20" s="108">
        <f t="shared" si="2"/>
        <v>24.49</v>
      </c>
      <c r="AH20" s="12" t="s">
        <v>35</v>
      </c>
      <c r="AK20" t="s">
        <v>35</v>
      </c>
    </row>
    <row r="21" spans="1:38" x14ac:dyDescent="0.2">
      <c r="A21" s="52" t="s">
        <v>33</v>
      </c>
      <c r="B21" s="114">
        <f>[17]Setembro!$D$5</f>
        <v>18.100000000000001</v>
      </c>
      <c r="C21" s="114">
        <f>[17]Setembro!$D$6</f>
        <v>22.4</v>
      </c>
      <c r="D21" s="114">
        <f>[17]Setembro!$D$7</f>
        <v>22</v>
      </c>
      <c r="E21" s="114">
        <f>[17]Setembro!$D$8</f>
        <v>20.5</v>
      </c>
      <c r="F21" s="114">
        <f>[17]Setembro!$D$9</f>
        <v>19.8</v>
      </c>
      <c r="G21" s="114">
        <f>[17]Setembro!$D$10</f>
        <v>20</v>
      </c>
      <c r="H21" s="114">
        <f>[17]Setembro!$D$11</f>
        <v>21.7</v>
      </c>
      <c r="I21" s="114">
        <f>[17]Setembro!$D$12</f>
        <v>19.5</v>
      </c>
      <c r="J21" s="114">
        <f>[17]Setembro!$D$13</f>
        <v>18.100000000000001</v>
      </c>
      <c r="K21" s="114">
        <f>[17]Setembro!$D$14</f>
        <v>16.899999999999999</v>
      </c>
      <c r="L21" s="114">
        <f>[17]Setembro!$D$15</f>
        <v>19.3</v>
      </c>
      <c r="M21" s="114">
        <f>[17]Setembro!$D$16</f>
        <v>19.399999999999999</v>
      </c>
      <c r="N21" s="114">
        <f>[17]Setembro!$D$17</f>
        <v>20.7</v>
      </c>
      <c r="O21" s="114">
        <f>[17]Setembro!$D$18</f>
        <v>17.899999999999999</v>
      </c>
      <c r="P21" s="114">
        <f>[17]Setembro!$D$19</f>
        <v>15.6</v>
      </c>
      <c r="Q21" s="114">
        <f>[17]Setembro!$D$20</f>
        <v>17.8</v>
      </c>
      <c r="R21" s="114">
        <f>[17]Setembro!$D$21</f>
        <v>19.5</v>
      </c>
      <c r="S21" s="114">
        <f>[17]Setembro!$D$22</f>
        <v>19.399999999999999</v>
      </c>
      <c r="T21" s="114">
        <f>[17]Setembro!$D$23</f>
        <v>19.899999999999999</v>
      </c>
      <c r="U21" s="114">
        <f>[17]Setembro!$D$24</f>
        <v>20.5</v>
      </c>
      <c r="V21" s="114">
        <f>[17]Setembro!$D$25</f>
        <v>21</v>
      </c>
      <c r="W21" s="114">
        <f>[17]Setembro!$D$26</f>
        <v>21.2</v>
      </c>
      <c r="X21" s="114">
        <f>[17]Setembro!$D$27</f>
        <v>23</v>
      </c>
      <c r="Y21" s="114">
        <f>[17]Setembro!$D$28</f>
        <v>23.7</v>
      </c>
      <c r="Z21" s="114">
        <f>[17]Setembro!$D$29</f>
        <v>23.5</v>
      </c>
      <c r="AA21" s="114">
        <f>[17]Setembro!$D$30</f>
        <v>23.2</v>
      </c>
      <c r="AB21" s="114">
        <f>[17]Setembro!$D$31</f>
        <v>23.2</v>
      </c>
      <c r="AC21" s="114">
        <f>[17]Setembro!$D$32</f>
        <v>19.2</v>
      </c>
      <c r="AD21" s="114">
        <f>[17]Setembro!$D$33</f>
        <v>21.2</v>
      </c>
      <c r="AE21" s="114">
        <f>[17]Setembro!$D$34</f>
        <v>20.5</v>
      </c>
      <c r="AF21" s="109">
        <f t="shared" si="1"/>
        <v>15.6</v>
      </c>
      <c r="AG21" s="108">
        <f t="shared" si="2"/>
        <v>20.290000000000006</v>
      </c>
      <c r="AI21" t="s">
        <v>35</v>
      </c>
    </row>
    <row r="22" spans="1:38" x14ac:dyDescent="0.2">
      <c r="A22" s="52" t="s">
        <v>6</v>
      </c>
      <c r="B22" s="114">
        <f>[18]Setembro!$D$5</f>
        <v>20.3</v>
      </c>
      <c r="C22" s="114">
        <f>[18]Setembro!$D$6</f>
        <v>21.8</v>
      </c>
      <c r="D22" s="114">
        <f>[18]Setembro!$D$7</f>
        <v>21</v>
      </c>
      <c r="E22" s="114">
        <f>[18]Setembro!$D$8</f>
        <v>21</v>
      </c>
      <c r="F22" s="114">
        <f>[18]Setembro!$D$9</f>
        <v>22.7</v>
      </c>
      <c r="G22" s="114">
        <f>[18]Setembro!$D$10</f>
        <v>20.7</v>
      </c>
      <c r="H22" s="114">
        <f>[18]Setembro!$D$11</f>
        <v>21.9</v>
      </c>
      <c r="I22" s="114">
        <f>[18]Setembro!$D$12</f>
        <v>23.3</v>
      </c>
      <c r="J22" s="114">
        <f>[18]Setembro!$D$13</f>
        <v>21.4</v>
      </c>
      <c r="K22" s="114">
        <f>[18]Setembro!$D$14</f>
        <v>17.899999999999999</v>
      </c>
      <c r="L22" s="114">
        <f>[18]Setembro!$D$15</f>
        <v>20.100000000000001</v>
      </c>
      <c r="M22" s="114">
        <f>[18]Setembro!$D$16</f>
        <v>20.100000000000001</v>
      </c>
      <c r="N22" s="114">
        <f>[18]Setembro!$D$17</f>
        <v>19.7</v>
      </c>
      <c r="O22" s="114">
        <f>[18]Setembro!$D$18</f>
        <v>17.7</v>
      </c>
      <c r="P22" s="114">
        <f>[18]Setembro!$D$19</f>
        <v>16.7</v>
      </c>
      <c r="Q22" s="114">
        <f>[18]Setembro!$D$20</f>
        <v>17.7</v>
      </c>
      <c r="R22" s="114">
        <f>[18]Setembro!$D$21</f>
        <v>19.600000000000001</v>
      </c>
      <c r="S22" s="114">
        <f>[18]Setembro!$D$22</f>
        <v>20.2</v>
      </c>
      <c r="T22" s="114">
        <f>[18]Setembro!$D$23</f>
        <v>21.7</v>
      </c>
      <c r="U22" s="114">
        <f>[18]Setembro!$D$24</f>
        <v>22.4</v>
      </c>
      <c r="V22" s="114">
        <f>[18]Setembro!$D$25</f>
        <v>22.1</v>
      </c>
      <c r="W22" s="114">
        <f>[18]Setembro!$D$26</f>
        <v>20.6</v>
      </c>
      <c r="X22" s="114">
        <f>[18]Setembro!$D$27</f>
        <v>23.9</v>
      </c>
      <c r="Y22" s="114">
        <f>[18]Setembro!$D$28</f>
        <v>23.9</v>
      </c>
      <c r="Z22" s="114">
        <f>[18]Setembro!$D$29</f>
        <v>23.4</v>
      </c>
      <c r="AA22" s="114">
        <f>[18]Setembro!$D$30</f>
        <v>23.7</v>
      </c>
      <c r="AB22" s="114">
        <f>[18]Setembro!$D$31</f>
        <v>23.4</v>
      </c>
      <c r="AC22" s="114">
        <f>[18]Setembro!$D$32</f>
        <v>19.100000000000001</v>
      </c>
      <c r="AD22" s="114">
        <f>[18]Setembro!$D$33</f>
        <v>23.2</v>
      </c>
      <c r="AE22" s="114">
        <f>[18]Setembro!$D$34</f>
        <v>23.1</v>
      </c>
      <c r="AF22" s="109">
        <f t="shared" si="1"/>
        <v>16.7</v>
      </c>
      <c r="AG22" s="108">
        <f t="shared" si="2"/>
        <v>21.143333333333334</v>
      </c>
      <c r="AI22" t="s">
        <v>35</v>
      </c>
      <c r="AK22" t="s">
        <v>35</v>
      </c>
    </row>
    <row r="23" spans="1:38" x14ac:dyDescent="0.2">
      <c r="A23" s="52" t="s">
        <v>7</v>
      </c>
      <c r="B23" s="114">
        <f>[19]Setembro!$D$5</f>
        <v>17.3</v>
      </c>
      <c r="C23" s="114">
        <f>[19]Setembro!$D$6</f>
        <v>21.2</v>
      </c>
      <c r="D23" s="114">
        <f>[19]Setembro!$D$7</f>
        <v>22.4</v>
      </c>
      <c r="E23" s="114">
        <f>[19]Setembro!$D$8</f>
        <v>17.2</v>
      </c>
      <c r="F23" s="114">
        <f>[19]Setembro!$D$9</f>
        <v>14.9</v>
      </c>
      <c r="G23" s="114">
        <f>[19]Setembro!$D$10</f>
        <v>16.8</v>
      </c>
      <c r="H23" s="114">
        <f>[19]Setembro!$D$11</f>
        <v>19.3</v>
      </c>
      <c r="I23" s="114">
        <f>[19]Setembro!$D$12</f>
        <v>18.600000000000001</v>
      </c>
      <c r="J23" s="114">
        <f>[19]Setembro!$D$13</f>
        <v>18.600000000000001</v>
      </c>
      <c r="K23" s="114">
        <f>[19]Setembro!$D$14</f>
        <v>14.3</v>
      </c>
      <c r="L23" s="114">
        <f>[19]Setembro!$D$15</f>
        <v>19.7</v>
      </c>
      <c r="M23" s="114">
        <f>[19]Setembro!$D$16</f>
        <v>22.5</v>
      </c>
      <c r="N23" s="114">
        <f>[19]Setembro!$D$17</f>
        <v>14.2</v>
      </c>
      <c r="O23" s="114">
        <f>[19]Setembro!$D$18</f>
        <v>10.4</v>
      </c>
      <c r="P23" s="114">
        <f>[19]Setembro!$D$19</f>
        <v>10.9</v>
      </c>
      <c r="Q23" s="114">
        <f>[19]Setembro!$D$20</f>
        <v>14.6</v>
      </c>
      <c r="R23" s="114">
        <f>[19]Setembro!$D$21</f>
        <v>22.2</v>
      </c>
      <c r="S23" s="114">
        <f>[19]Setembro!$D$22</f>
        <v>20.7</v>
      </c>
      <c r="T23" s="114">
        <f>[19]Setembro!$D$23</f>
        <v>20.8</v>
      </c>
      <c r="U23" s="114">
        <f>[19]Setembro!$D$24</f>
        <v>22.1</v>
      </c>
      <c r="V23" s="114">
        <f>[19]Setembro!$D$25</f>
        <v>21.4</v>
      </c>
      <c r="W23" s="114">
        <f>[19]Setembro!$D$26</f>
        <v>22.2</v>
      </c>
      <c r="X23" s="114">
        <f>[19]Setembro!$D$27</f>
        <v>24.5</v>
      </c>
      <c r="Y23" s="114">
        <f>[19]Setembro!$D$28</f>
        <v>24.3</v>
      </c>
      <c r="Z23" s="114">
        <f>[19]Setembro!$D$29</f>
        <v>25.5</v>
      </c>
      <c r="AA23" s="114">
        <f>[19]Setembro!$D$30</f>
        <v>25.3</v>
      </c>
      <c r="AB23" s="114">
        <f>[19]Setembro!$D$31</f>
        <v>18.3</v>
      </c>
      <c r="AC23" s="114">
        <f>[19]Setembro!$D$32</f>
        <v>15.1</v>
      </c>
      <c r="AD23" s="114">
        <f>[19]Setembro!$D$33</f>
        <v>19</v>
      </c>
      <c r="AE23" s="114">
        <f>[19]Setembro!$D$34</f>
        <v>21.5</v>
      </c>
      <c r="AF23" s="109">
        <f t="shared" si="1"/>
        <v>10.4</v>
      </c>
      <c r="AG23" s="108">
        <f t="shared" si="2"/>
        <v>19.193333333333332</v>
      </c>
      <c r="AI23" t="s">
        <v>35</v>
      </c>
      <c r="AJ23" t="s">
        <v>35</v>
      </c>
      <c r="AK23" t="s">
        <v>35</v>
      </c>
    </row>
    <row r="24" spans="1:38" x14ac:dyDescent="0.2">
      <c r="A24" s="52" t="s">
        <v>153</v>
      </c>
      <c r="B24" s="114">
        <f>[20]Setembro!$D$5</f>
        <v>17.5</v>
      </c>
      <c r="C24" s="114">
        <f>[20]Setembro!$D$6</f>
        <v>21.3</v>
      </c>
      <c r="D24" s="114">
        <f>[20]Setembro!$D$7</f>
        <v>21.7</v>
      </c>
      <c r="E24" s="114">
        <f>[20]Setembro!$D$8</f>
        <v>20.100000000000001</v>
      </c>
      <c r="F24" s="114">
        <f>[20]Setembro!$D$9</f>
        <v>15.8</v>
      </c>
      <c r="G24" s="114">
        <f>[20]Setembro!$D$10</f>
        <v>17.399999999999999</v>
      </c>
      <c r="H24" s="114">
        <f>[20]Setembro!$D$11</f>
        <v>19.8</v>
      </c>
      <c r="I24" s="114">
        <f>[20]Setembro!$D$12</f>
        <v>19.3</v>
      </c>
      <c r="J24" s="114">
        <f>[20]Setembro!$D$13</f>
        <v>18.100000000000001</v>
      </c>
      <c r="K24" s="114">
        <f>[20]Setembro!$D$14</f>
        <v>16.7</v>
      </c>
      <c r="L24" s="114">
        <f>[20]Setembro!$D$15</f>
        <v>19.600000000000001</v>
      </c>
      <c r="M24" s="114">
        <f>[20]Setembro!$D$16</f>
        <v>21.4</v>
      </c>
      <c r="N24" s="114">
        <f>[20]Setembro!$D$17</f>
        <v>15.7</v>
      </c>
      <c r="O24" s="114">
        <f>[20]Setembro!$D$18</f>
        <v>11.5</v>
      </c>
      <c r="P24" s="114">
        <f>[20]Setembro!$D$19</f>
        <v>8.9</v>
      </c>
      <c r="Q24" s="114">
        <f>[20]Setembro!$D$20</f>
        <v>13.4</v>
      </c>
      <c r="R24" s="114">
        <f>[20]Setembro!$D$21</f>
        <v>19.399999999999999</v>
      </c>
      <c r="S24" s="114">
        <f>[20]Setembro!$D$22</f>
        <v>19.7</v>
      </c>
      <c r="T24" s="114">
        <f>[20]Setembro!$D$23</f>
        <v>20.5</v>
      </c>
      <c r="U24" s="114">
        <f>[20]Setembro!$D$24</f>
        <v>22.1</v>
      </c>
      <c r="V24" s="114">
        <f>[20]Setembro!$D$25</f>
        <v>23.9</v>
      </c>
      <c r="W24" s="114">
        <f>[20]Setembro!$D$26</f>
        <v>20.7</v>
      </c>
      <c r="X24" s="114">
        <f>[20]Setembro!$D$27</f>
        <v>21.6</v>
      </c>
      <c r="Y24" s="114">
        <f>[20]Setembro!$D$28</f>
        <v>22.2</v>
      </c>
      <c r="Z24" s="114">
        <f>[20]Setembro!$D$29</f>
        <v>22.8</v>
      </c>
      <c r="AA24" s="114">
        <f>[20]Setembro!$D$30</f>
        <v>23.6</v>
      </c>
      <c r="AB24" s="114">
        <f>[20]Setembro!$D$31</f>
        <v>20.3</v>
      </c>
      <c r="AC24" s="114">
        <f>[20]Setembro!$D$32</f>
        <v>16</v>
      </c>
      <c r="AD24" s="114">
        <f>[20]Setembro!$D$33</f>
        <v>19.3</v>
      </c>
      <c r="AE24" s="114">
        <f>[20]Setembro!$D$34</f>
        <v>22.3</v>
      </c>
      <c r="AF24" s="109">
        <f t="shared" si="1"/>
        <v>8.9</v>
      </c>
      <c r="AG24" s="108">
        <f t="shared" si="2"/>
        <v>19.086666666666659</v>
      </c>
      <c r="AI24" t="s">
        <v>35</v>
      </c>
      <c r="AL24" t="s">
        <v>35</v>
      </c>
    </row>
    <row r="25" spans="1:38" x14ac:dyDescent="0.2">
      <c r="A25" s="52" t="s">
        <v>154</v>
      </c>
      <c r="B25" s="114">
        <f>[21]Setembro!$D$5</f>
        <v>18.5</v>
      </c>
      <c r="C25" s="114">
        <f>[21]Setembro!$D$6</f>
        <v>19.3</v>
      </c>
      <c r="D25" s="114">
        <f>[21]Setembro!$D$7</f>
        <v>21.7</v>
      </c>
      <c r="E25" s="114">
        <f>[21]Setembro!$D$8</f>
        <v>16.5</v>
      </c>
      <c r="F25" s="114">
        <f>[21]Setembro!$D$9</f>
        <v>12.1</v>
      </c>
      <c r="G25" s="114">
        <f>[21]Setembro!$D$10</f>
        <v>14.3</v>
      </c>
      <c r="H25" s="114">
        <f>[21]Setembro!$D$11</f>
        <v>19.8</v>
      </c>
      <c r="I25" s="114">
        <f>[21]Setembro!$D$12</f>
        <v>18.5</v>
      </c>
      <c r="J25" s="114">
        <f>[21]Setembro!$D$13</f>
        <v>18.600000000000001</v>
      </c>
      <c r="K25" s="114">
        <f>[21]Setembro!$D$14</f>
        <v>17.5</v>
      </c>
      <c r="L25" s="114">
        <f>[21]Setembro!$D$15</f>
        <v>18.3</v>
      </c>
      <c r="M25" s="114">
        <f>[21]Setembro!$D$16</f>
        <v>19.8</v>
      </c>
      <c r="N25" s="114">
        <f>[21]Setembro!$D$17</f>
        <v>12.9</v>
      </c>
      <c r="O25" s="114">
        <f>[21]Setembro!$D$18</f>
        <v>11.2</v>
      </c>
      <c r="P25" s="114">
        <f>[21]Setembro!$D$19</f>
        <v>4.3</v>
      </c>
      <c r="Q25" s="114">
        <f>[21]Setembro!$D$20</f>
        <v>10.4</v>
      </c>
      <c r="R25" s="114">
        <f>[21]Setembro!$D$21</f>
        <v>17.899999999999999</v>
      </c>
      <c r="S25" s="114">
        <f>[21]Setembro!$D$22</f>
        <v>19.7</v>
      </c>
      <c r="T25" s="114">
        <f>[21]Setembro!$D$23</f>
        <v>20.399999999999999</v>
      </c>
      <c r="U25" s="114">
        <f>[21]Setembro!$D$24</f>
        <v>19.399999999999999</v>
      </c>
      <c r="V25" s="114">
        <f>[21]Setembro!$D$25</f>
        <v>20.7</v>
      </c>
      <c r="W25" s="114">
        <f>[21]Setembro!$D$26</f>
        <v>20.3</v>
      </c>
      <c r="X25" s="114">
        <f>[21]Setembro!$D$27</f>
        <v>22.4</v>
      </c>
      <c r="Y25" s="114">
        <f>[21]Setembro!$D$28</f>
        <v>23.1</v>
      </c>
      <c r="Z25" s="114">
        <f>[21]Setembro!$D$29</f>
        <v>23</v>
      </c>
      <c r="AA25" s="114">
        <f>[21]Setembro!$D$30</f>
        <v>23.9</v>
      </c>
      <c r="AB25" s="114">
        <f>[21]Setembro!$D$31</f>
        <v>18.3</v>
      </c>
      <c r="AC25" s="114">
        <f>[21]Setembro!$D$32</f>
        <v>14.3</v>
      </c>
      <c r="AD25" s="114">
        <f>[21]Setembro!$D$33</f>
        <v>18.899999999999999</v>
      </c>
      <c r="AE25" s="114">
        <f>[21]Setembro!$D$34</f>
        <v>20.6</v>
      </c>
      <c r="AF25" s="109">
        <f t="shared" si="1"/>
        <v>4.3</v>
      </c>
      <c r="AG25" s="108">
        <f t="shared" si="2"/>
        <v>17.886666666666667</v>
      </c>
      <c r="AH25" s="12" t="s">
        <v>35</v>
      </c>
      <c r="AI25" t="s">
        <v>35</v>
      </c>
      <c r="AK25" t="s">
        <v>35</v>
      </c>
      <c r="AL25" t="s">
        <v>35</v>
      </c>
    </row>
    <row r="26" spans="1:38" x14ac:dyDescent="0.2">
      <c r="A26" s="52" t="s">
        <v>155</v>
      </c>
      <c r="B26" s="114">
        <f>[22]Setembro!$D$5</f>
        <v>17.8</v>
      </c>
      <c r="C26" s="114">
        <f>[22]Setembro!$D$6</f>
        <v>21.2</v>
      </c>
      <c r="D26" s="114">
        <f>[22]Setembro!$D$7</f>
        <v>22.6</v>
      </c>
      <c r="E26" s="114">
        <f>[22]Setembro!$D$8</f>
        <v>19.8</v>
      </c>
      <c r="F26" s="114">
        <f>[22]Setembro!$D$9</f>
        <v>16.2</v>
      </c>
      <c r="G26" s="114">
        <f>[22]Setembro!$D$10</f>
        <v>17.7</v>
      </c>
      <c r="H26" s="114">
        <f>[22]Setembro!$D$11</f>
        <v>19.899999999999999</v>
      </c>
      <c r="I26" s="114">
        <f>[22]Setembro!$D$12</f>
        <v>19.2</v>
      </c>
      <c r="J26" s="114" t="str">
        <f>[22]Setembro!$D$13</f>
        <v>*</v>
      </c>
      <c r="K26" s="114" t="str">
        <f>[22]Setembro!$D$14</f>
        <v>*</v>
      </c>
      <c r="L26" s="114" t="str">
        <f>[22]Setembro!$D$15</f>
        <v>*</v>
      </c>
      <c r="M26" s="114" t="str">
        <f>[22]Setembro!$D$16</f>
        <v>*</v>
      </c>
      <c r="N26" s="114" t="str">
        <f>[22]Setembro!$D$17</f>
        <v>*</v>
      </c>
      <c r="O26" s="114" t="str">
        <f>[22]Setembro!$D$18</f>
        <v>*</v>
      </c>
      <c r="P26" s="114" t="str">
        <f>[22]Setembro!$D$19</f>
        <v>*</v>
      </c>
      <c r="Q26" s="114" t="str">
        <f>[22]Setembro!$D$20</f>
        <v>*</v>
      </c>
      <c r="R26" s="114" t="str">
        <f>[22]Setembro!$D$21</f>
        <v>*</v>
      </c>
      <c r="S26" s="114" t="str">
        <f>[22]Setembro!$D$22</f>
        <v>*</v>
      </c>
      <c r="T26" s="114">
        <f>[22]Setembro!$D$23</f>
        <v>21</v>
      </c>
      <c r="U26" s="114">
        <f>[22]Setembro!$D$24</f>
        <v>22.2</v>
      </c>
      <c r="V26" s="114">
        <f>[22]Setembro!$D$25</f>
        <v>21.9</v>
      </c>
      <c r="W26" s="114">
        <f>[22]Setembro!$D$26</f>
        <v>21.6</v>
      </c>
      <c r="X26" s="114">
        <f>[22]Setembro!$D$27</f>
        <v>21.1</v>
      </c>
      <c r="Y26" s="114">
        <f>[22]Setembro!$D$28</f>
        <v>22.8</v>
      </c>
      <c r="Z26" s="114">
        <f>[22]Setembro!$D$29</f>
        <v>23.6</v>
      </c>
      <c r="AA26" s="114">
        <f>[22]Setembro!$D$30</f>
        <v>24.3</v>
      </c>
      <c r="AB26" s="114">
        <f>[22]Setembro!$D$31</f>
        <v>19.600000000000001</v>
      </c>
      <c r="AC26" s="114">
        <f>[22]Setembro!$D$32</f>
        <v>16.5</v>
      </c>
      <c r="AD26" s="114">
        <f>[22]Setembro!$D$33</f>
        <v>19.3</v>
      </c>
      <c r="AE26" s="114">
        <f>[22]Setembro!$D$34</f>
        <v>23.4</v>
      </c>
      <c r="AF26" s="109">
        <f t="shared" si="1"/>
        <v>16.2</v>
      </c>
      <c r="AG26" s="108">
        <f t="shared" si="2"/>
        <v>20.585000000000001</v>
      </c>
      <c r="AI26" t="s">
        <v>35</v>
      </c>
      <c r="AL26" t="s">
        <v>35</v>
      </c>
    </row>
    <row r="27" spans="1:38" x14ac:dyDescent="0.2">
      <c r="A27" s="52" t="s">
        <v>8</v>
      </c>
      <c r="B27" s="114">
        <f>[23]Setembro!$D$5</f>
        <v>17.3</v>
      </c>
      <c r="C27" s="114">
        <f>[23]Setembro!$D$6</f>
        <v>19</v>
      </c>
      <c r="D27" s="114">
        <f>[23]Setembro!$D$7</f>
        <v>20.100000000000001</v>
      </c>
      <c r="E27" s="114">
        <f>[23]Setembro!$D$8</f>
        <v>16.399999999999999</v>
      </c>
      <c r="F27" s="114">
        <f>[23]Setembro!$D$9</f>
        <v>14.1</v>
      </c>
      <c r="G27" s="114">
        <f>[23]Setembro!$D$10</f>
        <v>16.100000000000001</v>
      </c>
      <c r="H27" s="114">
        <f>[23]Setembro!$D$11</f>
        <v>19</v>
      </c>
      <c r="I27" s="114">
        <f>[23]Setembro!$D$12</f>
        <v>18.100000000000001</v>
      </c>
      <c r="J27" s="114">
        <f>[23]Setembro!$D$13</f>
        <v>17.7</v>
      </c>
      <c r="K27" s="114">
        <f>[23]Setembro!$D$14</f>
        <v>16.5</v>
      </c>
      <c r="L27" s="114">
        <f>[23]Setembro!$D$15</f>
        <v>19.3</v>
      </c>
      <c r="M27" s="114">
        <f>[23]Setembro!$D$16</f>
        <v>21.1</v>
      </c>
      <c r="N27" s="114">
        <f>[23]Setembro!$D$17</f>
        <v>13.4</v>
      </c>
      <c r="O27" s="114">
        <f>[23]Setembro!$D$18</f>
        <v>11</v>
      </c>
      <c r="P27" s="114">
        <f>[23]Setembro!$D$19</f>
        <v>7.4</v>
      </c>
      <c r="Q27" s="114">
        <f>[23]Setembro!$D$20</f>
        <v>13.7</v>
      </c>
      <c r="R27" s="114">
        <f>[23]Setembro!$D$21</f>
        <v>19.399999999999999</v>
      </c>
      <c r="S27" s="114">
        <f>[23]Setembro!$D$22</f>
        <v>20.100000000000001</v>
      </c>
      <c r="T27" s="114">
        <f>[23]Setembro!$D$23</f>
        <v>22.3</v>
      </c>
      <c r="U27" s="114">
        <f>[23]Setembro!$D$24</f>
        <v>20.5</v>
      </c>
      <c r="V27" s="114">
        <f>[23]Setembro!$D$25</f>
        <v>21.8</v>
      </c>
      <c r="W27" s="114">
        <f>[23]Setembro!$D$26</f>
        <v>22.8</v>
      </c>
      <c r="X27" s="114">
        <f>[23]Setembro!$D$27</f>
        <v>23.4</v>
      </c>
      <c r="Y27" s="114">
        <f>[23]Setembro!$D$28</f>
        <v>24.7</v>
      </c>
      <c r="Z27" s="114">
        <f>[23]Setembro!$D$29</f>
        <v>23.8</v>
      </c>
      <c r="AA27" s="114">
        <f>[23]Setembro!$D$30</f>
        <v>25.2</v>
      </c>
      <c r="AB27" s="114">
        <f>[23]Setembro!$D$31</f>
        <v>19.3</v>
      </c>
      <c r="AC27" s="114">
        <f>[23]Setembro!$D$32</f>
        <v>15.3</v>
      </c>
      <c r="AD27" s="114">
        <f>[23]Setembro!$D$33</f>
        <v>18.5</v>
      </c>
      <c r="AE27" s="114">
        <f>[23]Setembro!$D$34</f>
        <v>21.4</v>
      </c>
      <c r="AF27" s="109">
        <f t="shared" si="1"/>
        <v>7.4</v>
      </c>
      <c r="AG27" s="108">
        <f t="shared" si="2"/>
        <v>18.623333333333331</v>
      </c>
      <c r="AI27" t="s">
        <v>35</v>
      </c>
      <c r="AK27" t="s">
        <v>35</v>
      </c>
    </row>
    <row r="28" spans="1:38" x14ac:dyDescent="0.2">
      <c r="A28" s="52" t="s">
        <v>9</v>
      </c>
      <c r="B28" s="114">
        <f>[24]Setembro!$D$5</f>
        <v>18.2</v>
      </c>
      <c r="C28" s="114">
        <f>[24]Setembro!$D$6</f>
        <v>22.2</v>
      </c>
      <c r="D28" s="114">
        <f>[24]Setembro!$D$7</f>
        <v>21.3</v>
      </c>
      <c r="E28" s="114">
        <f>[24]Setembro!$D$8</f>
        <v>21.4</v>
      </c>
      <c r="F28" s="114">
        <f>[24]Setembro!$D$9</f>
        <v>15.5</v>
      </c>
      <c r="G28" s="114">
        <f>[24]Setembro!$D$10</f>
        <v>18.3</v>
      </c>
      <c r="H28" s="114">
        <f>[24]Setembro!$D$11</f>
        <v>18.7</v>
      </c>
      <c r="I28" s="114">
        <f>[24]Setembro!$D$12</f>
        <v>18.399999999999999</v>
      </c>
      <c r="J28" s="114">
        <f>[24]Setembro!$D$13</f>
        <v>18.5</v>
      </c>
      <c r="K28" s="114">
        <f>[24]Setembro!$D$14</f>
        <v>17</v>
      </c>
      <c r="L28" s="114">
        <f>[24]Setembro!$D$15</f>
        <v>20.3</v>
      </c>
      <c r="M28" s="114">
        <f>[24]Setembro!$D$16</f>
        <v>22</v>
      </c>
      <c r="N28" s="114">
        <f>[24]Setembro!$D$17</f>
        <v>15.7</v>
      </c>
      <c r="O28" s="114">
        <f>[24]Setembro!$D$18</f>
        <v>11.3</v>
      </c>
      <c r="P28" s="114">
        <f>[24]Setembro!$D$19</f>
        <v>12</v>
      </c>
      <c r="Q28" s="114">
        <f>[24]Setembro!$D$20</f>
        <v>16.899999999999999</v>
      </c>
      <c r="R28" s="114">
        <f>[24]Setembro!$D$21</f>
        <v>21</v>
      </c>
      <c r="S28" s="114">
        <f>[24]Setembro!$D$22</f>
        <v>22.8</v>
      </c>
      <c r="T28" s="114">
        <f>[24]Setembro!$D$23</f>
        <v>23.1</v>
      </c>
      <c r="U28" s="114">
        <f>[24]Setembro!$D$24</f>
        <v>23.7</v>
      </c>
      <c r="V28" s="114">
        <f>[24]Setembro!$D$25</f>
        <v>23.8</v>
      </c>
      <c r="W28" s="114">
        <f>[24]Setembro!$D$26</f>
        <v>25</v>
      </c>
      <c r="X28" s="114">
        <f>[24]Setembro!$D$27</f>
        <v>24.2</v>
      </c>
      <c r="Y28" s="114">
        <f>[24]Setembro!$D$28</f>
        <v>25.3</v>
      </c>
      <c r="Z28" s="114">
        <f>[24]Setembro!$D$29</f>
        <v>25.6</v>
      </c>
      <c r="AA28" s="114">
        <f>[24]Setembro!$D$30</f>
        <v>25.5</v>
      </c>
      <c r="AB28" s="114">
        <f>[24]Setembro!$D$31</f>
        <v>20.9</v>
      </c>
      <c r="AC28" s="114">
        <f>[24]Setembro!$D$32</f>
        <v>16.600000000000001</v>
      </c>
      <c r="AD28" s="114">
        <f>[24]Setembro!$D$33</f>
        <v>18.399999999999999</v>
      </c>
      <c r="AE28" s="114">
        <f>[24]Setembro!$D$34</f>
        <v>23.1</v>
      </c>
      <c r="AF28" s="109">
        <f t="shared" si="1"/>
        <v>11.3</v>
      </c>
      <c r="AG28" s="108">
        <f t="shared" si="2"/>
        <v>20.223333333333336</v>
      </c>
      <c r="AK28" t="s">
        <v>35</v>
      </c>
      <c r="AL28" t="s">
        <v>35</v>
      </c>
    </row>
    <row r="29" spans="1:38" hidden="1" x14ac:dyDescent="0.2">
      <c r="A29" s="52" t="s">
        <v>32</v>
      </c>
      <c r="B29" s="114" t="str">
        <f>[25]Setembro!$D$5</f>
        <v>*</v>
      </c>
      <c r="C29" s="114" t="str">
        <f>[25]Setembro!$D$6</f>
        <v>*</v>
      </c>
      <c r="D29" s="114" t="str">
        <f>[25]Setembro!$D$7</f>
        <v>*</v>
      </c>
      <c r="E29" s="114" t="str">
        <f>[25]Setembro!$D$8</f>
        <v>*</v>
      </c>
      <c r="F29" s="114" t="str">
        <f>[25]Setembro!$D$9</f>
        <v>*</v>
      </c>
      <c r="G29" s="114" t="str">
        <f>[25]Setembro!$D$10</f>
        <v>*</v>
      </c>
      <c r="H29" s="114" t="str">
        <f>[25]Setembro!$D$11</f>
        <v>*</v>
      </c>
      <c r="I29" s="114" t="str">
        <f>[25]Setembro!$D$12</f>
        <v>*</v>
      </c>
      <c r="J29" s="114" t="str">
        <f>[25]Setembro!$D$13</f>
        <v>*</v>
      </c>
      <c r="K29" s="114" t="str">
        <f>[25]Setembro!$D$14</f>
        <v>*</v>
      </c>
      <c r="L29" s="114" t="str">
        <f>[25]Setembro!$D$15</f>
        <v>*</v>
      </c>
      <c r="M29" s="114" t="str">
        <f>[25]Setembro!$D$16</f>
        <v>*</v>
      </c>
      <c r="N29" s="114" t="str">
        <f>[25]Setembro!$D$17</f>
        <v>*</v>
      </c>
      <c r="O29" s="114" t="str">
        <f>[25]Setembro!$D$18</f>
        <v>*</v>
      </c>
      <c r="P29" s="114" t="str">
        <f>[25]Setembro!$D$19</f>
        <v>*</v>
      </c>
      <c r="Q29" s="114" t="str">
        <f>[25]Setembro!$D$20</f>
        <v>*</v>
      </c>
      <c r="R29" s="114" t="str">
        <f>[25]Setembro!$D$21</f>
        <v>*</v>
      </c>
      <c r="S29" s="114" t="str">
        <f>[25]Setembro!$D$22</f>
        <v>*</v>
      </c>
      <c r="T29" s="114" t="str">
        <f>[25]Setembro!$D$23</f>
        <v>*</v>
      </c>
      <c r="U29" s="114" t="str">
        <f>[25]Setembro!$D$24</f>
        <v>*</v>
      </c>
      <c r="V29" s="114" t="str">
        <f>[25]Setembro!$D$25</f>
        <v>*</v>
      </c>
      <c r="W29" s="114" t="str">
        <f>[25]Setembro!$D$26</f>
        <v>*</v>
      </c>
      <c r="X29" s="114" t="str">
        <f>[25]Setembro!$D$27</f>
        <v>*</v>
      </c>
      <c r="Y29" s="114" t="str">
        <f>[25]Setembro!$D$28</f>
        <v>*</v>
      </c>
      <c r="Z29" s="114" t="str">
        <f>[25]Setembro!$D$29</f>
        <v>*</v>
      </c>
      <c r="AA29" s="114" t="str">
        <f>[25]Setembro!$D$30</f>
        <v>*</v>
      </c>
      <c r="AB29" s="114" t="str">
        <f>[25]Setembro!$D$31</f>
        <v>*</v>
      </c>
      <c r="AC29" s="114" t="str">
        <f>[25]Setembro!$D$32</f>
        <v>*</v>
      </c>
      <c r="AD29" s="114" t="str">
        <f>[25]Setembro!$D$33</f>
        <v>*</v>
      </c>
      <c r="AE29" s="114" t="str">
        <f>[25]Setembro!$D$34</f>
        <v>*</v>
      </c>
      <c r="AF29" s="109" t="s">
        <v>209</v>
      </c>
      <c r="AG29" s="108" t="s">
        <v>209</v>
      </c>
      <c r="AL29" t="s">
        <v>35</v>
      </c>
    </row>
    <row r="30" spans="1:38" x14ac:dyDescent="0.2">
      <c r="A30" s="52" t="s">
        <v>10</v>
      </c>
      <c r="B30" s="114">
        <f>[26]Setembro!$D$5</f>
        <v>17.899999999999999</v>
      </c>
      <c r="C30" s="114">
        <f>[26]Setembro!$D$6</f>
        <v>21.5</v>
      </c>
      <c r="D30" s="114">
        <f>[26]Setembro!$D$7</f>
        <v>21.5</v>
      </c>
      <c r="E30" s="114">
        <f>[26]Setembro!$D$8</f>
        <v>16.899999999999999</v>
      </c>
      <c r="F30" s="114">
        <f>[26]Setembro!$D$9</f>
        <v>15.1</v>
      </c>
      <c r="G30" s="114">
        <f>[26]Setembro!$D$10</f>
        <v>16</v>
      </c>
      <c r="H30" s="114">
        <f>[26]Setembro!$D$11</f>
        <v>19</v>
      </c>
      <c r="I30" s="114">
        <f>[26]Setembro!$D$12</f>
        <v>18.7</v>
      </c>
      <c r="J30" s="114">
        <f>[26]Setembro!$D$13</f>
        <v>18.899999999999999</v>
      </c>
      <c r="K30" s="114">
        <f>[26]Setembro!$D$14</f>
        <v>16.3</v>
      </c>
      <c r="L30" s="114">
        <f>[26]Setembro!$D$15</f>
        <v>17.600000000000001</v>
      </c>
      <c r="M30" s="114">
        <f>[26]Setembro!$D$16</f>
        <v>21.9</v>
      </c>
      <c r="N30" s="114">
        <f>[26]Setembro!$D$17</f>
        <v>13.5</v>
      </c>
      <c r="O30" s="114">
        <f>[26]Setembro!$D$18</f>
        <v>11</v>
      </c>
      <c r="P30" s="114">
        <f>[26]Setembro!$D$19</f>
        <v>8</v>
      </c>
      <c r="Q30" s="114">
        <f>[26]Setembro!$D$20</f>
        <v>13.6</v>
      </c>
      <c r="R30" s="114">
        <f>[26]Setembro!$D$21</f>
        <v>21.5</v>
      </c>
      <c r="S30" s="114">
        <f>[26]Setembro!$D$22</f>
        <v>22.3</v>
      </c>
      <c r="T30" s="114">
        <f>[26]Setembro!$D$23</f>
        <v>20.8</v>
      </c>
      <c r="U30" s="114">
        <f>[26]Setembro!$D$24</f>
        <v>21.6</v>
      </c>
      <c r="V30" s="114">
        <f>[26]Setembro!$D$25</f>
        <v>22.3</v>
      </c>
      <c r="W30" s="114">
        <f>[26]Setembro!$D$26</f>
        <v>21.7</v>
      </c>
      <c r="X30" s="114">
        <f>[26]Setembro!$D$27</f>
        <v>22</v>
      </c>
      <c r="Y30" s="114">
        <f>[26]Setembro!$D$28</f>
        <v>23.7</v>
      </c>
      <c r="Z30" s="114">
        <f>[26]Setembro!$D$29</f>
        <v>24.6</v>
      </c>
      <c r="AA30" s="114">
        <f>[26]Setembro!$D$30</f>
        <v>26.4</v>
      </c>
      <c r="AB30" s="114">
        <f>[26]Setembro!$D$31</f>
        <v>18.5</v>
      </c>
      <c r="AC30" s="114">
        <f>[26]Setembro!$D$32</f>
        <v>15.3</v>
      </c>
      <c r="AD30" s="114">
        <f>[26]Setembro!$D$33</f>
        <v>18.7</v>
      </c>
      <c r="AE30" s="114">
        <f>[26]Setembro!$D$34</f>
        <v>21.4</v>
      </c>
      <c r="AF30" s="109">
        <f t="shared" si="1"/>
        <v>8</v>
      </c>
      <c r="AG30" s="108">
        <f t="shared" si="2"/>
        <v>18.940000000000001</v>
      </c>
      <c r="AK30" t="s">
        <v>35</v>
      </c>
    </row>
    <row r="31" spans="1:38" x14ac:dyDescent="0.2">
      <c r="A31" s="52" t="s">
        <v>156</v>
      </c>
      <c r="B31" s="114">
        <f>[27]Setembro!$D$5</f>
        <v>15.9</v>
      </c>
      <c r="C31" s="114">
        <f>[27]Setembro!$D$6</f>
        <v>19.7</v>
      </c>
      <c r="D31" s="114">
        <f>[27]Setembro!$D$7</f>
        <v>21.5</v>
      </c>
      <c r="E31" s="114">
        <f>[27]Setembro!$D$8</f>
        <v>15.1</v>
      </c>
      <c r="F31" s="114">
        <f>[27]Setembro!$D$9</f>
        <v>14.3</v>
      </c>
      <c r="G31" s="114">
        <f>[27]Setembro!$D$10</f>
        <v>15.9</v>
      </c>
      <c r="H31" s="114">
        <f>[27]Setembro!$D$11</f>
        <v>18.899999999999999</v>
      </c>
      <c r="I31" s="114">
        <f>[27]Setembro!$D$12</f>
        <v>18.7</v>
      </c>
      <c r="J31" s="114">
        <f>[27]Setembro!$D$13</f>
        <v>18.3</v>
      </c>
      <c r="K31" s="114">
        <f>[27]Setembro!$D$14</f>
        <v>15.6</v>
      </c>
      <c r="L31" s="114">
        <f>[27]Setembro!$D$15</f>
        <v>16.8</v>
      </c>
      <c r="M31" s="114">
        <f>[27]Setembro!$D$16</f>
        <v>19.5</v>
      </c>
      <c r="N31" s="114">
        <f>[27]Setembro!$D$17</f>
        <v>12.7</v>
      </c>
      <c r="O31" s="114">
        <f>[27]Setembro!$D$18</f>
        <v>9.9</v>
      </c>
      <c r="P31" s="114">
        <f>[27]Setembro!$D$19</f>
        <v>7.8</v>
      </c>
      <c r="Q31" s="114">
        <f>[27]Setembro!$D$20</f>
        <v>11.7</v>
      </c>
      <c r="R31" s="114">
        <f>[27]Setembro!$D$21</f>
        <v>16.2</v>
      </c>
      <c r="S31" s="114">
        <f>[27]Setembro!$D$22</f>
        <v>18.600000000000001</v>
      </c>
      <c r="T31" s="114">
        <f>[27]Setembro!$D$23</f>
        <v>18.899999999999999</v>
      </c>
      <c r="U31" s="114">
        <f>[27]Setembro!$D$24</f>
        <v>21.5</v>
      </c>
      <c r="V31" s="114">
        <f>[27]Setembro!$D$25</f>
        <v>21.2</v>
      </c>
      <c r="W31" s="114">
        <f>[27]Setembro!$D$26</f>
        <v>19.8</v>
      </c>
      <c r="X31" s="114">
        <f>[27]Setembro!$D$27</f>
        <v>21.7</v>
      </c>
      <c r="Y31" s="114">
        <f>[27]Setembro!$D$28</f>
        <v>21.6</v>
      </c>
      <c r="Z31" s="114">
        <f>[27]Setembro!$D$29</f>
        <v>22.1</v>
      </c>
      <c r="AA31" s="114">
        <f>[27]Setembro!$D$30</f>
        <v>23.6</v>
      </c>
      <c r="AB31" s="114">
        <f>[27]Setembro!$D$31</f>
        <v>16.8</v>
      </c>
      <c r="AC31" s="114">
        <f>[27]Setembro!$D$32</f>
        <v>14.6</v>
      </c>
      <c r="AD31" s="114">
        <f>[27]Setembro!$D$33</f>
        <v>18.399999999999999</v>
      </c>
      <c r="AE31" s="114">
        <f>[27]Setembro!$D$34</f>
        <v>21.3</v>
      </c>
      <c r="AF31" s="109">
        <f t="shared" si="1"/>
        <v>7.8</v>
      </c>
      <c r="AG31" s="108">
        <f t="shared" si="2"/>
        <v>17.62</v>
      </c>
      <c r="AH31" s="12" t="s">
        <v>35</v>
      </c>
      <c r="AI31" t="s">
        <v>35</v>
      </c>
      <c r="AK31" t="s">
        <v>35</v>
      </c>
      <c r="AL31" t="s">
        <v>35</v>
      </c>
    </row>
    <row r="32" spans="1:38" x14ac:dyDescent="0.2">
      <c r="A32" s="52" t="s">
        <v>11</v>
      </c>
      <c r="B32" s="114">
        <f>[28]Setembro!$D$5</f>
        <v>18</v>
      </c>
      <c r="C32" s="114">
        <f>[28]Setembro!$D$6</f>
        <v>19.8</v>
      </c>
      <c r="D32" s="114">
        <f>[28]Setembro!$D$7</f>
        <v>20.2</v>
      </c>
      <c r="E32" s="114">
        <f>[28]Setembro!$D$8</f>
        <v>20.399999999999999</v>
      </c>
      <c r="F32" s="114">
        <f>[28]Setembro!$D$9</f>
        <v>15.9</v>
      </c>
      <c r="G32" s="114">
        <f>[28]Setembro!$D$10</f>
        <v>16</v>
      </c>
      <c r="H32" s="114">
        <f>[28]Setembro!$D$11</f>
        <v>19.899999999999999</v>
      </c>
      <c r="I32" s="114">
        <f>[28]Setembro!$D$12</f>
        <v>19.100000000000001</v>
      </c>
      <c r="J32" s="114">
        <f>[28]Setembro!$D$13</f>
        <v>18.8</v>
      </c>
      <c r="K32" s="114">
        <f>[28]Setembro!$D$14</f>
        <v>14</v>
      </c>
      <c r="L32" s="114">
        <f>[28]Setembro!$D$15</f>
        <v>15.4</v>
      </c>
      <c r="M32" s="114">
        <f>[28]Setembro!$D$16</f>
        <v>18.100000000000001</v>
      </c>
      <c r="N32" s="114">
        <f>[28]Setembro!$D$17</f>
        <v>16.2</v>
      </c>
      <c r="O32" s="114">
        <f>[28]Setembro!$D$18</f>
        <v>12.4</v>
      </c>
      <c r="P32" s="114">
        <f>[28]Setembro!$D$19</f>
        <v>6.6</v>
      </c>
      <c r="Q32" s="114">
        <f>[28]Setembro!$D$20</f>
        <v>11.6</v>
      </c>
      <c r="R32" s="114">
        <f>[28]Setembro!$D$21</f>
        <v>16.3</v>
      </c>
      <c r="S32" s="114">
        <f>[28]Setembro!$D$22</f>
        <v>18</v>
      </c>
      <c r="T32" s="114">
        <f>[28]Setembro!$D$23</f>
        <v>18.5</v>
      </c>
      <c r="U32" s="114">
        <f>[28]Setembro!$D$24</f>
        <v>19.3</v>
      </c>
      <c r="V32" s="114">
        <f>[28]Setembro!$D$25</f>
        <v>19.7</v>
      </c>
      <c r="W32" s="114">
        <f>[28]Setembro!$D$26</f>
        <v>18.899999999999999</v>
      </c>
      <c r="X32" s="114">
        <f>[28]Setembro!$D$27</f>
        <v>19.399999999999999</v>
      </c>
      <c r="Y32" s="114">
        <f>[28]Setembro!$D$28</f>
        <v>20.5</v>
      </c>
      <c r="Z32" s="114">
        <f>[28]Setembro!$D$29</f>
        <v>21.7</v>
      </c>
      <c r="AA32" s="114">
        <f>[28]Setembro!$D$30</f>
        <v>23.6</v>
      </c>
      <c r="AB32" s="114">
        <f>[28]Setembro!$D$31</f>
        <v>20.7</v>
      </c>
      <c r="AC32" s="114">
        <f>[28]Setembro!$D$32</f>
        <v>15.6</v>
      </c>
      <c r="AD32" s="114">
        <f>[28]Setembro!$D$33</f>
        <v>18.600000000000001</v>
      </c>
      <c r="AE32" s="114">
        <f>[28]Setembro!$D$34</f>
        <v>22.2</v>
      </c>
      <c r="AF32" s="109">
        <f t="shared" si="1"/>
        <v>6.6</v>
      </c>
      <c r="AG32" s="108">
        <f t="shared" si="2"/>
        <v>17.846666666666671</v>
      </c>
    </row>
    <row r="33" spans="1:38" s="5" customFormat="1" x14ac:dyDescent="0.2">
      <c r="A33" s="52" t="s">
        <v>12</v>
      </c>
      <c r="B33" s="114">
        <f>[29]Setembro!$D$5</f>
        <v>20.7</v>
      </c>
      <c r="C33" s="114">
        <f>[29]Setembro!$D$6</f>
        <v>22.9</v>
      </c>
      <c r="D33" s="114">
        <f>[29]Setembro!$D$7</f>
        <v>22.6</v>
      </c>
      <c r="E33" s="114">
        <f>[29]Setembro!$D$8</f>
        <v>24.7</v>
      </c>
      <c r="F33" s="114">
        <f>[29]Setembro!$D$9</f>
        <v>19</v>
      </c>
      <c r="G33" s="114" t="str">
        <f>[29]Setembro!$D$10</f>
        <v>*</v>
      </c>
      <c r="H33" s="114" t="str">
        <f>[29]Setembro!$D$11</f>
        <v>*</v>
      </c>
      <c r="I33" s="114" t="str">
        <f>[29]Setembro!$D$12</f>
        <v>*</v>
      </c>
      <c r="J33" s="114" t="str">
        <f>[29]Setembro!$D$13</f>
        <v>*</v>
      </c>
      <c r="K33" s="114">
        <f>[29]Setembro!$D$14</f>
        <v>18.5</v>
      </c>
      <c r="L33" s="114">
        <f>[29]Setembro!$D$15</f>
        <v>20.3</v>
      </c>
      <c r="M33" s="114">
        <f>[29]Setembro!$D$16</f>
        <v>21.6</v>
      </c>
      <c r="N33" s="114">
        <f>[29]Setembro!$D$17</f>
        <v>17.3</v>
      </c>
      <c r="O33" s="114">
        <f>[29]Setembro!$D$18</f>
        <v>14.7</v>
      </c>
      <c r="P33" s="114">
        <f>[29]Setembro!$D$19</f>
        <v>13.9</v>
      </c>
      <c r="Q33" s="114">
        <f>[29]Setembro!$D$20</f>
        <v>17</v>
      </c>
      <c r="R33" s="114">
        <f>[29]Setembro!$D$21</f>
        <v>19.7</v>
      </c>
      <c r="S33" s="114">
        <f>[29]Setembro!$D$22</f>
        <v>21.2</v>
      </c>
      <c r="T33" s="114">
        <f>[29]Setembro!$D$23</f>
        <v>20.100000000000001</v>
      </c>
      <c r="U33" s="114">
        <f>[29]Setembro!$D$24</f>
        <v>23.4</v>
      </c>
      <c r="V33" s="114">
        <f>[29]Setembro!$D$25</f>
        <v>22.2</v>
      </c>
      <c r="W33" s="114">
        <f>[29]Setembro!$D$26</f>
        <v>22</v>
      </c>
      <c r="X33" s="114">
        <f>[29]Setembro!$D$27</f>
        <v>22.5</v>
      </c>
      <c r="Y33" s="114">
        <f>[29]Setembro!$D$28</f>
        <v>23.1</v>
      </c>
      <c r="Z33" s="114">
        <f>[29]Setembro!$D$29</f>
        <v>23.3</v>
      </c>
      <c r="AA33" s="114">
        <f>[29]Setembro!$D$30</f>
        <v>22.9</v>
      </c>
      <c r="AB33" s="114">
        <f>[29]Setembro!$D$31</f>
        <v>21.4</v>
      </c>
      <c r="AC33" s="114">
        <f>[29]Setembro!$D$32</f>
        <v>16.7</v>
      </c>
      <c r="AD33" s="114">
        <f>[29]Setembro!$D$33</f>
        <v>20.9</v>
      </c>
      <c r="AE33" s="114">
        <f>[29]Setembro!$D$34</f>
        <v>22.7</v>
      </c>
      <c r="AF33" s="109">
        <f t="shared" si="1"/>
        <v>13.9</v>
      </c>
      <c r="AG33" s="108">
        <f t="shared" si="2"/>
        <v>20.588461538461537</v>
      </c>
      <c r="AK33" s="5" t="s">
        <v>35</v>
      </c>
    </row>
    <row r="34" spans="1:38" x14ac:dyDescent="0.2">
      <c r="A34" s="52" t="s">
        <v>13</v>
      </c>
      <c r="B34" s="114">
        <f>[30]Setembro!$D$5</f>
        <v>20.8</v>
      </c>
      <c r="C34" s="114">
        <f>[30]Setembro!$D$6</f>
        <v>23.5</v>
      </c>
      <c r="D34" s="114">
        <f>[30]Setembro!$D$7</f>
        <v>25.7</v>
      </c>
      <c r="E34" s="114">
        <f>[30]Setembro!$D$8</f>
        <v>25.3</v>
      </c>
      <c r="F34" s="114">
        <f>[30]Setembro!$D$9</f>
        <v>19.399999999999999</v>
      </c>
      <c r="G34" s="114">
        <f>[30]Setembro!$D$10</f>
        <v>20.5</v>
      </c>
      <c r="H34" s="114">
        <f>[30]Setembro!$D$11</f>
        <v>23.3</v>
      </c>
      <c r="I34" s="114">
        <f>[30]Setembro!$D$12</f>
        <v>24.4</v>
      </c>
      <c r="J34" s="114">
        <f>[30]Setembro!$D$13</f>
        <v>22.6</v>
      </c>
      <c r="K34" s="114">
        <f>[30]Setembro!$D$14</f>
        <v>19.600000000000001</v>
      </c>
      <c r="L34" s="114">
        <f>[30]Setembro!$D$15</f>
        <v>21.3</v>
      </c>
      <c r="M34" s="114">
        <f>[30]Setembro!$D$16</f>
        <v>22.6</v>
      </c>
      <c r="N34" s="114">
        <f>[30]Setembro!$D$17</f>
        <v>16.100000000000001</v>
      </c>
      <c r="O34" s="114">
        <f>[30]Setembro!$D$18</f>
        <v>16.399999999999999</v>
      </c>
      <c r="P34" s="114">
        <f>[30]Setembro!$D$19</f>
        <v>15.3</v>
      </c>
      <c r="Q34" s="114">
        <f>[30]Setembro!$D$20</f>
        <v>18.5</v>
      </c>
      <c r="R34" s="114">
        <f>[30]Setembro!$D$21</f>
        <v>21</v>
      </c>
      <c r="S34" s="114">
        <f>[30]Setembro!$D$22</f>
        <v>25.2</v>
      </c>
      <c r="T34" s="114">
        <f>[30]Setembro!$D$23</f>
        <v>21.2</v>
      </c>
      <c r="U34" s="114">
        <f>[30]Setembro!$D$24</f>
        <v>22.2</v>
      </c>
      <c r="V34" s="114">
        <f>[30]Setembro!$D$25</f>
        <v>22</v>
      </c>
      <c r="W34" s="114">
        <f>[30]Setembro!$D$26</f>
        <v>23.1</v>
      </c>
      <c r="X34" s="114">
        <f>[30]Setembro!$D$27</f>
        <v>24.1</v>
      </c>
      <c r="Y34" s="114" t="str">
        <f>[30]Setembro!$D$28</f>
        <v>*</v>
      </c>
      <c r="Z34" s="114" t="str">
        <f>[30]Setembro!$D$29</f>
        <v>*</v>
      </c>
      <c r="AA34" s="114" t="str">
        <f>[30]Setembro!$D$30</f>
        <v>*</v>
      </c>
      <c r="AB34" s="114" t="str">
        <f>[30]Setembro!$D$31</f>
        <v>*</v>
      </c>
      <c r="AC34" s="114" t="str">
        <f>[30]Setembro!$D$32</f>
        <v>*</v>
      </c>
      <c r="AD34" s="114" t="str">
        <f>[30]Setembro!$D$33</f>
        <v>*</v>
      </c>
      <c r="AE34" s="114" t="str">
        <f>[30]Setembro!$D$34</f>
        <v>*</v>
      </c>
      <c r="AF34" s="109">
        <f t="shared" si="1"/>
        <v>15.3</v>
      </c>
      <c r="AG34" s="108">
        <f t="shared" si="2"/>
        <v>21.482608695652175</v>
      </c>
      <c r="AI34" t="s">
        <v>35</v>
      </c>
      <c r="AJ34" t="s">
        <v>35</v>
      </c>
    </row>
    <row r="35" spans="1:38" x14ac:dyDescent="0.2">
      <c r="A35" s="52" t="s">
        <v>157</v>
      </c>
      <c r="B35" s="114">
        <f>[31]Setembro!$D$5</f>
        <v>18.600000000000001</v>
      </c>
      <c r="C35" s="114">
        <f>[31]Setembro!$D$6</f>
        <v>21.3</v>
      </c>
      <c r="D35" s="114">
        <f>[31]Setembro!$D$7</f>
        <v>23.4</v>
      </c>
      <c r="E35" s="114">
        <f>[31]Setembro!$D$8</f>
        <v>22.5</v>
      </c>
      <c r="F35" s="114">
        <f>[31]Setembro!$D$9</f>
        <v>14.6</v>
      </c>
      <c r="G35" s="114">
        <f>[31]Setembro!$D$10</f>
        <v>15.9</v>
      </c>
      <c r="H35" s="114">
        <f>[31]Setembro!$D$11</f>
        <v>20.399999999999999</v>
      </c>
      <c r="I35" s="114">
        <f>[31]Setembro!$D$12</f>
        <v>19.2</v>
      </c>
      <c r="J35" s="114">
        <f>[31]Setembro!$D$13</f>
        <v>18.8</v>
      </c>
      <c r="K35" s="114">
        <f>[31]Setembro!$D$14</f>
        <v>14.1</v>
      </c>
      <c r="L35" s="114">
        <f>[31]Setembro!$D$15</f>
        <v>17</v>
      </c>
      <c r="M35" s="114">
        <f>[31]Setembro!$D$16</f>
        <v>21.9</v>
      </c>
      <c r="N35" s="114">
        <f>[31]Setembro!$D$17</f>
        <v>16.100000000000001</v>
      </c>
      <c r="O35" s="114">
        <f>[31]Setembro!$D$18</f>
        <v>12.3</v>
      </c>
      <c r="P35" s="114">
        <f>[31]Setembro!$D$19</f>
        <v>7.4</v>
      </c>
      <c r="Q35" s="114">
        <f>[31]Setembro!$D$20</f>
        <v>15.1</v>
      </c>
      <c r="R35" s="114">
        <f>[31]Setembro!$D$21</f>
        <v>20.100000000000001</v>
      </c>
      <c r="S35" s="114">
        <f>[31]Setembro!$D$22</f>
        <v>22</v>
      </c>
      <c r="T35" s="114">
        <f>[31]Setembro!$D$23</f>
        <v>20.6</v>
      </c>
      <c r="U35" s="114">
        <f>[31]Setembro!$D$24</f>
        <v>19.899999999999999</v>
      </c>
      <c r="V35" s="114">
        <f>[31]Setembro!$D$25</f>
        <v>21</v>
      </c>
      <c r="W35" s="114">
        <f>[31]Setembro!$D$26</f>
        <v>20.7</v>
      </c>
      <c r="X35" s="114">
        <f>[31]Setembro!$D$27</f>
        <v>21.2</v>
      </c>
      <c r="Y35" s="114">
        <f>[31]Setembro!$D$28</f>
        <v>22.4</v>
      </c>
      <c r="Z35" s="114">
        <f>[31]Setembro!$D$29</f>
        <v>21.8</v>
      </c>
      <c r="AA35" s="114">
        <f>[31]Setembro!$D$30</f>
        <v>25.7</v>
      </c>
      <c r="AB35" s="114">
        <f>[31]Setembro!$D$31</f>
        <v>21.3</v>
      </c>
      <c r="AC35" s="114">
        <f>[31]Setembro!$D$32</f>
        <v>15.1</v>
      </c>
      <c r="AD35" s="114">
        <f>[31]Setembro!$D$33</f>
        <v>19.5</v>
      </c>
      <c r="AE35" s="114">
        <f>[31]Setembro!$D$34</f>
        <v>19.3</v>
      </c>
      <c r="AF35" s="109">
        <f t="shared" si="1"/>
        <v>7.4</v>
      </c>
      <c r="AG35" s="108">
        <f t="shared" si="2"/>
        <v>18.973333333333333</v>
      </c>
      <c r="AJ35" t="s">
        <v>35</v>
      </c>
    </row>
    <row r="36" spans="1:38" x14ac:dyDescent="0.2">
      <c r="A36" s="52" t="s">
        <v>128</v>
      </c>
      <c r="B36" s="114">
        <f>[32]Setembro!$D$5</f>
        <v>18.3</v>
      </c>
      <c r="C36" s="114">
        <f>[32]Setembro!$D$6</f>
        <v>23</v>
      </c>
      <c r="D36" s="114">
        <f>[32]Setembro!$D$7</f>
        <v>22.4</v>
      </c>
      <c r="E36" s="114">
        <f>[32]Setembro!$D$8</f>
        <v>22</v>
      </c>
      <c r="F36" s="114">
        <f>[32]Setembro!$D$9</f>
        <v>14.9</v>
      </c>
      <c r="G36" s="114">
        <f>[32]Setembro!$D$10</f>
        <v>17.100000000000001</v>
      </c>
      <c r="H36" s="114">
        <f>[32]Setembro!$D$11</f>
        <v>18.600000000000001</v>
      </c>
      <c r="I36" s="114">
        <f>[32]Setembro!$D$12</f>
        <v>18.600000000000001</v>
      </c>
      <c r="J36" s="114">
        <f>[32]Setembro!$D$13</f>
        <v>18.7</v>
      </c>
      <c r="K36" s="114">
        <f>[32]Setembro!$D$14</f>
        <v>15.8</v>
      </c>
      <c r="L36" s="114">
        <f>[32]Setembro!$D$15</f>
        <v>19.8</v>
      </c>
      <c r="M36" s="114">
        <f>[32]Setembro!$D$16</f>
        <v>20.8</v>
      </c>
      <c r="N36" s="114">
        <f>[32]Setembro!$D$17</f>
        <v>16.2</v>
      </c>
      <c r="O36" s="114">
        <f>[32]Setembro!$D$18</f>
        <v>11.7</v>
      </c>
      <c r="P36" s="114">
        <f>[32]Setembro!$D$19</f>
        <v>8.6</v>
      </c>
      <c r="Q36" s="114">
        <f>[32]Setembro!$D$20</f>
        <v>17.100000000000001</v>
      </c>
      <c r="R36" s="114">
        <f>[32]Setembro!$D$21</f>
        <v>23.8</v>
      </c>
      <c r="S36" s="114">
        <f>[32]Setembro!$D$22</f>
        <v>21.3</v>
      </c>
      <c r="T36" s="114">
        <f>[32]Setembro!$D$23</f>
        <v>23</v>
      </c>
      <c r="U36" s="114">
        <f>[32]Setembro!$D$24</f>
        <v>21.6</v>
      </c>
      <c r="V36" s="114">
        <f>[32]Setembro!$D$25</f>
        <v>21.5</v>
      </c>
      <c r="W36" s="114">
        <f>[32]Setembro!$D$26</f>
        <v>22</v>
      </c>
      <c r="X36" s="114">
        <f>[32]Setembro!$D$27</f>
        <v>23.5</v>
      </c>
      <c r="Y36" s="114">
        <f>[32]Setembro!$D$28</f>
        <v>21.9</v>
      </c>
      <c r="Z36" s="114">
        <f>[32]Setembro!$D$29</f>
        <v>23.9</v>
      </c>
      <c r="AA36" s="114">
        <f>[32]Setembro!$D$30</f>
        <v>25.2</v>
      </c>
      <c r="AB36" s="114">
        <f>[32]Setembro!$D$31</f>
        <v>19.8</v>
      </c>
      <c r="AC36" s="114">
        <f>[32]Setembro!$D$32</f>
        <v>15.3</v>
      </c>
      <c r="AD36" s="114">
        <f>[32]Setembro!$D$33</f>
        <v>18.399999999999999</v>
      </c>
      <c r="AE36" s="114">
        <f>[32]Setembro!$D$34</f>
        <v>21.2</v>
      </c>
      <c r="AF36" s="109">
        <f t="shared" si="1"/>
        <v>8.6</v>
      </c>
      <c r="AG36" s="108">
        <f t="shared" si="2"/>
        <v>19.533333333333335</v>
      </c>
      <c r="AI36" t="s">
        <v>35</v>
      </c>
    </row>
    <row r="37" spans="1:38" x14ac:dyDescent="0.2">
      <c r="A37" s="52" t="s">
        <v>14</v>
      </c>
      <c r="B37" s="114">
        <f>[33]Setembro!$D$5</f>
        <v>16.600000000000001</v>
      </c>
      <c r="C37" s="114">
        <f>[33]Setembro!$D$6</f>
        <v>20</v>
      </c>
      <c r="D37" s="114">
        <f>[33]Setembro!$D$7</f>
        <v>23.6</v>
      </c>
      <c r="E37" s="114">
        <f>[33]Setembro!$D$8</f>
        <v>24.6</v>
      </c>
      <c r="F37" s="114">
        <f>[33]Setembro!$D$9</f>
        <v>22.5</v>
      </c>
      <c r="G37" s="114">
        <f>[33]Setembro!$D$10</f>
        <v>22.4</v>
      </c>
      <c r="H37" s="114">
        <f>[33]Setembro!$D$11</f>
        <v>22.2</v>
      </c>
      <c r="I37" s="114">
        <f>[33]Setembro!$D$12</f>
        <v>20</v>
      </c>
      <c r="J37" s="114">
        <f>[33]Setembro!$D$13</f>
        <v>20.9</v>
      </c>
      <c r="K37" s="114">
        <f>[33]Setembro!$D$14</f>
        <v>18.899999999999999</v>
      </c>
      <c r="L37" s="114">
        <f>[33]Setembro!$D$15</f>
        <v>18.600000000000001</v>
      </c>
      <c r="M37" s="114">
        <f>[33]Setembro!$D$16</f>
        <v>19.8</v>
      </c>
      <c r="N37" s="114">
        <f>[33]Setembro!$D$17</f>
        <v>19.8</v>
      </c>
      <c r="O37" s="114">
        <f>[33]Setembro!$D$18</f>
        <v>17.399999999999999</v>
      </c>
      <c r="P37" s="114">
        <f>[33]Setembro!$D$19</f>
        <v>13.9</v>
      </c>
      <c r="Q37" s="114">
        <f>[33]Setembro!$D$20</f>
        <v>15.2</v>
      </c>
      <c r="R37" s="114">
        <f>[33]Setembro!$D$21</f>
        <v>18.2</v>
      </c>
      <c r="S37" s="114">
        <f>[33]Setembro!$D$22</f>
        <v>19.399999999999999</v>
      </c>
      <c r="T37" s="114">
        <f>[33]Setembro!$D$23</f>
        <v>20.399999999999999</v>
      </c>
      <c r="U37" s="114">
        <f>[33]Setembro!$D$24</f>
        <v>23.3</v>
      </c>
      <c r="V37" s="114">
        <f>[33]Setembro!$D$25</f>
        <v>21.4</v>
      </c>
      <c r="W37" s="114">
        <f>[33]Setembro!$D$26</f>
        <v>22</v>
      </c>
      <c r="X37" s="114">
        <f>[33]Setembro!$D$27</f>
        <v>22.8</v>
      </c>
      <c r="Y37" s="114">
        <f>[33]Setembro!$D$28</f>
        <v>22.7</v>
      </c>
      <c r="Z37" s="114">
        <f>[33]Setembro!$D$29</f>
        <v>23.6</v>
      </c>
      <c r="AA37" s="114">
        <f>[33]Setembro!$D$30</f>
        <v>24.6</v>
      </c>
      <c r="AB37" s="114">
        <f>[33]Setembro!$D$31</f>
        <v>26</v>
      </c>
      <c r="AC37" s="114">
        <f>[33]Setembro!$D$32</f>
        <v>21.1</v>
      </c>
      <c r="AD37" s="114">
        <f>[33]Setembro!$D$33</f>
        <v>21.9</v>
      </c>
      <c r="AE37" s="114">
        <f>[33]Setembro!$D$34</f>
        <v>22.9</v>
      </c>
      <c r="AF37" s="109">
        <f t="shared" si="1"/>
        <v>13.9</v>
      </c>
      <c r="AG37" s="108">
        <f t="shared" si="2"/>
        <v>20.889999999999997</v>
      </c>
    </row>
    <row r="38" spans="1:38" x14ac:dyDescent="0.2">
      <c r="A38" s="52" t="s">
        <v>158</v>
      </c>
      <c r="B38" s="114">
        <f>[34]Setembro!$D$5</f>
        <v>19.600000000000001</v>
      </c>
      <c r="C38" s="114">
        <f>[34]Setembro!$D$6</f>
        <v>21.2</v>
      </c>
      <c r="D38" s="114">
        <f>[34]Setembro!$D$7</f>
        <v>20.8</v>
      </c>
      <c r="E38" s="114">
        <f>[34]Setembro!$D$8</f>
        <v>20.9</v>
      </c>
      <c r="F38" s="114">
        <f>[34]Setembro!$D$9</f>
        <v>22.4</v>
      </c>
      <c r="G38" s="114">
        <f>[34]Setembro!$D$10</f>
        <v>22.4</v>
      </c>
      <c r="H38" s="114">
        <f>[34]Setembro!$D$11</f>
        <v>22.3</v>
      </c>
      <c r="I38" s="114">
        <f>[34]Setembro!$D$12</f>
        <v>22.8</v>
      </c>
      <c r="J38" s="114">
        <f>[34]Setembro!$D$13</f>
        <v>21.6</v>
      </c>
      <c r="K38" s="114">
        <f>[34]Setembro!$D$14</f>
        <v>18.2</v>
      </c>
      <c r="L38" s="114">
        <f>[34]Setembro!$D$15</f>
        <v>19.2</v>
      </c>
      <c r="M38" s="114">
        <f>[34]Setembro!$D$16</f>
        <v>19.3</v>
      </c>
      <c r="N38" s="114">
        <f>[34]Setembro!$D$17</f>
        <v>18.399999999999999</v>
      </c>
      <c r="O38" s="114">
        <f>[34]Setembro!$D$18</f>
        <v>18.5</v>
      </c>
      <c r="P38" s="114">
        <f>[34]Setembro!$D$19</f>
        <v>18.100000000000001</v>
      </c>
      <c r="Q38" s="114">
        <f>[34]Setembro!$D$20</f>
        <v>17.8</v>
      </c>
      <c r="R38" s="114">
        <f>[34]Setembro!$D$21</f>
        <v>18.899999999999999</v>
      </c>
      <c r="S38" s="114">
        <f>[34]Setembro!$D$22</f>
        <v>21.3</v>
      </c>
      <c r="T38" s="114">
        <f>[34]Setembro!$D$23</f>
        <v>22</v>
      </c>
      <c r="U38" s="114">
        <f>[34]Setembro!$D$24</f>
        <v>23.4</v>
      </c>
      <c r="V38" s="114">
        <f>[34]Setembro!$D$25</f>
        <v>22.8</v>
      </c>
      <c r="W38" s="114">
        <f>[34]Setembro!$D$26</f>
        <v>20.7</v>
      </c>
      <c r="X38" s="114">
        <f>[34]Setembro!$D$27</f>
        <v>22.1</v>
      </c>
      <c r="Y38" s="114">
        <f>[34]Setembro!$D$28</f>
        <v>23.9</v>
      </c>
      <c r="Z38" s="114">
        <f>[34]Setembro!$D$29</f>
        <v>23.6</v>
      </c>
      <c r="AA38" s="114">
        <f>[34]Setembro!$D$30</f>
        <v>23.3</v>
      </c>
      <c r="AB38" s="114">
        <f>[34]Setembro!$D$31</f>
        <v>22.9</v>
      </c>
      <c r="AC38" s="114">
        <f>[34]Setembro!$D$32</f>
        <v>19.8</v>
      </c>
      <c r="AD38" s="114">
        <f>[34]Setembro!$D$33</f>
        <v>22.3</v>
      </c>
      <c r="AE38" s="114">
        <f>[34]Setembro!$D$34</f>
        <v>23.4</v>
      </c>
      <c r="AF38" s="109">
        <f t="shared" si="1"/>
        <v>17.8</v>
      </c>
      <c r="AG38" s="108">
        <f t="shared" si="2"/>
        <v>21.129999999999995</v>
      </c>
      <c r="AI38" t="s">
        <v>35</v>
      </c>
      <c r="AK38" t="s">
        <v>35</v>
      </c>
    </row>
    <row r="39" spans="1:38" x14ac:dyDescent="0.2">
      <c r="A39" s="52" t="s">
        <v>15</v>
      </c>
      <c r="B39" s="114">
        <f>[35]Setembro!$D$5</f>
        <v>17.5</v>
      </c>
      <c r="C39" s="114">
        <f>[35]Setembro!$D$6</f>
        <v>20</v>
      </c>
      <c r="D39" s="114">
        <f>[35]Setembro!$D$7</f>
        <v>21.2</v>
      </c>
      <c r="E39" s="114">
        <f>[35]Setembro!$D$8</f>
        <v>14.2</v>
      </c>
      <c r="F39" s="114">
        <f>[35]Setembro!$D$9</f>
        <v>13.5</v>
      </c>
      <c r="G39" s="114">
        <f>[35]Setembro!$D$10</f>
        <v>15.4</v>
      </c>
      <c r="H39" s="114">
        <f>[35]Setembro!$D$11</f>
        <v>18.399999999999999</v>
      </c>
      <c r="I39" s="114">
        <f>[35]Setembro!$D$12</f>
        <v>18.100000000000001</v>
      </c>
      <c r="J39" s="114">
        <f>[35]Setembro!$D$13</f>
        <v>17.7</v>
      </c>
      <c r="K39" s="114">
        <f>[35]Setembro!$D$14</f>
        <v>15.9</v>
      </c>
      <c r="L39" s="114">
        <f>[35]Setembro!$D$15</f>
        <v>17.3</v>
      </c>
      <c r="M39" s="114">
        <f>[35]Setembro!$D$16</f>
        <v>20.100000000000001</v>
      </c>
      <c r="N39" s="114">
        <f>[35]Setembro!$D$17</f>
        <v>11.6</v>
      </c>
      <c r="O39" s="114">
        <f>[35]Setembro!$D$18</f>
        <v>8.1999999999999993</v>
      </c>
      <c r="P39" s="114">
        <f>[35]Setembro!$D$19</f>
        <v>7.8</v>
      </c>
      <c r="Q39" s="114">
        <f>[35]Setembro!$D$20</f>
        <v>14</v>
      </c>
      <c r="R39" s="114">
        <f>[35]Setembro!$D$21</f>
        <v>18.600000000000001</v>
      </c>
      <c r="S39" s="114">
        <f>[35]Setembro!$D$22</f>
        <v>20.2</v>
      </c>
      <c r="T39" s="114">
        <f>[35]Setembro!$D$23</f>
        <v>19.899999999999999</v>
      </c>
      <c r="U39" s="114">
        <f>[35]Setembro!$D$24</f>
        <v>21.1</v>
      </c>
      <c r="V39" s="114">
        <f>[35]Setembro!$D$25</f>
        <v>19.5</v>
      </c>
      <c r="W39" s="114">
        <f>[35]Setembro!$D$26</f>
        <v>22.1</v>
      </c>
      <c r="X39" s="114">
        <f>[35]Setembro!$D$27</f>
        <v>28</v>
      </c>
      <c r="Y39" s="114">
        <f>[35]Setembro!$D$28</f>
        <v>24.6</v>
      </c>
      <c r="Z39" s="114">
        <f>[35]Setembro!$D$29</f>
        <v>25.1</v>
      </c>
      <c r="AA39" s="114">
        <f>[35]Setembro!$D$30</f>
        <v>28.2</v>
      </c>
      <c r="AB39" s="114">
        <f>[35]Setembro!$D$31</f>
        <v>14.7</v>
      </c>
      <c r="AC39" s="114">
        <f>[35]Setembro!$D$32</f>
        <v>13.5</v>
      </c>
      <c r="AD39" s="114">
        <f>[35]Setembro!$D$33</f>
        <v>18.2</v>
      </c>
      <c r="AE39" s="114">
        <f>[35]Setembro!$D$34</f>
        <v>19.600000000000001</v>
      </c>
      <c r="AF39" s="109">
        <f t="shared" si="1"/>
        <v>7.8</v>
      </c>
      <c r="AG39" s="108">
        <f t="shared" si="2"/>
        <v>18.14</v>
      </c>
      <c r="AH39" s="12" t="s">
        <v>35</v>
      </c>
      <c r="AI39" t="s">
        <v>35</v>
      </c>
      <c r="AK39" t="s">
        <v>35</v>
      </c>
    </row>
    <row r="40" spans="1:38" x14ac:dyDescent="0.2">
      <c r="A40" s="52" t="s">
        <v>16</v>
      </c>
      <c r="B40" s="114">
        <f>[36]Setembro!$D$5</f>
        <v>22.8</v>
      </c>
      <c r="C40" s="114">
        <f>[36]Setembro!$D$6</f>
        <v>27.7</v>
      </c>
      <c r="D40" s="114">
        <f>[36]Setembro!$D$7</f>
        <v>29.3</v>
      </c>
      <c r="E40" s="114">
        <f>[36]Setembro!$D$8</f>
        <v>19.399999999999999</v>
      </c>
      <c r="F40" s="114">
        <f>[36]Setembro!$D$9</f>
        <v>16.7</v>
      </c>
      <c r="G40" s="114">
        <f>[36]Setembro!$D$10</f>
        <v>17.7</v>
      </c>
      <c r="H40" s="114">
        <f>[36]Setembro!$D$11</f>
        <v>23.4</v>
      </c>
      <c r="I40" s="114">
        <f>[36]Setembro!$D$12</f>
        <v>22.3</v>
      </c>
      <c r="J40" s="114">
        <f>[36]Setembro!$D$13</f>
        <v>20.9</v>
      </c>
      <c r="K40" s="114">
        <f>[36]Setembro!$D$14</f>
        <v>19.399999999999999</v>
      </c>
      <c r="L40" s="114">
        <f>[36]Setembro!$D$15</f>
        <v>25.7</v>
      </c>
      <c r="M40" s="114">
        <f>[36]Setembro!$D$16</f>
        <v>26.3</v>
      </c>
      <c r="N40" s="114">
        <f>[36]Setembro!$D$17</f>
        <v>16.8</v>
      </c>
      <c r="O40" s="114">
        <f>[36]Setembro!$D$18</f>
        <v>12.9</v>
      </c>
      <c r="P40" s="114">
        <f>[36]Setembro!$D$19</f>
        <v>11.4</v>
      </c>
      <c r="Q40" s="114">
        <f>[36]Setembro!$D$20</f>
        <v>20</v>
      </c>
      <c r="R40" s="114">
        <f>[36]Setembro!$D$21</f>
        <v>27.4</v>
      </c>
      <c r="S40" s="114">
        <f>[36]Setembro!$D$22</f>
        <v>27.6</v>
      </c>
      <c r="T40" s="114">
        <f>[36]Setembro!$D$23</f>
        <v>25</v>
      </c>
      <c r="U40" s="114">
        <f>[36]Setembro!$D$24</f>
        <v>23.7</v>
      </c>
      <c r="V40" s="114">
        <f>[36]Setembro!$D$25</f>
        <v>24</v>
      </c>
      <c r="W40" s="114">
        <f>[36]Setembro!$D$26</f>
        <v>27.6</v>
      </c>
      <c r="X40" s="114">
        <f>[36]Setembro!$D$27</f>
        <v>27.7</v>
      </c>
      <c r="Y40" s="114">
        <f>[36]Setembro!$D$28</f>
        <v>28.7</v>
      </c>
      <c r="Z40" s="114">
        <f>[36]Setembro!$D$29</f>
        <v>28.6</v>
      </c>
      <c r="AA40" s="114">
        <f>[36]Setembro!$D$30</f>
        <v>29.5</v>
      </c>
      <c r="AB40" s="114">
        <f>[36]Setembro!$D$31</f>
        <v>19.899999999999999</v>
      </c>
      <c r="AC40" s="114">
        <f>[36]Setembro!$D$32</f>
        <v>15.5</v>
      </c>
      <c r="AD40" s="114">
        <f>[36]Setembro!$D$33</f>
        <v>22.8</v>
      </c>
      <c r="AE40" s="114">
        <f>[36]Setembro!$D$34</f>
        <v>23.3</v>
      </c>
      <c r="AF40" s="109">
        <f t="shared" si="1"/>
        <v>11.4</v>
      </c>
      <c r="AG40" s="108">
        <f t="shared" si="2"/>
        <v>22.8</v>
      </c>
      <c r="AI40" t="s">
        <v>35</v>
      </c>
      <c r="AJ40" t="s">
        <v>35</v>
      </c>
    </row>
    <row r="41" spans="1:38" x14ac:dyDescent="0.2">
      <c r="A41" s="52" t="s">
        <v>159</v>
      </c>
      <c r="B41" s="114">
        <f>[37]Setembro!$D$5</f>
        <v>17.3</v>
      </c>
      <c r="C41" s="114">
        <f>[37]Setembro!$D$6</f>
        <v>21.4</v>
      </c>
      <c r="D41" s="114">
        <f>[37]Setembro!$D$7</f>
        <v>22.4</v>
      </c>
      <c r="E41" s="114">
        <f>[37]Setembro!$D$8</f>
        <v>23.3</v>
      </c>
      <c r="F41" s="114">
        <f>[37]Setembro!$D$9</f>
        <v>16.399999999999999</v>
      </c>
      <c r="G41" s="114">
        <f>[37]Setembro!$D$10</f>
        <v>18.7</v>
      </c>
      <c r="H41" s="114">
        <f>[37]Setembro!$D$11</f>
        <v>22.7</v>
      </c>
      <c r="I41" s="114">
        <f>[37]Setembro!$D$12</f>
        <v>20</v>
      </c>
      <c r="J41" s="114">
        <f>[37]Setembro!$D$13</f>
        <v>19</v>
      </c>
      <c r="K41" s="114">
        <f>[37]Setembro!$D$14</f>
        <v>16.8</v>
      </c>
      <c r="L41" s="114">
        <f>[37]Setembro!$D$15</f>
        <v>17.399999999999999</v>
      </c>
      <c r="M41" s="114">
        <f>[37]Setembro!$D$16</f>
        <v>19.5</v>
      </c>
      <c r="N41" s="114">
        <f>[37]Setembro!$D$17</f>
        <v>20.100000000000001</v>
      </c>
      <c r="O41" s="114">
        <f>[37]Setembro!$D$18</f>
        <v>13.6</v>
      </c>
      <c r="P41" s="114">
        <f>[37]Setembro!$D$19</f>
        <v>11.4</v>
      </c>
      <c r="Q41" s="114">
        <f>[37]Setembro!$D$20</f>
        <v>14.8</v>
      </c>
      <c r="R41" s="114">
        <f>[37]Setembro!$D$21</f>
        <v>19.100000000000001</v>
      </c>
      <c r="S41" s="114">
        <f>[37]Setembro!$D$22</f>
        <v>21.3</v>
      </c>
      <c r="T41" s="114">
        <f>[37]Setembro!$D$23</f>
        <v>22.5</v>
      </c>
      <c r="U41" s="114">
        <f>[37]Setembro!$D$24</f>
        <v>22.1</v>
      </c>
      <c r="V41" s="114">
        <f>[37]Setembro!$D$25</f>
        <v>23.1</v>
      </c>
      <c r="W41" s="114">
        <f>[37]Setembro!$D$26</f>
        <v>21.2</v>
      </c>
      <c r="X41" s="114">
        <f>[37]Setembro!$D$27</f>
        <v>22.2</v>
      </c>
      <c r="Y41" s="114">
        <f>[37]Setembro!$D$28</f>
        <v>22.1</v>
      </c>
      <c r="Z41" s="114">
        <f>[37]Setembro!$D$29</f>
        <v>23.3</v>
      </c>
      <c r="AA41" s="114">
        <f>[37]Setembro!$D$30</f>
        <v>24.9</v>
      </c>
      <c r="AB41" s="114">
        <f>[37]Setembro!$D$31</f>
        <v>23.9</v>
      </c>
      <c r="AC41" s="114">
        <f>[37]Setembro!$D$32</f>
        <v>17.3</v>
      </c>
      <c r="AD41" s="114">
        <f>[37]Setembro!$D$33</f>
        <v>20.399999999999999</v>
      </c>
      <c r="AE41" s="114">
        <f>[37]Setembro!$D$34</f>
        <v>22.9</v>
      </c>
      <c r="AF41" s="109">
        <f t="shared" si="1"/>
        <v>11.4</v>
      </c>
      <c r="AG41" s="108">
        <f t="shared" si="2"/>
        <v>20.036666666666669</v>
      </c>
      <c r="AK41" t="s">
        <v>35</v>
      </c>
    </row>
    <row r="42" spans="1:38" x14ac:dyDescent="0.2">
      <c r="A42" s="52" t="s">
        <v>17</v>
      </c>
      <c r="B42" s="114">
        <f>[38]Setembro!$D$5</f>
        <v>18.100000000000001</v>
      </c>
      <c r="C42" s="114">
        <f>[38]Setembro!$D$6</f>
        <v>21.4</v>
      </c>
      <c r="D42" s="114">
        <f>[38]Setembro!$D$7</f>
        <v>22.9</v>
      </c>
      <c r="E42" s="114">
        <f>[38]Setembro!$D$8</f>
        <v>21.3</v>
      </c>
      <c r="F42" s="114">
        <f>[38]Setembro!$D$9</f>
        <v>15.8</v>
      </c>
      <c r="G42" s="114">
        <f>[38]Setembro!$D$10</f>
        <v>16</v>
      </c>
      <c r="H42" s="114">
        <f>[38]Setembro!$D$11</f>
        <v>20.2</v>
      </c>
      <c r="I42" s="114">
        <f>[38]Setembro!$D$12</f>
        <v>19.100000000000001</v>
      </c>
      <c r="J42" s="114">
        <f>[38]Setembro!$D$13</f>
        <v>19.2</v>
      </c>
      <c r="K42" s="114">
        <f>[38]Setembro!$D$14</f>
        <v>13.9</v>
      </c>
      <c r="L42" s="114">
        <f>[38]Setembro!$D$15</f>
        <v>16.5</v>
      </c>
      <c r="M42" s="114">
        <f>[38]Setembro!$D$16</f>
        <v>22.2</v>
      </c>
      <c r="N42" s="114">
        <f>[38]Setembro!$D$17</f>
        <v>16.100000000000001</v>
      </c>
      <c r="O42" s="114">
        <f>[38]Setembro!$D$18</f>
        <v>12.4</v>
      </c>
      <c r="P42" s="114">
        <f>[38]Setembro!$D$19</f>
        <v>6</v>
      </c>
      <c r="Q42" s="114">
        <f>[38]Setembro!$D$20</f>
        <v>12.1</v>
      </c>
      <c r="R42" s="114">
        <f>[38]Setembro!$D$21</f>
        <v>18.7</v>
      </c>
      <c r="S42" s="114">
        <f>[38]Setembro!$D$22</f>
        <v>20.6</v>
      </c>
      <c r="T42" s="114">
        <f>[38]Setembro!$D$23</f>
        <v>19.600000000000001</v>
      </c>
      <c r="U42" s="114">
        <f>[38]Setembro!$D$24</f>
        <v>19.8</v>
      </c>
      <c r="V42" s="114">
        <f>[38]Setembro!$D$25</f>
        <v>20.399999999999999</v>
      </c>
      <c r="W42" s="114">
        <f>[38]Setembro!$D$26</f>
        <v>20.5</v>
      </c>
      <c r="X42" s="114">
        <f>[38]Setembro!$D$27</f>
        <v>20.3</v>
      </c>
      <c r="Y42" s="114">
        <f>[38]Setembro!$D$28</f>
        <v>21.7</v>
      </c>
      <c r="Z42" s="114">
        <f>[38]Setembro!$D$29</f>
        <v>22.3</v>
      </c>
      <c r="AA42" s="114">
        <f>[38]Setembro!$D$30</f>
        <v>23.5</v>
      </c>
      <c r="AB42" s="114">
        <f>[38]Setembro!$D$31</f>
        <v>21.2</v>
      </c>
      <c r="AC42" s="114">
        <f>[38]Setembro!$D$32</f>
        <v>16.100000000000001</v>
      </c>
      <c r="AD42" s="114">
        <f>[38]Setembro!$D$33</f>
        <v>19.7</v>
      </c>
      <c r="AE42" s="114">
        <f>[38]Setembro!$D$34</f>
        <v>21.6</v>
      </c>
      <c r="AF42" s="109">
        <f t="shared" si="1"/>
        <v>6</v>
      </c>
      <c r="AG42" s="108">
        <f t="shared" si="2"/>
        <v>18.64</v>
      </c>
      <c r="AI42" t="s">
        <v>35</v>
      </c>
      <c r="AJ42" t="s">
        <v>35</v>
      </c>
      <c r="AK42" t="s">
        <v>35</v>
      </c>
    </row>
    <row r="43" spans="1:38" x14ac:dyDescent="0.2">
      <c r="A43" s="52" t="s">
        <v>141</v>
      </c>
      <c r="B43" s="114">
        <f>[39]Setembro!$D$5</f>
        <v>17.7</v>
      </c>
      <c r="C43" s="114">
        <f>[39]Setembro!$D$6</f>
        <v>21.4</v>
      </c>
      <c r="D43" s="114">
        <f>[39]Setembro!$D$7</f>
        <v>22.1</v>
      </c>
      <c r="E43" s="114">
        <f>[39]Setembro!$D$8</f>
        <v>22.4</v>
      </c>
      <c r="F43" s="114">
        <f>[39]Setembro!$D$9</f>
        <v>15.3</v>
      </c>
      <c r="G43" s="114">
        <f>[39]Setembro!$D$10</f>
        <v>18.100000000000001</v>
      </c>
      <c r="H43" s="114">
        <f>[39]Setembro!$D$11</f>
        <v>18.8</v>
      </c>
      <c r="I43" s="114">
        <f>[39]Setembro!$D$12</f>
        <v>19.600000000000001</v>
      </c>
      <c r="J43" s="114">
        <f>[39]Setembro!$D$13</f>
        <v>18.7</v>
      </c>
      <c r="K43" s="114">
        <f>[39]Setembro!$D$14</f>
        <v>15.5</v>
      </c>
      <c r="L43" s="114">
        <f>[39]Setembro!$D$15</f>
        <v>17.100000000000001</v>
      </c>
      <c r="M43" s="114">
        <f>[39]Setembro!$D$16</f>
        <v>21.5</v>
      </c>
      <c r="N43" s="114">
        <f>[39]Setembro!$D$17</f>
        <v>18.899999999999999</v>
      </c>
      <c r="O43" s="114">
        <f>[39]Setembro!$D$18</f>
        <v>13.4</v>
      </c>
      <c r="P43" s="114">
        <f>[39]Setembro!$D$19</f>
        <v>7.6</v>
      </c>
      <c r="Q43" s="114">
        <f>[39]Setembro!$D$20</f>
        <v>12.7</v>
      </c>
      <c r="R43" s="114">
        <f>[39]Setembro!$D$21</f>
        <v>20.6</v>
      </c>
      <c r="S43" s="114">
        <f>[39]Setembro!$D$22</f>
        <v>22.2</v>
      </c>
      <c r="T43" s="114">
        <f>[39]Setembro!$D$23</f>
        <v>22.3</v>
      </c>
      <c r="U43" s="114">
        <f>[39]Setembro!$D$24</f>
        <v>20.8</v>
      </c>
      <c r="V43" s="114">
        <f>[39]Setembro!$D$25</f>
        <v>19.7</v>
      </c>
      <c r="W43" s="114">
        <f>[39]Setembro!$D$26</f>
        <v>20.100000000000001</v>
      </c>
      <c r="X43" s="114">
        <f>[39]Setembro!$D$27</f>
        <v>20</v>
      </c>
      <c r="Y43" s="114">
        <f>[39]Setembro!$D$28</f>
        <v>20.8</v>
      </c>
      <c r="Z43" s="114">
        <f>[39]Setembro!$D$29</f>
        <v>21.5</v>
      </c>
      <c r="AA43" s="114">
        <f>[39]Setembro!$D$30</f>
        <v>22.1</v>
      </c>
      <c r="AB43" s="114">
        <f>[39]Setembro!$D$31</f>
        <v>23</v>
      </c>
      <c r="AC43" s="114">
        <f>[39]Setembro!$D$32</f>
        <v>16.8</v>
      </c>
      <c r="AD43" s="114">
        <f>[39]Setembro!$D$33</f>
        <v>18.7</v>
      </c>
      <c r="AE43" s="114">
        <f>[39]Setembro!$D$34</f>
        <v>21.7</v>
      </c>
      <c r="AF43" s="109">
        <f t="shared" si="1"/>
        <v>7.6</v>
      </c>
      <c r="AG43" s="108">
        <f t="shared" si="2"/>
        <v>19.036666666666672</v>
      </c>
      <c r="AI43" t="s">
        <v>35</v>
      </c>
    </row>
    <row r="44" spans="1:38" x14ac:dyDescent="0.2">
      <c r="A44" s="52" t="s">
        <v>18</v>
      </c>
      <c r="B44" s="114">
        <f>[40]Setembro!$D$5</f>
        <v>18</v>
      </c>
      <c r="C44" s="114">
        <f>[40]Setembro!$D$6</f>
        <v>23.1</v>
      </c>
      <c r="D44" s="114">
        <f>[40]Setembro!$D$7</f>
        <v>22.7</v>
      </c>
      <c r="E44" s="114">
        <f>[40]Setembro!$D$8</f>
        <v>22.4</v>
      </c>
      <c r="F44" s="114">
        <f>[40]Setembro!$D$9</f>
        <v>17.100000000000001</v>
      </c>
      <c r="G44" s="114">
        <f>[40]Setembro!$D$10</f>
        <v>20.3</v>
      </c>
      <c r="H44" s="114">
        <f>[40]Setembro!$D$11</f>
        <v>21.5</v>
      </c>
      <c r="I44" s="114">
        <f>[40]Setembro!$D$12</f>
        <v>20.8</v>
      </c>
      <c r="J44" s="114">
        <f>[40]Setembro!$D$13</f>
        <v>19</v>
      </c>
      <c r="K44" s="114">
        <f>[40]Setembro!$D$14</f>
        <v>17.7</v>
      </c>
      <c r="L44" s="114">
        <f>[40]Setembro!$D$15</f>
        <v>19.899999999999999</v>
      </c>
      <c r="M44" s="114">
        <f>[40]Setembro!$D$16</f>
        <v>21.1</v>
      </c>
      <c r="N44" s="114">
        <f>[40]Setembro!$D$17</f>
        <v>18.2</v>
      </c>
      <c r="O44" s="114">
        <f>[40]Setembro!$D$18</f>
        <v>14.7</v>
      </c>
      <c r="P44" s="114">
        <f>[40]Setembro!$D$19</f>
        <v>13.5</v>
      </c>
      <c r="Q44" s="114">
        <f>[40]Setembro!$D$20</f>
        <v>17.8</v>
      </c>
      <c r="R44" s="114">
        <f>[40]Setembro!$D$21</f>
        <v>18.3</v>
      </c>
      <c r="S44" s="114">
        <f>[40]Setembro!$D$22</f>
        <v>20.399999999999999</v>
      </c>
      <c r="T44" s="114">
        <f>[40]Setembro!$D$23</f>
        <v>21.7</v>
      </c>
      <c r="U44" s="114">
        <f>[40]Setembro!$D$24</f>
        <v>20.7</v>
      </c>
      <c r="V44" s="114">
        <f>[40]Setembro!$D$25</f>
        <v>21.3</v>
      </c>
      <c r="W44" s="114">
        <f>[40]Setembro!$D$26</f>
        <v>21.3</v>
      </c>
      <c r="X44" s="114">
        <f>[40]Setembro!$D$27</f>
        <v>22</v>
      </c>
      <c r="Y44" s="114">
        <f>[40]Setembro!$D$28</f>
        <v>21.4</v>
      </c>
      <c r="Z44" s="114">
        <f>[40]Setembro!$D$29</f>
        <v>21.7</v>
      </c>
      <c r="AA44" s="114">
        <f>[40]Setembro!$D$30</f>
        <v>23.1</v>
      </c>
      <c r="AB44" s="114">
        <f>[40]Setembro!$D$31</f>
        <v>22.1</v>
      </c>
      <c r="AC44" s="114">
        <f>[40]Setembro!$D$32</f>
        <v>17.2</v>
      </c>
      <c r="AD44" s="114">
        <f>[40]Setembro!$D$33</f>
        <v>21.3</v>
      </c>
      <c r="AE44" s="114">
        <f>[40]Setembro!$D$34</f>
        <v>21.9</v>
      </c>
      <c r="AF44" s="109">
        <f t="shared" si="1"/>
        <v>13.5</v>
      </c>
      <c r="AG44" s="108">
        <f t="shared" si="2"/>
        <v>20.073333333333331</v>
      </c>
      <c r="AI44" t="s">
        <v>35</v>
      </c>
      <c r="AK44" t="s">
        <v>35</v>
      </c>
    </row>
    <row r="45" spans="1:38" hidden="1" x14ac:dyDescent="0.2">
      <c r="A45" s="52" t="s">
        <v>146</v>
      </c>
      <c r="B45" s="114" t="str">
        <f>[41]Setembro!$D$5</f>
        <v>*</v>
      </c>
      <c r="C45" s="114" t="str">
        <f>[41]Setembro!$D$6</f>
        <v>*</v>
      </c>
      <c r="D45" s="114" t="str">
        <f>[41]Setembro!$D$7</f>
        <v>*</v>
      </c>
      <c r="E45" s="114" t="str">
        <f>[41]Setembro!$D$8</f>
        <v>*</v>
      </c>
      <c r="F45" s="114" t="str">
        <f>[41]Setembro!$D$9</f>
        <v>*</v>
      </c>
      <c r="G45" s="114" t="str">
        <f>[41]Setembro!$D$10</f>
        <v>*</v>
      </c>
      <c r="H45" s="114" t="str">
        <f>[41]Setembro!$D$11</f>
        <v>*</v>
      </c>
      <c r="I45" s="114" t="str">
        <f>[41]Setembro!$D$12</f>
        <v>*</v>
      </c>
      <c r="J45" s="114" t="str">
        <f>[41]Setembro!$D$13</f>
        <v>*</v>
      </c>
      <c r="K45" s="114" t="str">
        <f>[41]Setembro!$D$14</f>
        <v>*</v>
      </c>
      <c r="L45" s="114" t="str">
        <f>[41]Setembro!$D$15</f>
        <v>*</v>
      </c>
      <c r="M45" s="114" t="str">
        <f>[41]Setembro!$D$16</f>
        <v>*</v>
      </c>
      <c r="N45" s="114" t="str">
        <f>[41]Setembro!$D$17</f>
        <v>*</v>
      </c>
      <c r="O45" s="114" t="str">
        <f>[41]Setembro!$D$18</f>
        <v>*</v>
      </c>
      <c r="P45" s="114" t="str">
        <f>[41]Setembro!$D$19</f>
        <v>*</v>
      </c>
      <c r="Q45" s="114" t="str">
        <f>[41]Setembro!$D$20</f>
        <v>*</v>
      </c>
      <c r="R45" s="114" t="str">
        <f>[41]Setembro!$D$21</f>
        <v>*</v>
      </c>
      <c r="S45" s="114" t="str">
        <f>[41]Setembro!$D$22</f>
        <v>*</v>
      </c>
      <c r="T45" s="114" t="str">
        <f>[41]Setembro!$D$23</f>
        <v>*</v>
      </c>
      <c r="U45" s="114" t="str">
        <f>[41]Setembro!$D$24</f>
        <v>*</v>
      </c>
      <c r="V45" s="114" t="str">
        <f>[41]Setembro!$D$25</f>
        <v>*</v>
      </c>
      <c r="W45" s="114" t="str">
        <f>[41]Setembro!$D$26</f>
        <v>*</v>
      </c>
      <c r="X45" s="114" t="str">
        <f>[41]Setembro!$D$27</f>
        <v>*</v>
      </c>
      <c r="Y45" s="114" t="str">
        <f>[41]Setembro!$D$28</f>
        <v>*</v>
      </c>
      <c r="Z45" s="114" t="str">
        <f>[41]Setembro!$D$29</f>
        <v>*</v>
      </c>
      <c r="AA45" s="114" t="str">
        <f>[41]Setembro!$D$30</f>
        <v>*</v>
      </c>
      <c r="AB45" s="114" t="str">
        <f>[41]Setembro!$D$31</f>
        <v>*</v>
      </c>
      <c r="AC45" s="114" t="str">
        <f>[41]Setembro!$D$32</f>
        <v>*</v>
      </c>
      <c r="AD45" s="114" t="str">
        <f>[41]Setembro!$D$33</f>
        <v>*</v>
      </c>
      <c r="AE45" s="114" t="str">
        <f>[41]Setembro!$D$34</f>
        <v>*</v>
      </c>
      <c r="AF45" s="109" t="s">
        <v>209</v>
      </c>
      <c r="AG45" s="108" t="s">
        <v>209</v>
      </c>
      <c r="AK45" t="s">
        <v>35</v>
      </c>
      <c r="AL45" t="s">
        <v>35</v>
      </c>
    </row>
    <row r="46" spans="1:38" x14ac:dyDescent="0.2">
      <c r="A46" s="52" t="s">
        <v>19</v>
      </c>
      <c r="B46" s="114">
        <f>[42]Setembro!$D$5</f>
        <v>17.5</v>
      </c>
      <c r="C46" s="114">
        <f>[42]Setembro!$D$6</f>
        <v>18</v>
      </c>
      <c r="D46" s="114">
        <f>[42]Setembro!$D$7</f>
        <v>20.100000000000001</v>
      </c>
      <c r="E46" s="114">
        <f>[42]Setembro!$D$8</f>
        <v>14.9</v>
      </c>
      <c r="F46" s="114">
        <f>[42]Setembro!$D$9</f>
        <v>12.8</v>
      </c>
      <c r="G46" s="114">
        <f>[42]Setembro!$D$10</f>
        <v>15.9</v>
      </c>
      <c r="H46" s="114">
        <f>[42]Setembro!$D$11</f>
        <v>18.8</v>
      </c>
      <c r="I46" s="114">
        <f>[42]Setembro!$D$12</f>
        <v>17.2</v>
      </c>
      <c r="J46" s="114">
        <f>[42]Setembro!$D$13</f>
        <v>17.3</v>
      </c>
      <c r="K46" s="114">
        <f>[42]Setembro!$D$14</f>
        <v>17.5</v>
      </c>
      <c r="L46" s="114">
        <f>[42]Setembro!$D$15</f>
        <v>18.2</v>
      </c>
      <c r="M46" s="114">
        <f>[42]Setembro!$D$16</f>
        <v>19.7</v>
      </c>
      <c r="N46" s="114">
        <f>[42]Setembro!$D$17</f>
        <v>11.3</v>
      </c>
      <c r="O46" s="114">
        <f>[42]Setembro!$D$18</f>
        <v>9.6</v>
      </c>
      <c r="P46" s="114">
        <f>[42]Setembro!$D$19</f>
        <v>10.199999999999999</v>
      </c>
      <c r="Q46" s="114">
        <f>[42]Setembro!$D$20</f>
        <v>13.1</v>
      </c>
      <c r="R46" s="114">
        <f>[42]Setembro!$D$21</f>
        <v>18.899999999999999</v>
      </c>
      <c r="S46" s="114">
        <f>[42]Setembro!$D$22</f>
        <v>21.6</v>
      </c>
      <c r="T46" s="114">
        <f>[42]Setembro!$D$23</f>
        <v>19.7</v>
      </c>
      <c r="U46" s="114">
        <f>[42]Setembro!$D$24</f>
        <v>19.7</v>
      </c>
      <c r="V46" s="114">
        <f>[42]Setembro!$D$25</f>
        <v>20.9</v>
      </c>
      <c r="W46" s="114">
        <f>[42]Setembro!$D$26</f>
        <v>21.3</v>
      </c>
      <c r="X46" s="114">
        <f>[42]Setembro!$D$27</f>
        <v>22.7</v>
      </c>
      <c r="Y46" s="114">
        <f>[42]Setembro!$D$28</f>
        <v>23.3</v>
      </c>
      <c r="Z46" s="114">
        <f>[42]Setembro!$D$29</f>
        <v>23.7</v>
      </c>
      <c r="AA46" s="114">
        <f>[42]Setembro!$D$30</f>
        <v>23.3</v>
      </c>
      <c r="AB46" s="114">
        <f>[42]Setembro!$D$31</f>
        <v>15.9</v>
      </c>
      <c r="AC46" s="114">
        <f>[42]Setembro!$D$32</f>
        <v>12.8</v>
      </c>
      <c r="AD46" s="114">
        <f>[42]Setembro!$D$33</f>
        <v>19</v>
      </c>
      <c r="AE46" s="114">
        <f>[42]Setembro!$D$34</f>
        <v>19.2</v>
      </c>
      <c r="AF46" s="109">
        <f t="shared" si="1"/>
        <v>9.6</v>
      </c>
      <c r="AG46" s="108">
        <f t="shared" si="2"/>
        <v>17.803333333333331</v>
      </c>
      <c r="AH46" s="12" t="s">
        <v>35</v>
      </c>
      <c r="AI46" t="s">
        <v>35</v>
      </c>
    </row>
    <row r="47" spans="1:38" x14ac:dyDescent="0.2">
      <c r="A47" s="52" t="s">
        <v>23</v>
      </c>
      <c r="B47" s="114">
        <f>[43]Setembro!$D$5</f>
        <v>18.7</v>
      </c>
      <c r="C47" s="114">
        <f>[43]Setembro!$D$6</f>
        <v>24.2</v>
      </c>
      <c r="D47" s="114">
        <f>[43]Setembro!$D$7</f>
        <v>26.1</v>
      </c>
      <c r="E47" s="114">
        <f>[43]Setembro!$D$8</f>
        <v>22.6</v>
      </c>
      <c r="F47" s="114">
        <f>[43]Setembro!$D$9</f>
        <v>15.1</v>
      </c>
      <c r="G47" s="114">
        <f>[43]Setembro!$D$10</f>
        <v>16.100000000000001</v>
      </c>
      <c r="H47" s="114">
        <f>[43]Setembro!$D$11</f>
        <v>22.1</v>
      </c>
      <c r="I47" s="114">
        <f>[43]Setembro!$D$12</f>
        <v>19.3</v>
      </c>
      <c r="J47" s="114">
        <f>[43]Setembro!$D$13</f>
        <v>18.600000000000001</v>
      </c>
      <c r="K47" s="114">
        <f>[43]Setembro!$D$14</f>
        <v>15.1</v>
      </c>
      <c r="L47" s="114">
        <f>[43]Setembro!$D$15</f>
        <v>20.9</v>
      </c>
      <c r="M47" s="114">
        <f>[43]Setembro!$D$16</f>
        <v>24.2</v>
      </c>
      <c r="N47" s="114">
        <f>[43]Setembro!$D$17</f>
        <v>17.5</v>
      </c>
      <c r="O47" s="114">
        <f>[43]Setembro!$D$18</f>
        <v>11.9</v>
      </c>
      <c r="P47" s="114">
        <f>[43]Setembro!$D$19</f>
        <v>8.6</v>
      </c>
      <c r="Q47" s="114">
        <f>[43]Setembro!$D$20</f>
        <v>17</v>
      </c>
      <c r="R47" s="114">
        <f>[43]Setembro!$D$21</f>
        <v>19.5</v>
      </c>
      <c r="S47" s="114">
        <f>[43]Setembro!$D$22</f>
        <v>20.6</v>
      </c>
      <c r="T47" s="114">
        <f>[43]Setembro!$D$23</f>
        <v>22.3</v>
      </c>
      <c r="U47" s="114">
        <f>[43]Setembro!$D$24</f>
        <v>19.5</v>
      </c>
      <c r="V47" s="114">
        <f>[43]Setembro!$D$25</f>
        <v>20.399999999999999</v>
      </c>
      <c r="W47" s="114">
        <f>[43]Setembro!$D$26</f>
        <v>22.4</v>
      </c>
      <c r="X47" s="114">
        <f>[43]Setembro!$D$27</f>
        <v>23.3</v>
      </c>
      <c r="Y47" s="114">
        <f>[43]Setembro!$D$28</f>
        <v>22.1</v>
      </c>
      <c r="Z47" s="114">
        <f>[43]Setembro!$D$29</f>
        <v>25.7</v>
      </c>
      <c r="AA47" s="114">
        <f>[43]Setembro!$D$30</f>
        <v>25</v>
      </c>
      <c r="AB47" s="114">
        <f>[43]Setembro!$D$31</f>
        <v>20.5</v>
      </c>
      <c r="AC47" s="114">
        <f>[43]Setembro!$D$32</f>
        <v>15.7</v>
      </c>
      <c r="AD47" s="114">
        <f>[43]Setembro!$D$33</f>
        <v>19.5</v>
      </c>
      <c r="AE47" s="114">
        <f>[43]Setembro!$D$34</f>
        <v>20.7</v>
      </c>
      <c r="AF47" s="109">
        <f t="shared" si="1"/>
        <v>8.6</v>
      </c>
      <c r="AG47" s="108">
        <f t="shared" si="2"/>
        <v>19.84</v>
      </c>
    </row>
    <row r="48" spans="1:38" x14ac:dyDescent="0.2">
      <c r="A48" s="52" t="s">
        <v>34</v>
      </c>
      <c r="B48" s="114">
        <f>[44]Setembro!$D$5</f>
        <v>21.5</v>
      </c>
      <c r="C48" s="114">
        <f>[44]Setembro!$D$6</f>
        <v>23.9</v>
      </c>
      <c r="D48" s="114">
        <f>[44]Setembro!$D$7</f>
        <v>23.4</v>
      </c>
      <c r="E48" s="114">
        <f>[44]Setembro!$D$8</f>
        <v>23.9</v>
      </c>
      <c r="F48" s="114">
        <f>[44]Setembro!$D$9</f>
        <v>23.3</v>
      </c>
      <c r="G48" s="114">
        <f>[44]Setembro!$D$10</f>
        <v>23</v>
      </c>
      <c r="H48" s="114">
        <f>[44]Setembro!$D$11</f>
        <v>23.5</v>
      </c>
      <c r="I48" s="114">
        <f>[44]Setembro!$D$12</f>
        <v>23.8</v>
      </c>
      <c r="J48" s="114">
        <f>[44]Setembro!$D$13</f>
        <v>21.5</v>
      </c>
      <c r="K48" s="114">
        <f>[44]Setembro!$D$14</f>
        <v>19.2</v>
      </c>
      <c r="L48" s="114">
        <f>[44]Setembro!$D$15</f>
        <v>23.2</v>
      </c>
      <c r="M48" s="114">
        <f>[44]Setembro!$D$16</f>
        <v>23.8</v>
      </c>
      <c r="N48" s="114">
        <f>[44]Setembro!$D$17</f>
        <v>19.100000000000001</v>
      </c>
      <c r="O48" s="114">
        <f>[44]Setembro!$D$18</f>
        <v>16.3</v>
      </c>
      <c r="P48" s="114">
        <f>[44]Setembro!$D$19</f>
        <v>17.8</v>
      </c>
      <c r="Q48" s="114">
        <f>[44]Setembro!$D$20</f>
        <v>20.6</v>
      </c>
      <c r="R48" s="114">
        <f>[44]Setembro!$D$21</f>
        <v>22.8</v>
      </c>
      <c r="S48" s="114">
        <f>[44]Setembro!$D$22</f>
        <v>21.4</v>
      </c>
      <c r="T48" s="114">
        <f>[44]Setembro!$D$23</f>
        <v>23</v>
      </c>
      <c r="U48" s="114">
        <f>[44]Setembro!$D$24</f>
        <v>24.9</v>
      </c>
      <c r="V48" s="114">
        <f>[44]Setembro!$D$25</f>
        <v>24.1</v>
      </c>
      <c r="W48" s="114">
        <f>[44]Setembro!$D$26</f>
        <v>24</v>
      </c>
      <c r="X48" s="114">
        <f>[44]Setembro!$D$27</f>
        <v>24.1</v>
      </c>
      <c r="Y48" s="114">
        <f>[44]Setembro!$D$28</f>
        <v>23.9</v>
      </c>
      <c r="Z48" s="114">
        <f>[44]Setembro!$D$29</f>
        <v>24.4</v>
      </c>
      <c r="AA48" s="114">
        <f>[44]Setembro!$D$30</f>
        <v>25.4</v>
      </c>
      <c r="AB48" s="114">
        <f>[44]Setembro!$D$31</f>
        <v>25.3</v>
      </c>
      <c r="AC48" s="114">
        <f>[44]Setembro!$D$32</f>
        <v>17.2</v>
      </c>
      <c r="AD48" s="114">
        <f>[44]Setembro!$D$33</f>
        <v>22.2</v>
      </c>
      <c r="AE48" s="114">
        <f>[44]Setembro!$D$34</f>
        <v>22.8</v>
      </c>
      <c r="AF48" s="109">
        <f t="shared" si="1"/>
        <v>16.3</v>
      </c>
      <c r="AG48" s="108">
        <f t="shared" si="2"/>
        <v>22.443333333333332</v>
      </c>
      <c r="AH48" s="12" t="s">
        <v>35</v>
      </c>
      <c r="AI48" t="s">
        <v>35</v>
      </c>
      <c r="AK48" t="s">
        <v>35</v>
      </c>
    </row>
    <row r="49" spans="1:38" x14ac:dyDescent="0.2">
      <c r="A49" s="52" t="s">
        <v>20</v>
      </c>
      <c r="B49" s="114">
        <f>[45]Setembro!$D$5</f>
        <v>18.600000000000001</v>
      </c>
      <c r="C49" s="114">
        <f>[45]Setembro!$D$6</f>
        <v>22.4</v>
      </c>
      <c r="D49" s="114">
        <f>[45]Setembro!$D$7</f>
        <v>23.8</v>
      </c>
      <c r="E49" s="114">
        <f>[45]Setembro!$D$8</f>
        <v>23.9</v>
      </c>
      <c r="F49" s="114">
        <f>[45]Setembro!$D$9</f>
        <v>20.2</v>
      </c>
      <c r="G49" s="114">
        <f>[45]Setembro!$D$10</f>
        <v>21.4</v>
      </c>
      <c r="H49" s="114">
        <f>[45]Setembro!$D$11</f>
        <v>21</v>
      </c>
      <c r="I49" s="114">
        <f>[45]Setembro!$D$12</f>
        <v>21.8</v>
      </c>
      <c r="J49" s="114">
        <f>[45]Setembro!$D$13</f>
        <v>19.100000000000001</v>
      </c>
      <c r="K49" s="114">
        <f>[45]Setembro!$D$14</f>
        <v>17.8</v>
      </c>
      <c r="L49" s="114">
        <f>[45]Setembro!$D$15</f>
        <v>20.399999999999999</v>
      </c>
      <c r="M49" s="114">
        <f>[45]Setembro!$D$16</f>
        <v>20.9</v>
      </c>
      <c r="N49" s="114">
        <f>[45]Setembro!$D$17</f>
        <v>22.6</v>
      </c>
      <c r="O49" s="114">
        <f>[45]Setembro!$D$18</f>
        <v>15.2</v>
      </c>
      <c r="P49" s="114">
        <f>[45]Setembro!$D$19</f>
        <v>12.6</v>
      </c>
      <c r="Q49" s="114">
        <f>[45]Setembro!$D$20</f>
        <v>15.7</v>
      </c>
      <c r="R49" s="114">
        <f>[45]Setembro!$D$21</f>
        <v>21.3</v>
      </c>
      <c r="S49" s="114">
        <f>[45]Setembro!$D$22</f>
        <v>23.9</v>
      </c>
      <c r="T49" s="114">
        <f>[45]Setembro!$D$23</f>
        <v>23.1</v>
      </c>
      <c r="U49" s="114">
        <f>[45]Setembro!$D$24</f>
        <v>24.1</v>
      </c>
      <c r="V49" s="114">
        <f>[45]Setembro!$D$25</f>
        <v>23.6</v>
      </c>
      <c r="W49" s="114">
        <f>[45]Setembro!$D$26</f>
        <v>23.6</v>
      </c>
      <c r="X49" s="114">
        <f>[45]Setembro!$D$27</f>
        <v>24.1</v>
      </c>
      <c r="Y49" s="114">
        <f>[45]Setembro!$D$28</f>
        <v>25.4</v>
      </c>
      <c r="Z49" s="114">
        <f>[45]Setembro!$D$29</f>
        <v>26.5</v>
      </c>
      <c r="AA49" s="114">
        <f>[45]Setembro!$D$30</f>
        <v>28.2</v>
      </c>
      <c r="AB49" s="114">
        <f>[45]Setembro!$D$31</f>
        <v>27.2</v>
      </c>
      <c r="AC49" s="114">
        <f>[45]Setembro!$D$32</f>
        <v>19.899999999999999</v>
      </c>
      <c r="AD49" s="114">
        <f>[45]Setembro!$D$33</f>
        <v>20.100000000000001</v>
      </c>
      <c r="AE49" s="114">
        <f>[45]Setembro!$D$34</f>
        <v>24</v>
      </c>
      <c r="AF49" s="109">
        <f t="shared" si="1"/>
        <v>12.6</v>
      </c>
      <c r="AG49" s="108">
        <f t="shared" si="2"/>
        <v>21.746666666666673</v>
      </c>
    </row>
    <row r="50" spans="1:38" s="5" customFormat="1" ht="17.100000000000001" customHeight="1" x14ac:dyDescent="0.2">
      <c r="A50" s="53" t="s">
        <v>211</v>
      </c>
      <c r="B50" s="115">
        <f t="shared" ref="B50:AE50" si="3">MIN(B5:B49)</f>
        <v>15.8</v>
      </c>
      <c r="C50" s="115">
        <f t="shared" si="3"/>
        <v>18</v>
      </c>
      <c r="D50" s="115">
        <f t="shared" si="3"/>
        <v>19.8</v>
      </c>
      <c r="E50" s="115">
        <f t="shared" si="3"/>
        <v>13.6</v>
      </c>
      <c r="F50" s="115">
        <f t="shared" si="3"/>
        <v>12.1</v>
      </c>
      <c r="G50" s="115">
        <f t="shared" si="3"/>
        <v>14.3</v>
      </c>
      <c r="H50" s="115">
        <f t="shared" si="3"/>
        <v>18.399999999999999</v>
      </c>
      <c r="I50" s="115">
        <f t="shared" si="3"/>
        <v>17.2</v>
      </c>
      <c r="J50" s="115">
        <f t="shared" si="3"/>
        <v>17.100000000000001</v>
      </c>
      <c r="K50" s="115">
        <f t="shared" si="3"/>
        <v>13.9</v>
      </c>
      <c r="L50" s="115">
        <f t="shared" si="3"/>
        <v>15.4</v>
      </c>
      <c r="M50" s="115">
        <f t="shared" si="3"/>
        <v>18</v>
      </c>
      <c r="N50" s="115">
        <f t="shared" si="3"/>
        <v>11</v>
      </c>
      <c r="O50" s="115">
        <f t="shared" si="3"/>
        <v>8.1999999999999993</v>
      </c>
      <c r="P50" s="115">
        <f t="shared" si="3"/>
        <v>4.3</v>
      </c>
      <c r="Q50" s="115">
        <f t="shared" si="3"/>
        <v>10.4</v>
      </c>
      <c r="R50" s="115">
        <f t="shared" si="3"/>
        <v>16.2</v>
      </c>
      <c r="S50" s="115">
        <f t="shared" si="3"/>
        <v>18</v>
      </c>
      <c r="T50" s="115">
        <f t="shared" si="3"/>
        <v>18.5</v>
      </c>
      <c r="U50" s="115">
        <f t="shared" si="3"/>
        <v>19.3</v>
      </c>
      <c r="V50" s="115">
        <f t="shared" si="3"/>
        <v>19.5</v>
      </c>
      <c r="W50" s="115">
        <f t="shared" si="3"/>
        <v>18.7</v>
      </c>
      <c r="X50" s="115">
        <f t="shared" si="3"/>
        <v>19.399999999999999</v>
      </c>
      <c r="Y50" s="115">
        <f t="shared" si="3"/>
        <v>20.5</v>
      </c>
      <c r="Z50" s="115">
        <f t="shared" si="3"/>
        <v>20.3</v>
      </c>
      <c r="AA50" s="115">
        <f t="shared" si="3"/>
        <v>22.1</v>
      </c>
      <c r="AB50" s="115">
        <f t="shared" si="3"/>
        <v>14.6</v>
      </c>
      <c r="AC50" s="115">
        <f t="shared" si="3"/>
        <v>12.8</v>
      </c>
      <c r="AD50" s="115">
        <f t="shared" si="3"/>
        <v>17.5</v>
      </c>
      <c r="AE50" s="115">
        <f t="shared" si="3"/>
        <v>19.2</v>
      </c>
      <c r="AF50" s="109">
        <f>MIN(AF5:AF49)</f>
        <v>4.3</v>
      </c>
      <c r="AG50" s="111"/>
      <c r="AK50" s="5" t="s">
        <v>35</v>
      </c>
    </row>
    <row r="51" spans="1:38" x14ac:dyDescent="0.2">
      <c r="A51" s="116" t="s">
        <v>224</v>
      </c>
      <c r="B51" s="43"/>
      <c r="C51" s="43"/>
      <c r="D51" s="43"/>
      <c r="E51" s="43"/>
      <c r="F51" s="43"/>
      <c r="G51" s="4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49"/>
      <c r="AE51" s="49"/>
      <c r="AF51" s="47"/>
      <c r="AG51" s="48"/>
    </row>
    <row r="52" spans="1:38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1"/>
      <c r="U52" s="101"/>
      <c r="V52" s="101"/>
      <c r="W52" s="101"/>
      <c r="X52" s="101"/>
      <c r="Y52" s="103"/>
      <c r="Z52" s="103"/>
      <c r="AA52" s="103"/>
      <c r="AB52" s="103"/>
      <c r="AC52" s="103"/>
      <c r="AD52" s="103"/>
      <c r="AE52" s="103"/>
      <c r="AF52" s="47"/>
      <c r="AG52" s="46"/>
      <c r="AK52" t="s">
        <v>35</v>
      </c>
      <c r="AL52" t="s">
        <v>35</v>
      </c>
    </row>
    <row r="53" spans="1:38" x14ac:dyDescent="0.2">
      <c r="A53" s="45"/>
      <c r="B53" s="103"/>
      <c r="C53" s="103"/>
      <c r="D53" s="103"/>
      <c r="E53" s="103"/>
      <c r="F53" s="103"/>
      <c r="G53" s="103"/>
      <c r="H53" s="103"/>
      <c r="I53" s="103"/>
      <c r="J53" s="104"/>
      <c r="K53" s="104"/>
      <c r="L53" s="104"/>
      <c r="M53" s="104"/>
      <c r="N53" s="104"/>
      <c r="O53" s="104"/>
      <c r="P53" s="104"/>
      <c r="Q53" s="103"/>
      <c r="R53" s="103"/>
      <c r="S53" s="103"/>
      <c r="T53" s="102"/>
      <c r="U53" s="102"/>
      <c r="V53" s="102"/>
      <c r="W53" s="102"/>
      <c r="X53" s="102"/>
      <c r="Y53" s="103"/>
      <c r="Z53" s="103"/>
      <c r="AA53" s="103"/>
      <c r="AB53" s="103"/>
      <c r="AC53" s="103"/>
      <c r="AD53" s="49"/>
      <c r="AE53" s="49"/>
      <c r="AF53" s="47"/>
      <c r="AG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49"/>
      <c r="AE54" s="49"/>
      <c r="AF54" s="47"/>
      <c r="AG54" s="78"/>
    </row>
    <row r="55" spans="1:38" x14ac:dyDescent="0.2">
      <c r="A55" s="45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47"/>
      <c r="AG55" s="48"/>
      <c r="AJ55" t="s">
        <v>35</v>
      </c>
      <c r="AK55" t="s">
        <v>35</v>
      </c>
    </row>
    <row r="56" spans="1:38" x14ac:dyDescent="0.2">
      <c r="A56" s="45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47"/>
      <c r="AG56" s="48"/>
      <c r="AK56" t="s">
        <v>35</v>
      </c>
      <c r="AL56" s="12" t="s">
        <v>35</v>
      </c>
    </row>
    <row r="57" spans="1:38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  <c r="AK57" t="s">
        <v>35</v>
      </c>
    </row>
    <row r="58" spans="1:38" x14ac:dyDescent="0.2">
      <c r="AI58" t="s">
        <v>35</v>
      </c>
    </row>
    <row r="60" spans="1:38" x14ac:dyDescent="0.2">
      <c r="AD60" s="2" t="s">
        <v>35</v>
      </c>
    </row>
    <row r="62" spans="1:38" x14ac:dyDescent="0.2">
      <c r="AH62" s="12" t="s">
        <v>35</v>
      </c>
      <c r="AI62" t="s">
        <v>35</v>
      </c>
    </row>
    <row r="65" spans="9:37" x14ac:dyDescent="0.2">
      <c r="I65" s="2" t="s">
        <v>35</v>
      </c>
      <c r="Y65" s="2" t="s">
        <v>35</v>
      </c>
      <c r="AB65" s="2" t="s">
        <v>35</v>
      </c>
      <c r="AH65" t="s">
        <v>35</v>
      </c>
    </row>
    <row r="66" spans="9:37" x14ac:dyDescent="0.2">
      <c r="AK66" t="s">
        <v>35</v>
      </c>
    </row>
    <row r="72" spans="9:37" x14ac:dyDescent="0.2">
      <c r="AH72" s="12" t="s">
        <v>35</v>
      </c>
    </row>
  </sheetData>
  <mergeCells count="33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J44" sqref="J4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32" t="s">
        <v>217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6" s="4" customFormat="1" ht="20.100000000000001" customHeight="1" x14ac:dyDescent="0.2">
      <c r="A2" s="135" t="s">
        <v>21</v>
      </c>
      <c r="B2" s="144" t="s">
        <v>213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5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5"/>
    </row>
    <row r="5" spans="1:36" s="5" customFormat="1" x14ac:dyDescent="0.2">
      <c r="A5" s="52" t="s">
        <v>30</v>
      </c>
      <c r="B5" s="113">
        <f>[1]Setembro!$E$5</f>
        <v>70.111111111111114</v>
      </c>
      <c r="C5" s="113">
        <f>[1]Setembro!$E$6</f>
        <v>56.541666666666664</v>
      </c>
      <c r="D5" s="113">
        <f>[1]Setembro!$E$7</f>
        <v>65.166666666666671</v>
      </c>
      <c r="E5" s="113">
        <f>[1]Setembro!$E$8</f>
        <v>56.5</v>
      </c>
      <c r="F5" s="113">
        <f>[1]Setembro!$E$9</f>
        <v>60.125</v>
      </c>
      <c r="G5" s="113">
        <f>[1]Setembro!$E$10</f>
        <v>63.083333333333336</v>
      </c>
      <c r="H5" s="113">
        <f>[1]Setembro!$E$11</f>
        <v>54.875</v>
      </c>
      <c r="I5" s="113">
        <f>[1]Setembro!$E$12</f>
        <v>56.416666666666664</v>
      </c>
      <c r="J5" s="113">
        <f>[1]Setembro!$E$13</f>
        <v>89.916666666666671</v>
      </c>
      <c r="K5" s="113">
        <f>[1]Setembro!$E$14</f>
        <v>73.260869565217391</v>
      </c>
      <c r="L5" s="113">
        <f>[1]Setembro!$E$15</f>
        <v>64.208333333333329</v>
      </c>
      <c r="M5" s="113">
        <f>[1]Setembro!$E$16</f>
        <v>53.166666666666664</v>
      </c>
      <c r="N5" s="113">
        <f>[1]Setembro!$E$17</f>
        <v>61.666666666666664</v>
      </c>
      <c r="O5" s="113">
        <f>[1]Setembro!$E$18</f>
        <v>78.666666666666671</v>
      </c>
      <c r="P5" s="113">
        <f>[1]Setembro!$E$19</f>
        <v>65.208333333333329</v>
      </c>
      <c r="Q5" s="113">
        <f>[1]Setembro!$E$20</f>
        <v>58.208333333333336</v>
      </c>
      <c r="R5" s="113">
        <f>[1]Setembro!$E$21</f>
        <v>59.916666666666664</v>
      </c>
      <c r="S5" s="113">
        <f>[1]Setembro!$E$22</f>
        <v>58.208333333333336</v>
      </c>
      <c r="T5" s="113">
        <f>[1]Setembro!$E$23</f>
        <v>55.375</v>
      </c>
      <c r="U5" s="113">
        <f>[1]Setembro!$E$24</f>
        <v>57.791666666666664</v>
      </c>
      <c r="V5" s="113">
        <f>[1]Setembro!$E$25</f>
        <v>52.958333333333336</v>
      </c>
      <c r="W5" s="113">
        <f>[1]Setembro!$E$26</f>
        <v>53.375</v>
      </c>
      <c r="X5" s="113">
        <f>[1]Setembro!$E$27</f>
        <v>51.958333333333336</v>
      </c>
      <c r="Y5" s="113">
        <f>[1]Setembro!$E$28</f>
        <v>50.208333333333336</v>
      </c>
      <c r="Z5" s="113">
        <f>[1]Setembro!$E$29</f>
        <v>54.333333333333336</v>
      </c>
      <c r="AA5" s="113">
        <f>[1]Setembro!$E$30</f>
        <v>55.541666666666664</v>
      </c>
      <c r="AB5" s="113">
        <f>[1]Setembro!$E$31</f>
        <v>54.791666666666664</v>
      </c>
      <c r="AC5" s="113">
        <f>[1]Setembro!$E$32</f>
        <v>63.125</v>
      </c>
      <c r="AD5" s="113">
        <f>[1]Setembro!$E$33</f>
        <v>56.875</v>
      </c>
      <c r="AE5" s="113">
        <f>[1]Setembro!$E$34</f>
        <v>67.75</v>
      </c>
      <c r="AF5" s="166">
        <f>AVERAGE(B5:AE5)</f>
        <v>60.644343800322055</v>
      </c>
    </row>
    <row r="6" spans="1:36" x14ac:dyDescent="0.2">
      <c r="A6" s="52" t="s">
        <v>0</v>
      </c>
      <c r="B6" s="114">
        <f>[2]Setembro!$E$5</f>
        <v>73.625</v>
      </c>
      <c r="C6" s="114">
        <f>[2]Setembro!$E$6</f>
        <v>64.333333333333329</v>
      </c>
      <c r="D6" s="114">
        <f>[2]Setembro!$E$7</f>
        <v>62.666666666666664</v>
      </c>
      <c r="E6" s="114">
        <f>[2]Setembro!$E$8</f>
        <v>66.416666666666671</v>
      </c>
      <c r="F6" s="114">
        <f>[2]Setembro!$E$9</f>
        <v>73.791666666666671</v>
      </c>
      <c r="G6" s="114">
        <f>[2]Setembro!$E$10</f>
        <v>72.416666666666671</v>
      </c>
      <c r="H6" s="114">
        <f>[2]Setembro!$E$11</f>
        <v>65.291666666666671</v>
      </c>
      <c r="I6" s="114">
        <f>[2]Setembro!$E$12</f>
        <v>80.166666666666671</v>
      </c>
      <c r="J6" s="114">
        <f>[2]Setembro!$E$13</f>
        <v>92.208333333333329</v>
      </c>
      <c r="K6" s="114">
        <f>[2]Setembro!$E$14</f>
        <v>76.099999999999994</v>
      </c>
      <c r="L6" s="114">
        <f>[2]Setembro!$E$15</f>
        <v>61.75</v>
      </c>
      <c r="M6" s="114">
        <f>[2]Setembro!$E$16</f>
        <v>54.666666666666664</v>
      </c>
      <c r="N6" s="114">
        <f>[2]Setembro!$E$17</f>
        <v>81.75</v>
      </c>
      <c r="O6" s="114">
        <f>[2]Setembro!$E$18</f>
        <v>64.75</v>
      </c>
      <c r="P6" s="114">
        <f>[2]Setembro!$E$19</f>
        <v>52.125</v>
      </c>
      <c r="Q6" s="114">
        <f>[2]Setembro!$E$20</f>
        <v>49.291666666666664</v>
      </c>
      <c r="R6" s="114">
        <f>[2]Setembro!$E$21</f>
        <v>48.541666666666664</v>
      </c>
      <c r="S6" s="114">
        <f>[2]Setembro!$E$22</f>
        <v>47.913043478260867</v>
      </c>
      <c r="T6" s="114">
        <f>[2]Setembro!$E$23</f>
        <v>65.541666666666671</v>
      </c>
      <c r="U6" s="114">
        <f>[2]Setembro!$E$24</f>
        <v>76</v>
      </c>
      <c r="V6" s="114">
        <f>[2]Setembro!$E$25</f>
        <v>68.958333333333329</v>
      </c>
      <c r="W6" s="114">
        <f>[2]Setembro!$E$26</f>
        <v>62.458333333333336</v>
      </c>
      <c r="X6" s="114">
        <f>[2]Setembro!$E$27</f>
        <v>62.208333333333336</v>
      </c>
      <c r="Y6" s="114">
        <f>[2]Setembro!$E$28</f>
        <v>58.458333333333336</v>
      </c>
      <c r="Z6" s="114">
        <f>[2]Setembro!$E$29</f>
        <v>56.75</v>
      </c>
      <c r="AA6" s="114">
        <f>[2]Setembro!$E$30</f>
        <v>39.5</v>
      </c>
      <c r="AB6" s="114">
        <f>[2]Setembro!$E$31</f>
        <v>70.083333333333329</v>
      </c>
      <c r="AC6" s="114">
        <f>[2]Setembro!$E$32</f>
        <v>61.166666666666664</v>
      </c>
      <c r="AD6" s="114">
        <f>[2]Setembro!$E$33</f>
        <v>60.708333333333336</v>
      </c>
      <c r="AE6" s="114">
        <f>[2]Setembro!$E$34</f>
        <v>66.5</v>
      </c>
      <c r="AF6" s="166">
        <f t="shared" ref="AF6:AF49" si="1">AVERAGE(B6:AE6)</f>
        <v>64.537934782608687</v>
      </c>
    </row>
    <row r="7" spans="1:36" x14ac:dyDescent="0.2">
      <c r="A7" s="52" t="s">
        <v>88</v>
      </c>
      <c r="B7" s="114">
        <f>[3]Setembro!$E$5</f>
        <v>76.75</v>
      </c>
      <c r="C7" s="114">
        <f>[3]Setembro!$E$6</f>
        <v>72.913043478260875</v>
      </c>
      <c r="D7" s="114">
        <f>[3]Setembro!$E$7</f>
        <v>67.5</v>
      </c>
      <c r="E7" s="114">
        <f>[3]Setembro!$E$8</f>
        <v>65.166666666666671</v>
      </c>
      <c r="F7" s="114">
        <f>[3]Setembro!$E$9</f>
        <v>73.875</v>
      </c>
      <c r="G7" s="114">
        <f>[3]Setembro!$E$10</f>
        <v>69.625</v>
      </c>
      <c r="H7" s="114">
        <f>[3]Setembro!$E$11</f>
        <v>60.75</v>
      </c>
      <c r="I7" s="114">
        <f>[3]Setembro!$E$12</f>
        <v>68.416666666666671</v>
      </c>
      <c r="J7" s="114">
        <f>[3]Setembro!$E$13</f>
        <v>96.25</v>
      </c>
      <c r="K7" s="114">
        <f>[3]Setembro!$E$14</f>
        <v>77.416666666666671</v>
      </c>
      <c r="L7" s="114">
        <f>[3]Setembro!$E$15</f>
        <v>56.541666666666664</v>
      </c>
      <c r="M7" s="114">
        <f>[3]Setembro!$E$16</f>
        <v>53.875</v>
      </c>
      <c r="N7" s="114">
        <f>[3]Setembro!$E$17</f>
        <v>75.458333333333329</v>
      </c>
      <c r="O7" s="114">
        <f>[3]Setembro!$E$18</f>
        <v>76.708333333333329</v>
      </c>
      <c r="P7" s="114">
        <f>[3]Setembro!$E$19</f>
        <v>62.416666666666664</v>
      </c>
      <c r="Q7" s="114">
        <f>[3]Setembro!$E$20</f>
        <v>49.541666666666664</v>
      </c>
      <c r="R7" s="114">
        <f>[3]Setembro!$E$21</f>
        <v>51.541666666666664</v>
      </c>
      <c r="S7" s="114">
        <f>[3]Setembro!$E$22</f>
        <v>59</v>
      </c>
      <c r="T7" s="114">
        <f>[3]Setembro!$E$23</f>
        <v>62.25</v>
      </c>
      <c r="U7" s="114">
        <f>[3]Setembro!$E$24</f>
        <v>59.333333333333336</v>
      </c>
      <c r="V7" s="114">
        <f>[3]Setembro!$E$25</f>
        <v>53.958333333333336</v>
      </c>
      <c r="W7" s="114">
        <f>[3]Setembro!$E$26</f>
        <v>50.791666666666664</v>
      </c>
      <c r="X7" s="114">
        <f>[3]Setembro!$E$27</f>
        <v>49.791666666666664</v>
      </c>
      <c r="Y7" s="114">
        <f>[3]Setembro!$E$28</f>
        <v>54.666666666666664</v>
      </c>
      <c r="Z7" s="114">
        <f>[3]Setembro!$E$29</f>
        <v>52.791666666666664</v>
      </c>
      <c r="AA7" s="114">
        <f>[3]Setembro!$E$30</f>
        <v>48.416666666666664</v>
      </c>
      <c r="AB7" s="114">
        <f>[3]Setembro!$E$31</f>
        <v>66.708333333333329</v>
      </c>
      <c r="AC7" s="114">
        <f>[3]Setembro!$E$32</f>
        <v>64.666666666666671</v>
      </c>
      <c r="AD7" s="114">
        <f>[3]Setembro!$E$33</f>
        <v>59.826086956521742</v>
      </c>
      <c r="AE7" s="114">
        <f>[3]Setembro!$E$34</f>
        <v>67.625</v>
      </c>
      <c r="AF7" s="166">
        <f t="shared" si="1"/>
        <v>63.485748792270549</v>
      </c>
    </row>
    <row r="8" spans="1:36" x14ac:dyDescent="0.2">
      <c r="A8" s="52" t="s">
        <v>1</v>
      </c>
      <c r="B8" s="114">
        <f>[4]Setembro!$E$5</f>
        <v>56.333333333333336</v>
      </c>
      <c r="C8" s="114">
        <f>[4]Setembro!$E$6</f>
        <v>52.5</v>
      </c>
      <c r="D8" s="114">
        <f>[4]Setembro!$E$7</f>
        <v>50.166666666666664</v>
      </c>
      <c r="E8" s="114">
        <f>[4]Setembro!$E$8</f>
        <v>52.5</v>
      </c>
      <c r="F8" s="114">
        <f>[4]Setembro!$E$9</f>
        <v>57.25</v>
      </c>
      <c r="G8" s="114">
        <f>[4]Setembro!$E$10</f>
        <v>57.875</v>
      </c>
      <c r="H8" s="114">
        <f>[4]Setembro!$E$11</f>
        <v>54.5</v>
      </c>
      <c r="I8" s="114">
        <f>[4]Setembro!$E$12</f>
        <v>74.083333333333329</v>
      </c>
      <c r="J8" s="114">
        <f>[4]Setembro!$E$13</f>
        <v>76.652173913043484</v>
      </c>
      <c r="K8" s="114">
        <f>[4]Setembro!$E$14</f>
        <v>62.375</v>
      </c>
      <c r="L8" s="114">
        <f>[4]Setembro!$E$15</f>
        <v>53.5</v>
      </c>
      <c r="M8" s="114">
        <f>[4]Setembro!$E$16</f>
        <v>64.333333333333329</v>
      </c>
      <c r="N8" s="114">
        <f>[4]Setembro!$E$17</f>
        <v>78.833333333333329</v>
      </c>
      <c r="O8" s="114">
        <f>[4]Setembro!$E$18</f>
        <v>68.958333333333329</v>
      </c>
      <c r="P8" s="114">
        <f>[4]Setembro!$E$19</f>
        <v>55.666666666666664</v>
      </c>
      <c r="Q8" s="114">
        <f>[4]Setembro!$E$20</f>
        <v>62.708333333333336</v>
      </c>
      <c r="R8" s="114">
        <f>[4]Setembro!$E$21</f>
        <v>58.958333333333336</v>
      </c>
      <c r="S8" s="114">
        <f>[4]Setembro!$E$22</f>
        <v>54.833333333333336</v>
      </c>
      <c r="T8" s="114">
        <f>[4]Setembro!$E$23</f>
        <v>64.208333333333329</v>
      </c>
      <c r="U8" s="114">
        <f>[4]Setembro!$E$24</f>
        <v>64.208333333333329</v>
      </c>
      <c r="V8" s="114">
        <f>[4]Setembro!$E$25</f>
        <v>56.833333333333336</v>
      </c>
      <c r="W8" s="114">
        <f>[4]Setembro!$E$26</f>
        <v>58</v>
      </c>
      <c r="X8" s="114">
        <f>[4]Setembro!$E$27</f>
        <v>57.208333333333336</v>
      </c>
      <c r="Y8" s="114">
        <f>[4]Setembro!$E$28</f>
        <v>60.291666666666664</v>
      </c>
      <c r="Z8" s="114">
        <f>[4]Setembro!$E$29</f>
        <v>61.25</v>
      </c>
      <c r="AA8" s="114">
        <f>[4]Setembro!$E$30</f>
        <v>55.833333333333336</v>
      </c>
      <c r="AB8" s="114">
        <f>[4]Setembro!$E$31</f>
        <v>57.958333333333336</v>
      </c>
      <c r="AC8" s="114">
        <f>[4]Setembro!$E$32</f>
        <v>64.75</v>
      </c>
      <c r="AD8" s="114">
        <f>[4]Setembro!$E$33</f>
        <v>60</v>
      </c>
      <c r="AE8" s="114">
        <f>[4]Setembro!$E$34</f>
        <v>61.75</v>
      </c>
      <c r="AF8" s="166">
        <f t="shared" si="1"/>
        <v>60.477294685990323</v>
      </c>
    </row>
    <row r="9" spans="1:36" x14ac:dyDescent="0.2">
      <c r="A9" s="52" t="s">
        <v>151</v>
      </c>
      <c r="B9" s="114">
        <f>[5]Setembro!$E$5</f>
        <v>74.583333333333329</v>
      </c>
      <c r="C9" s="114">
        <f>[5]Setembro!$E$6</f>
        <v>65.916666666666671</v>
      </c>
      <c r="D9" s="114">
        <f>[5]Setembro!$E$7</f>
        <v>58.625</v>
      </c>
      <c r="E9" s="114">
        <f>[5]Setembro!$E$8</f>
        <v>65.541666666666671</v>
      </c>
      <c r="F9" s="114">
        <f>[5]Setembro!$E$9</f>
        <v>80.041666666666671</v>
      </c>
      <c r="G9" s="114">
        <f>[5]Setembro!$E$10</f>
        <v>73.5</v>
      </c>
      <c r="H9" s="114">
        <f>[5]Setembro!$E$11</f>
        <v>70.791666666666671</v>
      </c>
      <c r="I9" s="114">
        <f>[5]Setembro!$E$12</f>
        <v>83.125</v>
      </c>
      <c r="J9" s="114">
        <f>[5]Setembro!$E$13</f>
        <v>94.958333333333329</v>
      </c>
      <c r="K9" s="114">
        <f>[5]Setembro!$E$14</f>
        <v>79.041666666666671</v>
      </c>
      <c r="L9" s="114">
        <f>[5]Setembro!$E$15</f>
        <v>58.125</v>
      </c>
      <c r="M9" s="114">
        <f>[5]Setembro!$E$16</f>
        <v>53</v>
      </c>
      <c r="N9" s="114">
        <f>[5]Setembro!$E$17</f>
        <v>82.208333333333329</v>
      </c>
      <c r="O9" s="114">
        <f>[5]Setembro!$E$18</f>
        <v>75.25</v>
      </c>
      <c r="P9" s="114">
        <f>[5]Setembro!$E$19</f>
        <v>49.916666666666664</v>
      </c>
      <c r="Q9" s="114">
        <f>[5]Setembro!$E$20</f>
        <v>45.166666666666664</v>
      </c>
      <c r="R9" s="114">
        <f>[5]Setembro!$E$21</f>
        <v>48.75</v>
      </c>
      <c r="S9" s="114">
        <f>[5]Setembro!$E$22</f>
        <v>49.208333333333336</v>
      </c>
      <c r="T9" s="114">
        <f>[5]Setembro!$E$23</f>
        <v>67.333333333333329</v>
      </c>
      <c r="U9" s="114">
        <f>[5]Setembro!$E$24</f>
        <v>71.166666666666671</v>
      </c>
      <c r="V9" s="114">
        <f>[5]Setembro!$E$25</f>
        <v>66.791666666666671</v>
      </c>
      <c r="W9" s="114">
        <f>[5]Setembro!$E$26</f>
        <v>48.75</v>
      </c>
      <c r="X9" s="114">
        <f>[5]Setembro!$E$27</f>
        <v>44.25</v>
      </c>
      <c r="Y9" s="114">
        <f>[5]Setembro!$E$28</f>
        <v>46.625</v>
      </c>
      <c r="Z9" s="114">
        <f>[5]Setembro!$E$29</f>
        <v>47.625</v>
      </c>
      <c r="AA9" s="114">
        <f>[5]Setembro!$E$30</f>
        <v>42</v>
      </c>
      <c r="AB9" s="114">
        <f>[5]Setembro!$E$31</f>
        <v>85.083333333333329</v>
      </c>
      <c r="AC9" s="114">
        <f>[5]Setembro!$E$32</f>
        <v>71.791666666666671</v>
      </c>
      <c r="AD9" s="114">
        <f>[5]Setembro!$E$33</f>
        <v>64.916666666666671</v>
      </c>
      <c r="AE9" s="114">
        <f>[5]Setembro!$E$34</f>
        <v>68.625</v>
      </c>
      <c r="AF9" s="166">
        <f t="shared" si="1"/>
        <v>64.423611111111114</v>
      </c>
    </row>
    <row r="10" spans="1:36" x14ac:dyDescent="0.2">
      <c r="A10" s="52" t="s">
        <v>95</v>
      </c>
      <c r="B10" s="114">
        <f>[6]Setembro!$E$5</f>
        <v>72.791666666666671</v>
      </c>
      <c r="C10" s="114">
        <f>[6]Setembro!$E$6</f>
        <v>60.541666666666664</v>
      </c>
      <c r="D10" s="114">
        <f>[6]Setembro!$E$7</f>
        <v>57.583333333333336</v>
      </c>
      <c r="E10" s="114">
        <f>[6]Setembro!$E$8</f>
        <v>56.5</v>
      </c>
      <c r="F10" s="114">
        <f>[6]Setembro!$E$9</f>
        <v>66.041666666666671</v>
      </c>
      <c r="G10" s="114">
        <f>[6]Setembro!$E$10</f>
        <v>67.708333333333329</v>
      </c>
      <c r="H10" s="114">
        <f>[6]Setembro!$E$11</f>
        <v>64.833333333333329</v>
      </c>
      <c r="I10" s="114">
        <f>[6]Setembro!$E$12</f>
        <v>66.041666666666671</v>
      </c>
      <c r="J10" s="114">
        <f>[6]Setembro!$E$13</f>
        <v>91.916666666666671</v>
      </c>
      <c r="K10" s="114">
        <f>[6]Setembro!$E$14</f>
        <v>74.291666666666671</v>
      </c>
      <c r="L10" s="114">
        <f>[6]Setembro!$E$15</f>
        <v>65.791666666666671</v>
      </c>
      <c r="M10" s="114">
        <f>[6]Setembro!$E$16</f>
        <v>54.25</v>
      </c>
      <c r="N10" s="114">
        <f>[6]Setembro!$E$17</f>
        <v>67</v>
      </c>
      <c r="O10" s="114">
        <f>[6]Setembro!$E$18</f>
        <v>89.083333333333329</v>
      </c>
      <c r="P10" s="114">
        <f>[6]Setembro!$E$19</f>
        <v>72.333333333333329</v>
      </c>
      <c r="Q10" s="114">
        <f>[6]Setembro!$E$20</f>
        <v>64.291666666666671</v>
      </c>
      <c r="R10" s="114">
        <f>[6]Setembro!$E$21</f>
        <v>50.916666666666664</v>
      </c>
      <c r="S10" s="114">
        <f>[6]Setembro!$E$22</f>
        <v>61.166666666666664</v>
      </c>
      <c r="T10" s="114">
        <f>[6]Setembro!$E$23</f>
        <v>63.166666666666664</v>
      </c>
      <c r="U10" s="114">
        <f>[6]Setembro!$E$24</f>
        <v>69.916666666666671</v>
      </c>
      <c r="V10" s="114">
        <f>[6]Setembro!$E$25</f>
        <v>64.458333333333329</v>
      </c>
      <c r="W10" s="114">
        <f>[6]Setembro!$E$26</f>
        <v>56.583333333333336</v>
      </c>
      <c r="X10" s="114">
        <f>[6]Setembro!$E$27</f>
        <v>57</v>
      </c>
      <c r="Y10" s="114">
        <f>[6]Setembro!$E$28</f>
        <v>52.958333333333336</v>
      </c>
      <c r="Z10" s="114">
        <f>[6]Setembro!$E$29</f>
        <v>58.833333333333336</v>
      </c>
      <c r="AA10" s="114">
        <f>[6]Setembro!$E$30</f>
        <v>56.583333333333336</v>
      </c>
      <c r="AB10" s="114">
        <f>[6]Setembro!$E$31</f>
        <v>63.416666666666664</v>
      </c>
      <c r="AC10" s="114">
        <f>[6]Setembro!$E$32</f>
        <v>73.625</v>
      </c>
      <c r="AD10" s="114">
        <f>[6]Setembro!$E$33</f>
        <v>73.458333333333329</v>
      </c>
      <c r="AE10" s="114">
        <f>[6]Setembro!$E$34</f>
        <v>78.25</v>
      </c>
      <c r="AF10" s="166">
        <f t="shared" si="1"/>
        <v>65.711111111111109</v>
      </c>
      <c r="AJ10" s="98"/>
    </row>
    <row r="11" spans="1:36" x14ac:dyDescent="0.2">
      <c r="A11" s="52" t="s">
        <v>52</v>
      </c>
      <c r="B11" s="114">
        <f>[7]Setembro!$E$5</f>
        <v>53.615384615384613</v>
      </c>
      <c r="C11" s="114">
        <f>[7]Setembro!$E$6</f>
        <v>56.666666666666664</v>
      </c>
      <c r="D11" s="114">
        <f>[7]Setembro!$E$7</f>
        <v>62.5</v>
      </c>
      <c r="E11" s="114">
        <f>[7]Setembro!$E$8</f>
        <v>52.875</v>
      </c>
      <c r="F11" s="114">
        <f>[7]Setembro!$E$9</f>
        <v>59.055555555555557</v>
      </c>
      <c r="G11" s="114">
        <f>[7]Setembro!$E$10</f>
        <v>63.833333333333336</v>
      </c>
      <c r="H11" s="114">
        <f>[7]Setembro!$E$11</f>
        <v>57.958333333333336</v>
      </c>
      <c r="I11" s="114">
        <f>[7]Setembro!$E$12</f>
        <v>52.952380952380949</v>
      </c>
      <c r="J11" s="114">
        <f>[7]Setembro!$E$13</f>
        <v>94.5</v>
      </c>
      <c r="K11" s="114">
        <f>[7]Setembro!$E$14</f>
        <v>55.307692307692307</v>
      </c>
      <c r="L11" s="114">
        <f>[7]Setembro!$E$15</f>
        <v>54.666666666666664</v>
      </c>
      <c r="M11" s="114">
        <f>[7]Setembro!$E$16</f>
        <v>44.041666666666664</v>
      </c>
      <c r="N11" s="114">
        <f>[7]Setembro!$E$17</f>
        <v>53.541666666666664</v>
      </c>
      <c r="O11" s="114">
        <f>[7]Setembro!$E$18</f>
        <v>63.916666666666664</v>
      </c>
      <c r="P11" s="114">
        <f>[7]Setembro!$E$19</f>
        <v>57.086956521739133</v>
      </c>
      <c r="Q11" s="114">
        <f>[7]Setembro!$E$20</f>
        <v>52.333333333333336</v>
      </c>
      <c r="R11" s="114">
        <f>[7]Setembro!$E$21</f>
        <v>44.708333333333336</v>
      </c>
      <c r="S11" s="114">
        <f>[7]Setembro!$E$22</f>
        <v>54.125</v>
      </c>
      <c r="T11" s="114">
        <f>[7]Setembro!$E$23</f>
        <v>58.166666666666664</v>
      </c>
      <c r="U11" s="114">
        <f>[7]Setembro!$E$24</f>
        <v>51.916666666666664</v>
      </c>
      <c r="V11" s="114">
        <f>[7]Setembro!$E$25</f>
        <v>46.666666666666664</v>
      </c>
      <c r="W11" s="114">
        <f>[7]Setembro!$E$26</f>
        <v>38.291666666666664</v>
      </c>
      <c r="X11" s="114">
        <f>[7]Setembro!$E$27</f>
        <v>42.083333333333336</v>
      </c>
      <c r="Y11" s="114">
        <f>[7]Setembro!$E$28</f>
        <v>40.333333333333336</v>
      </c>
      <c r="Z11" s="114">
        <f>[7]Setembro!$E$29</f>
        <v>44.666666666666664</v>
      </c>
      <c r="AA11" s="114">
        <f>[7]Setembro!$E$30</f>
        <v>50.5</v>
      </c>
      <c r="AB11" s="114">
        <f>[7]Setembro!$E$31</f>
        <v>55.416666666666664</v>
      </c>
      <c r="AC11" s="114">
        <f>[7]Setembro!$E$32</f>
        <v>65.173913043478265</v>
      </c>
      <c r="AD11" s="114">
        <f>[7]Setembro!$E$33</f>
        <v>55.708333333333336</v>
      </c>
      <c r="AE11" s="114">
        <f>[7]Setembro!$E$34</f>
        <v>58.833333333333336</v>
      </c>
      <c r="AF11" s="166">
        <f t="shared" si="1"/>
        <v>54.714729433207694</v>
      </c>
    </row>
    <row r="12" spans="1:36" hidden="1" x14ac:dyDescent="0.2">
      <c r="A12" s="52" t="s">
        <v>31</v>
      </c>
      <c r="B12" s="114" t="str">
        <f>[8]Setembro!$E$5</f>
        <v>*</v>
      </c>
      <c r="C12" s="114" t="str">
        <f>[8]Setembro!$E$6</f>
        <v>*</v>
      </c>
      <c r="D12" s="114" t="str">
        <f>[8]Setembro!$E$7</f>
        <v>*</v>
      </c>
      <c r="E12" s="114" t="str">
        <f>[8]Setembro!$E$8</f>
        <v>*</v>
      </c>
      <c r="F12" s="114" t="str">
        <f>[8]Setembro!$E$9</f>
        <v>*</v>
      </c>
      <c r="G12" s="114" t="str">
        <f>[8]Setembro!$E$10</f>
        <v>*</v>
      </c>
      <c r="H12" s="114" t="str">
        <f>[8]Setembro!$E$11</f>
        <v>*</v>
      </c>
      <c r="I12" s="114" t="str">
        <f>[8]Setembro!$E$12</f>
        <v>*</v>
      </c>
      <c r="J12" s="114" t="str">
        <f>[8]Setembro!$E$13</f>
        <v>*</v>
      </c>
      <c r="K12" s="114" t="str">
        <f>[8]Setembro!$E$14</f>
        <v>*</v>
      </c>
      <c r="L12" s="114" t="str">
        <f>[8]Setembro!$E$15</f>
        <v>*</v>
      </c>
      <c r="M12" s="114" t="str">
        <f>[8]Setembro!$E$16</f>
        <v>*</v>
      </c>
      <c r="N12" s="114" t="str">
        <f>[8]Setembro!$E$17</f>
        <v>*</v>
      </c>
      <c r="O12" s="114" t="str">
        <f>[8]Setembro!$E$18</f>
        <v>*</v>
      </c>
      <c r="P12" s="114" t="str">
        <f>[8]Setembro!$E$19</f>
        <v>*</v>
      </c>
      <c r="Q12" s="114" t="str">
        <f>[8]Setembro!$E$20</f>
        <v>*</v>
      </c>
      <c r="R12" s="114" t="str">
        <f>[8]Setembro!$E$21</f>
        <v>*</v>
      </c>
      <c r="S12" s="114" t="str">
        <f>[8]Setembro!$E$22</f>
        <v>*</v>
      </c>
      <c r="T12" s="114" t="str">
        <f>[8]Setembro!$E$23</f>
        <v>*</v>
      </c>
      <c r="U12" s="114" t="str">
        <f>[8]Setembro!$E$24</f>
        <v>*</v>
      </c>
      <c r="V12" s="114" t="str">
        <f>[8]Setembro!$E$25</f>
        <v>*</v>
      </c>
      <c r="W12" s="114" t="str">
        <f>[8]Setembro!$E$26</f>
        <v>*</v>
      </c>
      <c r="X12" s="114" t="str">
        <f>[8]Setembro!$E$27</f>
        <v>*</v>
      </c>
      <c r="Y12" s="114" t="str">
        <f>[8]Setembro!$E$28</f>
        <v>*</v>
      </c>
      <c r="Z12" s="114" t="str">
        <f>[8]Setembro!$E$29</f>
        <v>*</v>
      </c>
      <c r="AA12" s="114" t="str">
        <f>[8]Setembro!$E$30</f>
        <v>*</v>
      </c>
      <c r="AB12" s="114" t="str">
        <f>[8]Setembro!$E$31</f>
        <v>*</v>
      </c>
      <c r="AC12" s="114" t="str">
        <f>[8]Setembro!$E$32</f>
        <v>*</v>
      </c>
      <c r="AD12" s="114" t="str">
        <f>[8]Setembro!$E$33</f>
        <v>*</v>
      </c>
      <c r="AE12" s="114" t="str">
        <f>[8]Setembro!$E$34</f>
        <v>*</v>
      </c>
      <c r="AF12" s="166" t="s">
        <v>209</v>
      </c>
    </row>
    <row r="13" spans="1:36" x14ac:dyDescent="0.2">
      <c r="A13" s="52" t="s">
        <v>98</v>
      </c>
      <c r="B13" s="114">
        <f>[9]Setembro!$E$5</f>
        <v>70.916666666666671</v>
      </c>
      <c r="C13" s="114">
        <f>[9]Setembro!$E$6</f>
        <v>62.125</v>
      </c>
      <c r="D13" s="114">
        <f>[9]Setembro!$E$7</f>
        <v>58.541666666666664</v>
      </c>
      <c r="E13" s="114">
        <f>[9]Setembro!$E$8</f>
        <v>60.083333333333336</v>
      </c>
      <c r="F13" s="114">
        <f>[9]Setembro!$E$9</f>
        <v>68.291666666666671</v>
      </c>
      <c r="G13" s="114">
        <f>[9]Setembro!$E$10</f>
        <v>70.041666666666671</v>
      </c>
      <c r="H13" s="114">
        <f>[9]Setembro!$E$11</f>
        <v>65.208333333333329</v>
      </c>
      <c r="I13" s="114">
        <f>[9]Setembro!$E$12</f>
        <v>76.5</v>
      </c>
      <c r="J13" s="114">
        <f>[9]Setembro!$E$13</f>
        <v>92.75</v>
      </c>
      <c r="K13" s="114">
        <f>[9]Setembro!$E$14</f>
        <v>79.875</v>
      </c>
      <c r="L13" s="114">
        <f>[9]Setembro!$E$15</f>
        <v>62.625</v>
      </c>
      <c r="M13" s="114">
        <f>[9]Setembro!$E$16</f>
        <v>61.5</v>
      </c>
      <c r="N13" s="114">
        <f>[9]Setembro!$E$17</f>
        <v>90.083333333333329</v>
      </c>
      <c r="O13" s="114">
        <f>[9]Setembro!$E$18</f>
        <v>72.916666666666671</v>
      </c>
      <c r="P13" s="114">
        <f>[9]Setembro!$E$19</f>
        <v>63.541666666666664</v>
      </c>
      <c r="Q13" s="114">
        <f>[9]Setembro!$E$20</f>
        <v>60.5</v>
      </c>
      <c r="R13" s="114">
        <f>[9]Setembro!$E$21</f>
        <v>55.416666666666664</v>
      </c>
      <c r="S13" s="114">
        <f>[9]Setembro!$E$22</f>
        <v>63.125</v>
      </c>
      <c r="T13" s="114">
        <f>[9]Setembro!$E$23</f>
        <v>68.083333333333329</v>
      </c>
      <c r="U13" s="114">
        <f>[9]Setembro!$E$24</f>
        <v>76.083333333333329</v>
      </c>
      <c r="V13" s="114">
        <f>[9]Setembro!$E$25</f>
        <v>68.291666666666671</v>
      </c>
      <c r="W13" s="114">
        <f>[9]Setembro!$E$26</f>
        <v>59.458333333333336</v>
      </c>
      <c r="X13" s="114">
        <f>[9]Setembro!$E$27</f>
        <v>57.875</v>
      </c>
      <c r="Y13" s="114">
        <f>[9]Setembro!$E$28</f>
        <v>57.458333333333336</v>
      </c>
      <c r="Z13" s="114">
        <f>[9]Setembro!$E$29</f>
        <v>49.5</v>
      </c>
      <c r="AA13" s="114">
        <f>[9]Setembro!$E$30</f>
        <v>48.625</v>
      </c>
      <c r="AB13" s="114">
        <f>[9]Setembro!$E$31</f>
        <v>71</v>
      </c>
      <c r="AC13" s="114">
        <f>[9]Setembro!$E$32</f>
        <v>70.916666666666671</v>
      </c>
      <c r="AD13" s="114">
        <f>[9]Setembro!$E$33</f>
        <v>64.458333333333329</v>
      </c>
      <c r="AE13" s="114">
        <f>[9]Setembro!$E$34</f>
        <v>59.208333333333336</v>
      </c>
      <c r="AF13" s="166">
        <f t="shared" si="1"/>
        <v>66.166666666666657</v>
      </c>
    </row>
    <row r="14" spans="1:36" hidden="1" x14ac:dyDescent="0.2">
      <c r="A14" s="52" t="s">
        <v>102</v>
      </c>
      <c r="B14" s="114" t="str">
        <f>[10]Setembro!$E$5</f>
        <v>*</v>
      </c>
      <c r="C14" s="114" t="str">
        <f>[10]Setembro!$E$6</f>
        <v>*</v>
      </c>
      <c r="D14" s="114" t="str">
        <f>[10]Setembro!$E$7</f>
        <v>*</v>
      </c>
      <c r="E14" s="114" t="str">
        <f>[10]Setembro!$E$8</f>
        <v>*</v>
      </c>
      <c r="F14" s="114" t="str">
        <f>[10]Setembro!$E$9</f>
        <v>*</v>
      </c>
      <c r="G14" s="114" t="str">
        <f>[10]Setembro!$E$10</f>
        <v>*</v>
      </c>
      <c r="H14" s="114" t="str">
        <f>[10]Setembro!$E$11</f>
        <v>*</v>
      </c>
      <c r="I14" s="114" t="str">
        <f>[10]Setembro!$E$12</f>
        <v>*</v>
      </c>
      <c r="J14" s="114" t="str">
        <f>[10]Setembro!$E$13</f>
        <v>*</v>
      </c>
      <c r="K14" s="114" t="str">
        <f>[10]Setembro!$E$14</f>
        <v>*</v>
      </c>
      <c r="L14" s="114" t="str">
        <f>[10]Setembro!$E$15</f>
        <v>*</v>
      </c>
      <c r="M14" s="114" t="str">
        <f>[10]Setembro!$E$16</f>
        <v>*</v>
      </c>
      <c r="N14" s="114" t="str">
        <f>[10]Setembro!$E$17</f>
        <v>*</v>
      </c>
      <c r="O14" s="114" t="str">
        <f>[10]Setembro!$E$18</f>
        <v>*</v>
      </c>
      <c r="P14" s="114" t="str">
        <f>[10]Setembro!$E$19</f>
        <v>*</v>
      </c>
      <c r="Q14" s="114" t="str">
        <f>[10]Setembro!$E$20</f>
        <v>*</v>
      </c>
      <c r="R14" s="114" t="str">
        <f>[10]Setembro!$E$21</f>
        <v>*</v>
      </c>
      <c r="S14" s="114" t="str">
        <f>[10]Setembro!$E$22</f>
        <v>*</v>
      </c>
      <c r="T14" s="114" t="str">
        <f>[10]Setembro!$E$23</f>
        <v>*</v>
      </c>
      <c r="U14" s="114" t="str">
        <f>[10]Setembro!$E$24</f>
        <v>*</v>
      </c>
      <c r="V14" s="114" t="str">
        <f>[10]Setembro!$E$25</f>
        <v>*</v>
      </c>
      <c r="W14" s="114" t="str">
        <f>[10]Setembro!$E$26</f>
        <v>*</v>
      </c>
      <c r="X14" s="114" t="str">
        <f>[10]Setembro!$E$27</f>
        <v>*</v>
      </c>
      <c r="Y14" s="114" t="str">
        <f>[10]Setembro!$E$28</f>
        <v>*</v>
      </c>
      <c r="Z14" s="114" t="str">
        <f>[10]Setembro!$E$29</f>
        <v>*</v>
      </c>
      <c r="AA14" s="114" t="str">
        <f>[10]Setembro!$E$30</f>
        <v>*</v>
      </c>
      <c r="AB14" s="114" t="str">
        <f>[10]Setembro!$E$31</f>
        <v>*</v>
      </c>
      <c r="AC14" s="114" t="str">
        <f>[10]Setembro!$E$32</f>
        <v>*</v>
      </c>
      <c r="AD14" s="114" t="str">
        <f>[10]Setembro!$E$33</f>
        <v>*</v>
      </c>
      <c r="AE14" s="114" t="str">
        <f>[10]Setembro!$E$34</f>
        <v>*</v>
      </c>
      <c r="AF14" s="166" t="s">
        <v>209</v>
      </c>
      <c r="AJ14" t="s">
        <v>35</v>
      </c>
    </row>
    <row r="15" spans="1:36" x14ac:dyDescent="0.2">
      <c r="A15" s="52" t="s">
        <v>105</v>
      </c>
      <c r="B15" s="114">
        <f>[11]Setembro!$E$5</f>
        <v>75.916666666666671</v>
      </c>
      <c r="C15" s="114">
        <f>[11]Setembro!$E$6</f>
        <v>64.833333333333329</v>
      </c>
      <c r="D15" s="114">
        <f>[11]Setembro!$E$7</f>
        <v>66.125</v>
      </c>
      <c r="E15" s="114">
        <f>[11]Setembro!$E$8</f>
        <v>70.208333333333329</v>
      </c>
      <c r="F15" s="114">
        <f>[11]Setembro!$E$9</f>
        <v>77.958333333333329</v>
      </c>
      <c r="G15" s="114">
        <f>[11]Setembro!$E$10</f>
        <v>72.916666666666671</v>
      </c>
      <c r="H15" s="114">
        <f>[11]Setembro!$E$11</f>
        <v>61.833333333333336</v>
      </c>
      <c r="I15" s="114">
        <f>[11]Setembro!$E$12</f>
        <v>80.291666666666671</v>
      </c>
      <c r="J15" s="114">
        <f>[11]Setembro!$E$13</f>
        <v>94.791666666666671</v>
      </c>
      <c r="K15" s="114">
        <f>[11]Setembro!$E$14</f>
        <v>79.5</v>
      </c>
      <c r="L15" s="114">
        <f>[11]Setembro!$E$15</f>
        <v>53.583333333333336</v>
      </c>
      <c r="M15" s="114">
        <f>[11]Setembro!$E$16</f>
        <v>54.333333333333336</v>
      </c>
      <c r="N15" s="114">
        <f>[11]Setembro!$E$17</f>
        <v>82.291666666666671</v>
      </c>
      <c r="O15" s="114">
        <f>[11]Setembro!$E$18</f>
        <v>72.583333333333329</v>
      </c>
      <c r="P15" s="114">
        <f>[11]Setembro!$E$19</f>
        <v>54.958333333333336</v>
      </c>
      <c r="Q15" s="114">
        <f>[11]Setembro!$E$20</f>
        <v>47.208333333333336</v>
      </c>
      <c r="R15" s="114">
        <f>[11]Setembro!$E$21</f>
        <v>49.958333333333336</v>
      </c>
      <c r="S15" s="114">
        <f>[11]Setembro!$E$22</f>
        <v>52.875</v>
      </c>
      <c r="T15" s="114">
        <f>[11]Setembro!$E$23</f>
        <v>66.416666666666671</v>
      </c>
      <c r="U15" s="114">
        <f>[11]Setembro!$E$24</f>
        <v>64.958333333333329</v>
      </c>
      <c r="V15" s="114">
        <f>[11]Setembro!$E$25</f>
        <v>58.666666666666664</v>
      </c>
      <c r="W15" s="114">
        <f>[11]Setembro!$E$26</f>
        <v>49</v>
      </c>
      <c r="X15" s="114">
        <f>[11]Setembro!$E$27</f>
        <v>43.333333333333336</v>
      </c>
      <c r="Y15" s="114">
        <f>[11]Setembro!$E$28</f>
        <v>45.625</v>
      </c>
      <c r="Z15" s="114">
        <f>[11]Setembro!$E$29</f>
        <v>49.541666666666664</v>
      </c>
      <c r="AA15" s="114">
        <f>[11]Setembro!$E$30</f>
        <v>42.913043478260867</v>
      </c>
      <c r="AB15" s="114">
        <f>[11]Setembro!$E$31</f>
        <v>71.458333333333329</v>
      </c>
      <c r="AC15" s="114">
        <f>[11]Setembro!$E$32</f>
        <v>65.166666666666671</v>
      </c>
      <c r="AD15" s="114">
        <f>[11]Setembro!$E$33</f>
        <v>61.791666666666664</v>
      </c>
      <c r="AE15" s="114">
        <f>[11]Setembro!$E$34</f>
        <v>70</v>
      </c>
      <c r="AF15" s="166">
        <f t="shared" si="1"/>
        <v>63.367934782608693</v>
      </c>
      <c r="AJ15" t="s">
        <v>35</v>
      </c>
    </row>
    <row r="16" spans="1:36" x14ac:dyDescent="0.2">
      <c r="A16" s="52" t="s">
        <v>152</v>
      </c>
      <c r="B16" s="114">
        <f>[12]Setembro!$E$5</f>
        <v>60.92307692307692</v>
      </c>
      <c r="C16" s="114">
        <f>[12]Setembro!$E$6</f>
        <v>69.956521739130437</v>
      </c>
      <c r="D16" s="114">
        <f>[12]Setembro!$E$7</f>
        <v>64.857142857142861</v>
      </c>
      <c r="E16" s="114">
        <f>[12]Setembro!$E$8</f>
        <v>64.416666666666671</v>
      </c>
      <c r="F16" s="114">
        <f>[12]Setembro!$E$9</f>
        <v>68.125</v>
      </c>
      <c r="G16" s="114">
        <f>[12]Setembro!$E$10</f>
        <v>66.041666666666671</v>
      </c>
      <c r="H16" s="114">
        <f>[12]Setembro!$E$11</f>
        <v>59.458333333333336</v>
      </c>
      <c r="I16" s="114">
        <f>[12]Setembro!$E$12</f>
        <v>49.142857142857146</v>
      </c>
      <c r="J16" s="114">
        <f>[12]Setembro!$E$13</f>
        <v>85.818181818181813</v>
      </c>
      <c r="K16" s="114">
        <f>[12]Setembro!$E$14</f>
        <v>69.444444444444443</v>
      </c>
      <c r="L16" s="114">
        <f>[12]Setembro!$E$15</f>
        <v>50.045454545454547</v>
      </c>
      <c r="M16" s="114">
        <f>[12]Setembro!$E$16</f>
        <v>60.708333333333336</v>
      </c>
      <c r="N16" s="114">
        <f>[12]Setembro!$E$17</f>
        <v>78.125</v>
      </c>
      <c r="O16" s="114">
        <f>[12]Setembro!$E$18</f>
        <v>82.1</v>
      </c>
      <c r="P16" s="114">
        <f>[12]Setembro!$E$19</f>
        <v>63.555555555555557</v>
      </c>
      <c r="Q16" s="114">
        <f>[12]Setembro!$E$20</f>
        <v>52.875</v>
      </c>
      <c r="R16" s="114">
        <f>[12]Setembro!$E$21</f>
        <v>62.333333333333336</v>
      </c>
      <c r="S16" s="114">
        <f>[12]Setembro!$E$22</f>
        <v>62.041666666666664</v>
      </c>
      <c r="T16" s="114">
        <f>[12]Setembro!$E$23</f>
        <v>65.041666666666671</v>
      </c>
      <c r="U16" s="114">
        <f>[12]Setembro!$E$24</f>
        <v>75.95</v>
      </c>
      <c r="V16" s="114">
        <f>[12]Setembro!$E$25</f>
        <v>69.782608695652172</v>
      </c>
      <c r="W16" s="114">
        <f>[12]Setembro!$E$26</f>
        <v>63.571428571428569</v>
      </c>
      <c r="X16" s="114">
        <f>[12]Setembro!$E$27</f>
        <v>63.238095238095241</v>
      </c>
      <c r="Y16" s="114">
        <f>[12]Setembro!$E$28</f>
        <v>62.952380952380949</v>
      </c>
      <c r="Z16" s="114">
        <f>[12]Setembro!$E$29</f>
        <v>67.5</v>
      </c>
      <c r="AA16" s="114">
        <f>[12]Setembro!$E$30</f>
        <v>63.875</v>
      </c>
      <c r="AB16" s="114">
        <f>[12]Setembro!$E$31</f>
        <v>57.869565217391305</v>
      </c>
      <c r="AC16" s="114">
        <f>[12]Setembro!$E$32</f>
        <v>69.444444444444443</v>
      </c>
      <c r="AD16" s="114">
        <f>[12]Setembro!$E$33</f>
        <v>74.8125</v>
      </c>
      <c r="AE16" s="114" t="str">
        <f>[12]Setembro!$E$34</f>
        <v>*</v>
      </c>
      <c r="AF16" s="166">
        <f t="shared" si="1"/>
        <v>65.655376717651833</v>
      </c>
    </row>
    <row r="17" spans="1:36" x14ac:dyDescent="0.2">
      <c r="A17" s="52" t="s">
        <v>2</v>
      </c>
      <c r="B17" s="114">
        <f>[13]Setembro!$E$5</f>
        <v>55.916666666666664</v>
      </c>
      <c r="C17" s="114">
        <f>[13]Setembro!$E$6</f>
        <v>54.083333333333336</v>
      </c>
      <c r="D17" s="114">
        <f>[13]Setembro!$E$7</f>
        <v>51.916666666666664</v>
      </c>
      <c r="E17" s="114">
        <f>[13]Setembro!$E$8</f>
        <v>51.541666666666664</v>
      </c>
      <c r="F17" s="114">
        <f>[13]Setembro!$E$9</f>
        <v>59.958333333333336</v>
      </c>
      <c r="G17" s="114">
        <f>[13]Setembro!$E$10</f>
        <v>52.083333333333336</v>
      </c>
      <c r="H17" s="114">
        <f>[13]Setembro!$E$11</f>
        <v>55.583333333333336</v>
      </c>
      <c r="I17" s="114">
        <f>[13]Setembro!$E$12</f>
        <v>57.208333333333336</v>
      </c>
      <c r="J17" s="114">
        <f>[13]Setembro!$E$13</f>
        <v>81.041666666666671</v>
      </c>
      <c r="K17" s="114">
        <f>[13]Setembro!$E$14</f>
        <v>61.916666666666664</v>
      </c>
      <c r="L17" s="114">
        <f>[13]Setembro!$E$15</f>
        <v>46.416666666666664</v>
      </c>
      <c r="M17" s="114">
        <f>[13]Setembro!$E$16</f>
        <v>44.458333333333336</v>
      </c>
      <c r="N17" s="114">
        <f>[13]Setembro!$E$17</f>
        <v>65.791666666666671</v>
      </c>
      <c r="O17" s="114">
        <f>[13]Setembro!$E$18</f>
        <v>78.041666666666671</v>
      </c>
      <c r="P17" s="114">
        <f>[13]Setembro!$E$19</f>
        <v>51.5</v>
      </c>
      <c r="Q17" s="114">
        <f>[13]Setembro!$E$20</f>
        <v>43.625</v>
      </c>
      <c r="R17" s="114">
        <f>[13]Setembro!$E$21</f>
        <v>44</v>
      </c>
      <c r="S17" s="114">
        <f>[13]Setembro!$E$22</f>
        <v>52.25</v>
      </c>
      <c r="T17" s="114">
        <f>[13]Setembro!$E$23</f>
        <v>52.375</v>
      </c>
      <c r="U17" s="114">
        <f>[13]Setembro!$E$24</f>
        <v>59.75</v>
      </c>
      <c r="V17" s="114">
        <f>[13]Setembro!$E$25</f>
        <v>46.666666666666664</v>
      </c>
      <c r="W17" s="114">
        <f>[13]Setembro!$E$26</f>
        <v>45.75</v>
      </c>
      <c r="X17" s="114">
        <f>[13]Setembro!$E$27</f>
        <v>50.625</v>
      </c>
      <c r="Y17" s="114">
        <f>[13]Setembro!$E$28</f>
        <v>49.333333333333336</v>
      </c>
      <c r="Z17" s="114">
        <f>[13]Setembro!$E$29</f>
        <v>49.666666666666664</v>
      </c>
      <c r="AA17" s="114">
        <f>[13]Setembro!$E$30</f>
        <v>46.708333333333336</v>
      </c>
      <c r="AB17" s="114">
        <f>[13]Setembro!$E$31</f>
        <v>55.208333333333336</v>
      </c>
      <c r="AC17" s="114">
        <f>[13]Setembro!$E$32</f>
        <v>65.666666666666671</v>
      </c>
      <c r="AD17" s="114">
        <f>[13]Setembro!$E$33</f>
        <v>57.458333333333336</v>
      </c>
      <c r="AE17" s="114">
        <f>[13]Setembro!$E$34</f>
        <v>73.916666666666671</v>
      </c>
      <c r="AF17" s="166">
        <f t="shared" si="1"/>
        <v>55.348611111111104</v>
      </c>
      <c r="AH17" s="12" t="s">
        <v>35</v>
      </c>
    </row>
    <row r="18" spans="1:36" hidden="1" x14ac:dyDescent="0.2">
      <c r="A18" s="52" t="s">
        <v>3</v>
      </c>
      <c r="B18" s="114" t="str">
        <f>[14]Setembro!$E$5</f>
        <v>*</v>
      </c>
      <c r="C18" s="114" t="str">
        <f>[14]Setembro!$E$6</f>
        <v>*</v>
      </c>
      <c r="D18" s="114" t="str">
        <f>[14]Setembro!$E$7</f>
        <v>*</v>
      </c>
      <c r="E18" s="114" t="str">
        <f>[14]Setembro!$E$8</f>
        <v>*</v>
      </c>
      <c r="F18" s="114" t="str">
        <f>[14]Setembro!$E$9</f>
        <v>*</v>
      </c>
      <c r="G18" s="114" t="str">
        <f>[14]Setembro!$E$10</f>
        <v>*</v>
      </c>
      <c r="H18" s="114" t="str">
        <f>[14]Setembro!$E$11</f>
        <v>*</v>
      </c>
      <c r="I18" s="114" t="str">
        <f>[14]Setembro!$E$12</f>
        <v>*</v>
      </c>
      <c r="J18" s="114" t="str">
        <f>[14]Setembro!$E$13</f>
        <v>*</v>
      </c>
      <c r="K18" s="114" t="str">
        <f>[14]Setembro!$E$14</f>
        <v>*</v>
      </c>
      <c r="L18" s="114" t="str">
        <f>[14]Setembro!$E$15</f>
        <v>*</v>
      </c>
      <c r="M18" s="114" t="str">
        <f>[14]Setembro!$E$16</f>
        <v>*</v>
      </c>
      <c r="N18" s="114" t="str">
        <f>[14]Setembro!$E$17</f>
        <v>*</v>
      </c>
      <c r="O18" s="114" t="str">
        <f>[14]Setembro!$E$18</f>
        <v>*</v>
      </c>
      <c r="P18" s="114" t="str">
        <f>[14]Setembro!$E$19</f>
        <v>*</v>
      </c>
      <c r="Q18" s="114" t="str">
        <f>[14]Setembro!$E$20</f>
        <v>*</v>
      </c>
      <c r="R18" s="114" t="str">
        <f>[14]Setembro!$E$21</f>
        <v>*</v>
      </c>
      <c r="S18" s="114" t="str">
        <f>[14]Setembro!$E$22</f>
        <v>*</v>
      </c>
      <c r="T18" s="114" t="str">
        <f>[14]Setembro!$E$23</f>
        <v>*</v>
      </c>
      <c r="U18" s="114" t="str">
        <f>[14]Setembro!$E$24</f>
        <v>*</v>
      </c>
      <c r="V18" s="114" t="str">
        <f>[14]Setembro!$E$25</f>
        <v>*</v>
      </c>
      <c r="W18" s="114" t="str">
        <f>[14]Setembro!$E$26</f>
        <v>*</v>
      </c>
      <c r="X18" s="114" t="str">
        <f>[14]Setembro!$E$27</f>
        <v>*</v>
      </c>
      <c r="Y18" s="114" t="str">
        <f>[14]Setembro!$E$28</f>
        <v>*</v>
      </c>
      <c r="Z18" s="114" t="str">
        <f>[14]Setembro!$E$29</f>
        <v>*</v>
      </c>
      <c r="AA18" s="114" t="str">
        <f>[14]Setembro!$E$30</f>
        <v>*</v>
      </c>
      <c r="AB18" s="114" t="str">
        <f>[14]Setembro!$E$31</f>
        <v>*</v>
      </c>
      <c r="AC18" s="114" t="str">
        <f>[14]Setembro!$E$32</f>
        <v>*</v>
      </c>
      <c r="AD18" s="114" t="str">
        <f>[14]Setembro!$E$33</f>
        <v>*</v>
      </c>
      <c r="AE18" s="114" t="str">
        <f>[14]Setembro!$E$34</f>
        <v>*</v>
      </c>
      <c r="AF18" s="166" t="s">
        <v>209</v>
      </c>
      <c r="AG18" s="12" t="s">
        <v>35</v>
      </c>
      <c r="AH18" s="12" t="s">
        <v>35</v>
      </c>
    </row>
    <row r="19" spans="1:36" x14ac:dyDescent="0.2">
      <c r="A19" s="52" t="s">
        <v>4</v>
      </c>
      <c r="B19" s="114">
        <f>[15]Setembro!$E$5</f>
        <v>63.125</v>
      </c>
      <c r="C19" s="114">
        <f>[15]Setembro!$E$6</f>
        <v>49.916666666666664</v>
      </c>
      <c r="D19" s="114">
        <f>[15]Setembro!$E$7</f>
        <v>55.208333333333336</v>
      </c>
      <c r="E19" s="114">
        <f>[15]Setembro!$E$8</f>
        <v>60.333333333333336</v>
      </c>
      <c r="F19" s="114">
        <f>[15]Setembro!$E$9</f>
        <v>68.25</v>
      </c>
      <c r="G19" s="114">
        <f>[15]Setembro!$E$10</f>
        <v>62.416666666666664</v>
      </c>
      <c r="H19" s="114">
        <f>[15]Setembro!$E$11</f>
        <v>54.375</v>
      </c>
      <c r="I19" s="114">
        <f>[15]Setembro!$E$12</f>
        <v>44.291666666666664</v>
      </c>
      <c r="J19" s="114">
        <f>[15]Setembro!$E$13</f>
        <v>79.608695652173907</v>
      </c>
      <c r="K19" s="114">
        <f>[15]Setembro!$E$14</f>
        <v>60.695652173913047</v>
      </c>
      <c r="L19" s="114">
        <f>[15]Setembro!$E$15</f>
        <v>42.18181818181818</v>
      </c>
      <c r="M19" s="114">
        <f>[15]Setembro!$E$16</f>
        <v>37.708333333333336</v>
      </c>
      <c r="N19" s="114">
        <f>[15]Setembro!$E$17</f>
        <v>45.333333333333336</v>
      </c>
      <c r="O19" s="114">
        <f>[15]Setembro!$E$18</f>
        <v>91.416666666666671</v>
      </c>
      <c r="P19" s="114">
        <f>[15]Setembro!$E$19</f>
        <v>81.565217391304344</v>
      </c>
      <c r="Q19" s="114">
        <f>[15]Setembro!$E$20</f>
        <v>52.958333333333336</v>
      </c>
      <c r="R19" s="114">
        <f>[15]Setembro!$E$21</f>
        <v>45.583333333333336</v>
      </c>
      <c r="S19" s="114">
        <f>[15]Setembro!$E$22</f>
        <v>61.458333333333336</v>
      </c>
      <c r="T19" s="114">
        <f>[15]Setembro!$E$23</f>
        <v>56.916666666666664</v>
      </c>
      <c r="U19" s="114">
        <f>[15]Setembro!$E$24</f>
        <v>56.347826086956523</v>
      </c>
      <c r="V19" s="114">
        <f>[15]Setembro!$E$25</f>
        <v>57.708333333333336</v>
      </c>
      <c r="W19" s="114">
        <f>[15]Setembro!$E$26</f>
        <v>51.521739130434781</v>
      </c>
      <c r="X19" s="114">
        <f>[15]Setembro!$E$27</f>
        <v>41.826086956521742</v>
      </c>
      <c r="Y19" s="114">
        <f>[15]Setembro!$E$28</f>
        <v>46.636363636363633</v>
      </c>
      <c r="Z19" s="114">
        <f>[15]Setembro!$E$29</f>
        <v>51.772727272727273</v>
      </c>
      <c r="AA19" s="114">
        <f>[15]Setembro!$E$30</f>
        <v>49.565217391304351</v>
      </c>
      <c r="AB19" s="114">
        <f>[15]Setembro!$E$31</f>
        <v>48</v>
      </c>
      <c r="AC19" s="114">
        <f>[15]Setembro!$E$32</f>
        <v>80.304347826086953</v>
      </c>
      <c r="AD19" s="114">
        <f>[15]Setembro!$E$33</f>
        <v>74.086956521739125</v>
      </c>
      <c r="AE19" s="114">
        <f>[15]Setembro!$E$34</f>
        <v>69.954545454545453</v>
      </c>
      <c r="AF19" s="166">
        <f t="shared" si="1"/>
        <v>58.035573122529648</v>
      </c>
      <c r="AH19" t="s">
        <v>35</v>
      </c>
    </row>
    <row r="20" spans="1:36" x14ac:dyDescent="0.2">
      <c r="A20" s="52" t="s">
        <v>5</v>
      </c>
      <c r="B20" s="114">
        <f>[16]Setembro!$E$5</f>
        <v>59.625</v>
      </c>
      <c r="C20" s="114">
        <f>[16]Setembro!$E$6</f>
        <v>56.875</v>
      </c>
      <c r="D20" s="114">
        <f>[16]Setembro!$E$7</f>
        <v>54.708333333333336</v>
      </c>
      <c r="E20" s="114">
        <f>[16]Setembro!$E$8</f>
        <v>53.291666666666664</v>
      </c>
      <c r="F20" s="114">
        <f>[16]Setembro!$E$9</f>
        <v>53.583333333333336</v>
      </c>
      <c r="G20" s="114">
        <f>[16]Setembro!$E$10</f>
        <v>60.375</v>
      </c>
      <c r="H20" s="114">
        <f>[16]Setembro!$E$11</f>
        <v>57.208333333333336</v>
      </c>
      <c r="I20" s="114">
        <f>[16]Setembro!$E$12</f>
        <v>64</v>
      </c>
      <c r="J20" s="114">
        <f>[16]Setembro!$E$13</f>
        <v>66.333333333333329</v>
      </c>
      <c r="K20" s="114">
        <f>[16]Setembro!$E$14</f>
        <v>58.416666666666664</v>
      </c>
      <c r="L20" s="114">
        <f>[16]Setembro!$E$15</f>
        <v>47.272727272727273</v>
      </c>
      <c r="M20" s="114">
        <f>[16]Setembro!$E$16</f>
        <v>53.625</v>
      </c>
      <c r="N20" s="114">
        <f>[16]Setembro!$E$17</f>
        <v>71.625</v>
      </c>
      <c r="O20" s="114">
        <f>[16]Setembro!$E$18</f>
        <v>71.791666666666671</v>
      </c>
      <c r="P20" s="114">
        <f>[16]Setembro!$E$19</f>
        <v>62.625</v>
      </c>
      <c r="Q20" s="114">
        <f>[16]Setembro!$E$20</f>
        <v>58</v>
      </c>
      <c r="R20" s="114">
        <f>[16]Setembro!$E$21</f>
        <v>54.166666666666664</v>
      </c>
      <c r="S20" s="114">
        <f>[16]Setembro!$E$22</f>
        <v>57.333333333333336</v>
      </c>
      <c r="T20" s="114">
        <f>[16]Setembro!$E$23</f>
        <v>58.125</v>
      </c>
      <c r="U20" s="114">
        <f>[16]Setembro!$E$24</f>
        <v>61.25</v>
      </c>
      <c r="V20" s="114">
        <f>[16]Setembro!$E$25</f>
        <v>57.708333333333336</v>
      </c>
      <c r="W20" s="114">
        <f>[16]Setembro!$E$26</f>
        <v>51.5</v>
      </c>
      <c r="X20" s="114">
        <f>[16]Setembro!$E$27</f>
        <v>49.333333333333336</v>
      </c>
      <c r="Y20" s="114">
        <f>[16]Setembro!$E$28</f>
        <v>48.043478260869563</v>
      </c>
      <c r="Z20" s="114">
        <f>[16]Setembro!$E$29</f>
        <v>46.434782608695649</v>
      </c>
      <c r="AA20" s="114">
        <f>[16]Setembro!$E$30</f>
        <v>44.826086956521742</v>
      </c>
      <c r="AB20" s="114">
        <f>[16]Setembro!$E$31</f>
        <v>53.565217391304351</v>
      </c>
      <c r="AC20" s="114">
        <f>[16]Setembro!$E$32</f>
        <v>55.545454545454547</v>
      </c>
      <c r="AD20" s="114">
        <f>[16]Setembro!$E$33</f>
        <v>57.304347826086953</v>
      </c>
      <c r="AE20" s="114">
        <f>[16]Setembro!$E$34</f>
        <v>46.2</v>
      </c>
      <c r="AF20" s="166">
        <f t="shared" si="1"/>
        <v>56.356403162055329</v>
      </c>
      <c r="AG20" s="12" t="s">
        <v>35</v>
      </c>
    </row>
    <row r="21" spans="1:36" x14ac:dyDescent="0.2">
      <c r="A21" s="52" t="s">
        <v>33</v>
      </c>
      <c r="B21" s="114">
        <f>[17]Setembro!$E$5</f>
        <v>65.5</v>
      </c>
      <c r="C21" s="114">
        <f>[17]Setembro!$E$6</f>
        <v>53.5</v>
      </c>
      <c r="D21" s="114">
        <f>[17]Setembro!$E$7</f>
        <v>56.541666666666664</v>
      </c>
      <c r="E21" s="114">
        <f>[17]Setembro!$E$8</f>
        <v>56</v>
      </c>
      <c r="F21" s="114">
        <f>[17]Setembro!$E$9</f>
        <v>67.125</v>
      </c>
      <c r="G21" s="114">
        <f>[17]Setembro!$E$10</f>
        <v>68.5</v>
      </c>
      <c r="H21" s="114">
        <f>[17]Setembro!$E$11</f>
        <v>54.583333333333336</v>
      </c>
      <c r="I21" s="114">
        <f>[17]Setembro!$E$12</f>
        <v>47.125</v>
      </c>
      <c r="J21" s="114">
        <f>[17]Setembro!$E$13</f>
        <v>72.541666666666671</v>
      </c>
      <c r="K21" s="114">
        <f>[17]Setembro!$E$14</f>
        <v>62.916666666666664</v>
      </c>
      <c r="L21" s="114">
        <f>[17]Setembro!$E$15</f>
        <v>45.5</v>
      </c>
      <c r="M21" s="114">
        <f>[17]Setembro!$E$16</f>
        <v>43.375</v>
      </c>
      <c r="N21" s="114">
        <f>[17]Setembro!$E$17</f>
        <v>47.833333333333336</v>
      </c>
      <c r="O21" s="114">
        <f>[17]Setembro!$E$18</f>
        <v>90.958333333333329</v>
      </c>
      <c r="P21" s="114">
        <f>[17]Setembro!$E$19</f>
        <v>77.875</v>
      </c>
      <c r="Q21" s="114">
        <f>[17]Setembro!$E$20</f>
        <v>55.666666666666664</v>
      </c>
      <c r="R21" s="114">
        <f>[17]Setembro!$E$21</f>
        <v>53.333333333333336</v>
      </c>
      <c r="S21" s="114">
        <f>[17]Setembro!$E$22</f>
        <v>64.458333333333329</v>
      </c>
      <c r="T21" s="114">
        <f>[17]Setembro!$E$23</f>
        <v>61.25</v>
      </c>
      <c r="U21" s="114">
        <f>[17]Setembro!$E$24</f>
        <v>67.125</v>
      </c>
      <c r="V21" s="114">
        <f>[17]Setembro!$E$25</f>
        <v>57.958333333333336</v>
      </c>
      <c r="W21" s="114">
        <f>[17]Setembro!$E$26</f>
        <v>57.208333333333336</v>
      </c>
      <c r="X21" s="114">
        <f>[17]Setembro!$E$27</f>
        <v>49.958333333333336</v>
      </c>
      <c r="Y21" s="114">
        <f>[17]Setembro!$E$28</f>
        <v>49.666666666666664</v>
      </c>
      <c r="Z21" s="114">
        <f>[17]Setembro!$E$29</f>
        <v>54.958333333333336</v>
      </c>
      <c r="AA21" s="114">
        <f>[17]Setembro!$E$30</f>
        <v>54.625</v>
      </c>
      <c r="AB21" s="114">
        <f>[17]Setembro!$E$31</f>
        <v>52.666666666666664</v>
      </c>
      <c r="AC21" s="114">
        <f>[17]Setembro!$E$32</f>
        <v>66.375</v>
      </c>
      <c r="AD21" s="114">
        <f>[17]Setembro!$E$33</f>
        <v>71.875</v>
      </c>
      <c r="AE21" s="114">
        <f>[17]Setembro!$E$34</f>
        <v>79.208333333333329</v>
      </c>
      <c r="AF21" s="166">
        <f t="shared" si="1"/>
        <v>60.206944444444431</v>
      </c>
      <c r="AH21" t="s">
        <v>35</v>
      </c>
      <c r="AI21" t="s">
        <v>35</v>
      </c>
      <c r="AJ21" s="12" t="s">
        <v>35</v>
      </c>
    </row>
    <row r="22" spans="1:36" x14ac:dyDescent="0.2">
      <c r="A22" s="52" t="s">
        <v>6</v>
      </c>
      <c r="B22" s="114">
        <f>[18]Setembro!$E$5</f>
        <v>70.75</v>
      </c>
      <c r="C22" s="114">
        <f>[18]Setembro!$E$6</f>
        <v>59.916666666666664</v>
      </c>
      <c r="D22" s="114">
        <f>[18]Setembro!$E$7</f>
        <v>63.583333333333336</v>
      </c>
      <c r="E22" s="114">
        <f>[18]Setembro!$E$8</f>
        <v>60.333333333333336</v>
      </c>
      <c r="F22" s="114">
        <f>[18]Setembro!$E$9</f>
        <v>53.791666666666664</v>
      </c>
      <c r="G22" s="114">
        <f>[18]Setembro!$E$10</f>
        <v>60.291666666666664</v>
      </c>
      <c r="H22" s="114">
        <f>[18]Setembro!$E$11</f>
        <v>70.291666666666671</v>
      </c>
      <c r="I22" s="114">
        <f>[18]Setembro!$E$12</f>
        <v>62.208333333333336</v>
      </c>
      <c r="J22" s="114">
        <f>[18]Setembro!$E$13</f>
        <v>68.791666666666671</v>
      </c>
      <c r="K22" s="114">
        <f>[18]Setembro!$E$14</f>
        <v>66.347826086956516</v>
      </c>
      <c r="L22" s="114">
        <f>[18]Setembro!$E$15</f>
        <v>56.304347826086953</v>
      </c>
      <c r="M22" s="114">
        <f>[18]Setembro!$E$16</f>
        <v>61.625</v>
      </c>
      <c r="N22" s="114">
        <f>[18]Setembro!$E$17</f>
        <v>73.041666666666671</v>
      </c>
      <c r="O22" s="114">
        <f>[18]Setembro!$E$18</f>
        <v>87.791666666666671</v>
      </c>
      <c r="P22" s="114">
        <f>[18]Setembro!$E$19</f>
        <v>67.333333333333329</v>
      </c>
      <c r="Q22" s="114">
        <f>[18]Setembro!$E$20</f>
        <v>63.583333333333336</v>
      </c>
      <c r="R22" s="114">
        <f>[18]Setembro!$E$21</f>
        <v>61.708333333333336</v>
      </c>
      <c r="S22" s="114">
        <f>[18]Setembro!$E$22</f>
        <v>74.75</v>
      </c>
      <c r="T22" s="114">
        <f>[18]Setembro!$E$23</f>
        <v>65</v>
      </c>
      <c r="U22" s="114">
        <f>[18]Setembro!$E$24</f>
        <v>61.347826086956523</v>
      </c>
      <c r="V22" s="114">
        <f>[18]Setembro!$E$25</f>
        <v>53.695652173913047</v>
      </c>
      <c r="W22" s="114">
        <f>[18]Setembro!$E$26</f>
        <v>56.782608695652172</v>
      </c>
      <c r="X22" s="114">
        <f>[18]Setembro!$E$27</f>
        <v>52.434782608695649</v>
      </c>
      <c r="Y22" s="114">
        <f>[18]Setembro!$E$28</f>
        <v>58.090909090909093</v>
      </c>
      <c r="Z22" s="114">
        <f>[18]Setembro!$E$29</f>
        <v>63.833333333333336</v>
      </c>
      <c r="AA22" s="114">
        <f>[18]Setembro!$E$30</f>
        <v>54.565217391304351</v>
      </c>
      <c r="AB22" s="114">
        <f>[18]Setembro!$E$31</f>
        <v>56.958333333333336</v>
      </c>
      <c r="AC22" s="114">
        <f>[18]Setembro!$E$32</f>
        <v>60.863636363636367</v>
      </c>
      <c r="AD22" s="114">
        <f>[18]Setembro!$E$33</f>
        <v>62.772727272727273</v>
      </c>
      <c r="AE22" s="114">
        <f>[18]Setembro!$E$34</f>
        <v>71.05</v>
      </c>
      <c r="AF22" s="166">
        <f t="shared" si="1"/>
        <v>63.327962231005692</v>
      </c>
      <c r="AJ22" t="s">
        <v>35</v>
      </c>
    </row>
    <row r="23" spans="1:36" x14ac:dyDescent="0.2">
      <c r="A23" s="52" t="s">
        <v>7</v>
      </c>
      <c r="B23" s="114">
        <f>[19]Setembro!$E$5</f>
        <v>74.333333333333329</v>
      </c>
      <c r="C23" s="114">
        <f>[19]Setembro!$E$6</f>
        <v>58.833333333333336</v>
      </c>
      <c r="D23" s="114">
        <f>[19]Setembro!$E$7</f>
        <v>60.375</v>
      </c>
      <c r="E23" s="114">
        <f>[19]Setembro!$E$8</f>
        <v>69.833333333333329</v>
      </c>
      <c r="F23" s="114">
        <f>[19]Setembro!$E$9</f>
        <v>72.75</v>
      </c>
      <c r="G23" s="114">
        <f>[19]Setembro!$E$10</f>
        <v>67.583333333333329</v>
      </c>
      <c r="H23" s="114">
        <f>[19]Setembro!$E$11</f>
        <v>63.416666666666664</v>
      </c>
      <c r="I23" s="114">
        <f>[19]Setembro!$E$12</f>
        <v>76</v>
      </c>
      <c r="J23" s="114">
        <f>[19]Setembro!$E$13</f>
        <v>94.875</v>
      </c>
      <c r="K23" s="114">
        <f>[19]Setembro!$E$14</f>
        <v>79.333333333333329</v>
      </c>
      <c r="L23" s="114">
        <f>[19]Setembro!$E$15</f>
        <v>54.5</v>
      </c>
      <c r="M23" s="114">
        <f>[19]Setembro!$E$16</f>
        <v>54.25</v>
      </c>
      <c r="N23" s="114">
        <f>[19]Setembro!$E$17</f>
        <v>78.625</v>
      </c>
      <c r="O23" s="114">
        <f>[19]Setembro!$E$18</f>
        <v>70.916666666666671</v>
      </c>
      <c r="P23" s="114">
        <f>[19]Setembro!$E$19</f>
        <v>48.5</v>
      </c>
      <c r="Q23" s="114">
        <f>[19]Setembro!$E$20</f>
        <v>47.833333333333336</v>
      </c>
      <c r="R23" s="114">
        <f>[19]Setembro!$E$21</f>
        <v>48.375</v>
      </c>
      <c r="S23" s="114">
        <f>[19]Setembro!$E$22</f>
        <v>54.958333333333336</v>
      </c>
      <c r="T23" s="114">
        <f>[19]Setembro!$E$23</f>
        <v>63.916666666666664</v>
      </c>
      <c r="U23" s="114">
        <f>[19]Setembro!$E$24</f>
        <v>59.916666666666664</v>
      </c>
      <c r="V23" s="114">
        <f>[19]Setembro!$E$25</f>
        <v>56.416666666666664</v>
      </c>
      <c r="W23" s="114">
        <f>[19]Setembro!$E$26</f>
        <v>46.583333333333336</v>
      </c>
      <c r="X23" s="114">
        <f>[19]Setembro!$E$27</f>
        <v>43.958333333333336</v>
      </c>
      <c r="Y23" s="114">
        <f>[19]Setembro!$E$28</f>
        <v>46</v>
      </c>
      <c r="Z23" s="114">
        <f>[19]Setembro!$E$29</f>
        <v>44.333333333333336</v>
      </c>
      <c r="AA23" s="114">
        <f>[19]Setembro!$E$30</f>
        <v>45.583333333333336</v>
      </c>
      <c r="AB23" s="114">
        <f>[19]Setembro!$E$31</f>
        <v>69.333333333333329</v>
      </c>
      <c r="AC23" s="114">
        <f>[19]Setembro!$E$32</f>
        <v>65.583333333333329</v>
      </c>
      <c r="AD23" s="114">
        <f>[19]Setembro!$E$33</f>
        <v>59.5</v>
      </c>
      <c r="AE23" s="114">
        <f>[19]Setembro!$E$34</f>
        <v>65</v>
      </c>
      <c r="AF23" s="166">
        <f t="shared" si="1"/>
        <v>61.380555555555546</v>
      </c>
    </row>
    <row r="24" spans="1:36" x14ac:dyDescent="0.2">
      <c r="A24" s="52" t="s">
        <v>153</v>
      </c>
      <c r="B24" s="114">
        <f>[20]Setembro!$E$5</f>
        <v>74.875</v>
      </c>
      <c r="C24" s="114">
        <f>[20]Setembro!$E$6</f>
        <v>62.833333333333336</v>
      </c>
      <c r="D24" s="114">
        <f>[20]Setembro!$E$7</f>
        <v>65.833333333333329</v>
      </c>
      <c r="E24" s="114">
        <f>[20]Setembro!$E$8</f>
        <v>71.416666666666671</v>
      </c>
      <c r="F24" s="114">
        <f>[20]Setembro!$E$9</f>
        <v>71.208333333333329</v>
      </c>
      <c r="G24" s="114">
        <f>[20]Setembro!$E$10</f>
        <v>69.041666666666671</v>
      </c>
      <c r="H24" s="114">
        <f>[20]Setembro!$E$11</f>
        <v>60.25</v>
      </c>
      <c r="I24" s="114">
        <f>[20]Setembro!$E$12</f>
        <v>72</v>
      </c>
      <c r="J24" s="114">
        <f>[20]Setembro!$E$13</f>
        <v>97.083333333333329</v>
      </c>
      <c r="K24" s="114">
        <f>[20]Setembro!$E$14</f>
        <v>78.125</v>
      </c>
      <c r="L24" s="114">
        <f>[20]Setembro!$E$15</f>
        <v>58.75</v>
      </c>
      <c r="M24" s="114">
        <f>[20]Setembro!$E$16</f>
        <v>55.291666666666664</v>
      </c>
      <c r="N24" s="114">
        <f>[20]Setembro!$E$17</f>
        <v>82.739130434782609</v>
      </c>
      <c r="O24" s="114">
        <f>[20]Setembro!$E$18</f>
        <v>73.041666666666671</v>
      </c>
      <c r="P24" s="114">
        <f>[20]Setembro!$E$19</f>
        <v>60.5</v>
      </c>
      <c r="Q24" s="114">
        <f>[20]Setembro!$E$20</f>
        <v>54.363636363636367</v>
      </c>
      <c r="R24" s="114">
        <f>[20]Setembro!$E$21</f>
        <v>54.583333333333336</v>
      </c>
      <c r="S24" s="114">
        <f>[20]Setembro!$E$22</f>
        <v>58.416666666666664</v>
      </c>
      <c r="T24" s="114">
        <f>[20]Setembro!$E$23</f>
        <v>67.791666666666671</v>
      </c>
      <c r="U24" s="114">
        <f>[20]Setembro!$E$24</f>
        <v>62.173913043478258</v>
      </c>
      <c r="V24" s="114">
        <f>[20]Setembro!$E$25</f>
        <v>54.739130434782609</v>
      </c>
      <c r="W24" s="114">
        <f>[20]Setembro!$E$26</f>
        <v>56.083333333333336</v>
      </c>
      <c r="X24" s="114">
        <f>[20]Setembro!$E$27</f>
        <v>54.25</v>
      </c>
      <c r="Y24" s="114">
        <f>[20]Setembro!$E$28</f>
        <v>58.958333333333336</v>
      </c>
      <c r="Z24" s="114">
        <f>[20]Setembro!$E$29</f>
        <v>53.333333333333336</v>
      </c>
      <c r="AA24" s="114">
        <f>[20]Setembro!$E$30</f>
        <v>51</v>
      </c>
      <c r="AB24" s="114">
        <f>[20]Setembro!$E$31</f>
        <v>68.5</v>
      </c>
      <c r="AC24" s="114">
        <f>[20]Setembro!$E$32</f>
        <v>65.782608695652172</v>
      </c>
      <c r="AD24" s="114">
        <f>[20]Setembro!$E$33</f>
        <v>58.916666666666664</v>
      </c>
      <c r="AE24" s="114">
        <f>[20]Setembro!$E$34</f>
        <v>64.416666666666671</v>
      </c>
      <c r="AF24" s="166">
        <f t="shared" si="1"/>
        <v>64.543280632411054</v>
      </c>
      <c r="AH24" t="s">
        <v>35</v>
      </c>
      <c r="AJ24" t="s">
        <v>35</v>
      </c>
    </row>
    <row r="25" spans="1:36" x14ac:dyDescent="0.2">
      <c r="A25" s="52" t="s">
        <v>154</v>
      </c>
      <c r="B25" s="114">
        <f>[21]Setembro!$E$5</f>
        <v>73.125</v>
      </c>
      <c r="C25" s="114">
        <f>[21]Setembro!$E$6</f>
        <v>70.875</v>
      </c>
      <c r="D25" s="114">
        <f>[21]Setembro!$E$7</f>
        <v>67.375</v>
      </c>
      <c r="E25" s="114">
        <f>[21]Setembro!$E$8</f>
        <v>63.217391304347828</v>
      </c>
      <c r="F25" s="114">
        <f>[21]Setembro!$E$9</f>
        <v>75.541666666666671</v>
      </c>
      <c r="G25" s="114">
        <f>[21]Setembro!$E$10</f>
        <v>73.791666666666671</v>
      </c>
      <c r="H25" s="114">
        <f>[21]Setembro!$E$11</f>
        <v>64.208333333333329</v>
      </c>
      <c r="I25" s="114">
        <f>[21]Setembro!$E$12</f>
        <v>74.041666666666671</v>
      </c>
      <c r="J25" s="114">
        <f>[21]Setembro!$E$13</f>
        <v>86.583333333333329</v>
      </c>
      <c r="K25" s="114">
        <f>[21]Setembro!$E$14</f>
        <v>77.708333333333329</v>
      </c>
      <c r="L25" s="114">
        <f>[21]Setembro!$E$15</f>
        <v>63.083333333333336</v>
      </c>
      <c r="M25" s="114">
        <f>[21]Setembro!$E$16</f>
        <v>55.541666666666664</v>
      </c>
      <c r="N25" s="114">
        <f>[21]Setembro!$E$17</f>
        <v>73.291666666666671</v>
      </c>
      <c r="O25" s="114">
        <f>[21]Setembro!$E$18</f>
        <v>70.458333333333329</v>
      </c>
      <c r="P25" s="114">
        <f>[21]Setembro!$E$19</f>
        <v>58.333333333333336</v>
      </c>
      <c r="Q25" s="114">
        <f>[21]Setembro!$E$20</f>
        <v>55.625</v>
      </c>
      <c r="R25" s="114" t="s">
        <v>209</v>
      </c>
      <c r="S25" s="114">
        <f>[21]Setembro!$E$22</f>
        <v>55.833333333333336</v>
      </c>
      <c r="T25" s="114">
        <f>[21]Setembro!$E$23</f>
        <v>68.333333333333329</v>
      </c>
      <c r="U25" s="114">
        <f>[21]Setembro!$E$24</f>
        <v>68.708333333333329</v>
      </c>
      <c r="V25" s="114">
        <f>[21]Setembro!$E$25</f>
        <v>65.833333333333329</v>
      </c>
      <c r="W25" s="114">
        <f>[21]Setembro!$E$26</f>
        <v>60.666666666666664</v>
      </c>
      <c r="X25" s="114">
        <f>[21]Setembro!$E$27</f>
        <v>59.666666666666664</v>
      </c>
      <c r="Y25" s="114">
        <f>[21]Setembro!$E$28</f>
        <v>60.583333333333336</v>
      </c>
      <c r="Z25" s="114">
        <f>[21]Setembro!$E$29</f>
        <v>60.166666666666664</v>
      </c>
      <c r="AA25" s="114">
        <f>[21]Setembro!$E$30</f>
        <v>55.583333333333336</v>
      </c>
      <c r="AB25" s="114">
        <f>[21]Setembro!$E$31</f>
        <v>72.5</v>
      </c>
      <c r="AC25" s="114">
        <f>[21]Setembro!$E$32</f>
        <v>63.695652173913047</v>
      </c>
      <c r="AD25" s="114">
        <f>[21]Setembro!$E$33</f>
        <v>64.083333333333329</v>
      </c>
      <c r="AE25" s="114">
        <f>[21]Setembro!$E$34</f>
        <v>78.458333333333329</v>
      </c>
      <c r="AF25" s="166">
        <f t="shared" si="1"/>
        <v>66.790104947526231</v>
      </c>
      <c r="AG25" s="12" t="s">
        <v>35</v>
      </c>
      <c r="AJ25" t="s">
        <v>35</v>
      </c>
    </row>
    <row r="26" spans="1:36" x14ac:dyDescent="0.2">
      <c r="A26" s="52" t="s">
        <v>155</v>
      </c>
      <c r="B26" s="114">
        <f>[22]Setembro!$E$5</f>
        <v>79.5</v>
      </c>
      <c r="C26" s="114">
        <f>[22]Setembro!$E$6</f>
        <v>61.708333333333336</v>
      </c>
      <c r="D26" s="114">
        <f>[22]Setembro!$E$7</f>
        <v>64.541666666666671</v>
      </c>
      <c r="E26" s="114">
        <f>[22]Setembro!$E$8</f>
        <v>69.25</v>
      </c>
      <c r="F26" s="114">
        <f>[22]Setembro!$E$9</f>
        <v>69.583333333333329</v>
      </c>
      <c r="G26" s="114">
        <f>[22]Setembro!$E$10</f>
        <v>67.458333333333329</v>
      </c>
      <c r="H26" s="114">
        <f>[22]Setembro!$E$11</f>
        <v>61.708333333333336</v>
      </c>
      <c r="I26" s="114">
        <f>[22]Setembro!$E$12</f>
        <v>73.571428571428569</v>
      </c>
      <c r="J26" s="114" t="str">
        <f>[22]Setembro!$E$13</f>
        <v>*</v>
      </c>
      <c r="K26" s="114" t="str">
        <f>[22]Setembro!$E$14</f>
        <v>*</v>
      </c>
      <c r="L26" s="114" t="str">
        <f>[22]Setembro!$E$15</f>
        <v>*</v>
      </c>
      <c r="M26" s="114" t="str">
        <f>[22]Setembro!$E$16</f>
        <v>*</v>
      </c>
      <c r="N26" s="114" t="str">
        <f>[22]Setembro!$E$17</f>
        <v>*</v>
      </c>
      <c r="O26" s="114" t="str">
        <f>[22]Setembro!$E$18</f>
        <v>*</v>
      </c>
      <c r="P26" s="114" t="str">
        <f>[22]Setembro!$E$19</f>
        <v>*</v>
      </c>
      <c r="Q26" s="114" t="str">
        <f>[22]Setembro!$E$20</f>
        <v>*</v>
      </c>
      <c r="R26" s="114" t="str">
        <f>[22]Setembro!$E$21</f>
        <v>*</v>
      </c>
      <c r="S26" s="114" t="str">
        <f>[22]Setembro!$E$22</f>
        <v>*</v>
      </c>
      <c r="T26" s="114">
        <f>[22]Setembro!$E$23</f>
        <v>66.791666666666671</v>
      </c>
      <c r="U26" s="114">
        <f>[22]Setembro!$E$24</f>
        <v>61.291666666666664</v>
      </c>
      <c r="V26" s="114">
        <f>[22]Setembro!$E$25</f>
        <v>57.708333333333336</v>
      </c>
      <c r="W26" s="114">
        <f>[22]Setembro!$E$26</f>
        <v>55.25</v>
      </c>
      <c r="X26" s="114">
        <f>[22]Setembro!$E$27</f>
        <v>56.125</v>
      </c>
      <c r="Y26" s="114">
        <f>[22]Setembro!$E$28</f>
        <v>52.541666666666664</v>
      </c>
      <c r="Z26" s="114">
        <f>[22]Setembro!$E$29</f>
        <v>51.083333333333336</v>
      </c>
      <c r="AA26" s="114">
        <f>[22]Setembro!$E$30</f>
        <v>50.304347826086953</v>
      </c>
      <c r="AB26" s="114">
        <f>[22]Setembro!$E$31</f>
        <v>67.208333333333329</v>
      </c>
      <c r="AC26" s="114">
        <f>[22]Setembro!$E$32</f>
        <v>62.458333333333336</v>
      </c>
      <c r="AD26" s="114">
        <f>[22]Setembro!$E$33</f>
        <v>59.652173913043477</v>
      </c>
      <c r="AE26" s="114">
        <f>[22]Setembro!$E$34</f>
        <v>61.782608695652172</v>
      </c>
      <c r="AF26" s="166">
        <f t="shared" si="1"/>
        <v>62.475944616977223</v>
      </c>
      <c r="AI26" t="s">
        <v>35</v>
      </c>
      <c r="AJ26" t="s">
        <v>35</v>
      </c>
    </row>
    <row r="27" spans="1:36" x14ac:dyDescent="0.2">
      <c r="A27" s="52" t="s">
        <v>8</v>
      </c>
      <c r="B27" s="114">
        <f>[23]Setembro!$E$5</f>
        <v>67.625</v>
      </c>
      <c r="C27" s="114">
        <f>[23]Setembro!$E$6</f>
        <v>74.458333333333329</v>
      </c>
      <c r="D27" s="114">
        <f>[23]Setembro!$E$7</f>
        <v>66.434782608695656</v>
      </c>
      <c r="E27" s="114">
        <f>[23]Setembro!$E$8</f>
        <v>65.952380952380949</v>
      </c>
      <c r="F27" s="114">
        <f>[23]Setembro!$E$9</f>
        <v>80.61904761904762</v>
      </c>
      <c r="G27" s="114">
        <f>[23]Setembro!$E$10</f>
        <v>78.782608695652172</v>
      </c>
      <c r="H27" s="114">
        <f>[23]Setembro!$E$11</f>
        <v>67.083333333333329</v>
      </c>
      <c r="I27" s="114">
        <f>[23]Setembro!$E$12</f>
        <v>69.615384615384613</v>
      </c>
      <c r="J27" s="114">
        <f>[23]Setembro!$E$13</f>
        <v>89.36363636363636</v>
      </c>
      <c r="K27" s="114">
        <f>[23]Setembro!$E$14</f>
        <v>67.333333333333329</v>
      </c>
      <c r="L27" s="114">
        <f>[23]Setembro!$E$15</f>
        <v>62.958333333333336</v>
      </c>
      <c r="M27" s="114">
        <f>[23]Setembro!$E$16</f>
        <v>58.125</v>
      </c>
      <c r="N27" s="114">
        <f>[23]Setembro!$E$17</f>
        <v>74.086956521739125</v>
      </c>
      <c r="O27" s="114">
        <f>[23]Setembro!$E$18</f>
        <v>73.608695652173907</v>
      </c>
      <c r="P27" s="114">
        <f>[23]Setembro!$E$19</f>
        <v>58.166666666666664</v>
      </c>
      <c r="Q27" s="114">
        <f>[23]Setembro!$E$20</f>
        <v>56.625</v>
      </c>
      <c r="R27" s="114">
        <f>[23]Setembro!$E$21</f>
        <v>56</v>
      </c>
      <c r="S27" s="114">
        <f>[23]Setembro!$E$22</f>
        <v>57.666666666666664</v>
      </c>
      <c r="T27" s="114">
        <f>[23]Setembro!$E$23</f>
        <v>68.875</v>
      </c>
      <c r="U27" s="114">
        <f>[23]Setembro!$E$24</f>
        <v>68.458333333333329</v>
      </c>
      <c r="V27" s="114">
        <f>[23]Setembro!$E$25</f>
        <v>65.125</v>
      </c>
      <c r="W27" s="114">
        <f>[23]Setembro!$E$26</f>
        <v>53.625</v>
      </c>
      <c r="X27" s="114">
        <f>[23]Setembro!$E$27</f>
        <v>53.916666666666664</v>
      </c>
      <c r="Y27" s="114">
        <f>[23]Setembro!$E$28</f>
        <v>55.541666666666664</v>
      </c>
      <c r="Z27" s="114">
        <f>[23]Setembro!$E$29</f>
        <v>52.791666666666664</v>
      </c>
      <c r="AA27" s="114">
        <f>[23]Setembro!$E$30</f>
        <v>51.75</v>
      </c>
      <c r="AB27" s="114">
        <f>[23]Setembro!$E$31</f>
        <v>69.791666666666671</v>
      </c>
      <c r="AC27" s="114">
        <f>[23]Setembro!$E$32</f>
        <v>67.333333333333329</v>
      </c>
      <c r="AD27" s="114">
        <f>[23]Setembro!$E$33</f>
        <v>64.75</v>
      </c>
      <c r="AE27" s="114">
        <f>[23]Setembro!$E$34</f>
        <v>73.333333333333329</v>
      </c>
      <c r="AF27" s="166">
        <f t="shared" si="1"/>
        <v>65.659894212068124</v>
      </c>
    </row>
    <row r="28" spans="1:36" x14ac:dyDescent="0.2">
      <c r="A28" s="52" t="s">
        <v>9</v>
      </c>
      <c r="B28" s="114">
        <f>[24]Setembro!$E$5</f>
        <v>73.125</v>
      </c>
      <c r="C28" s="114">
        <f>[24]Setembro!$E$6</f>
        <v>69.416666666666671</v>
      </c>
      <c r="D28" s="114">
        <f>[24]Setembro!$E$7</f>
        <v>66.291666666666671</v>
      </c>
      <c r="E28" s="114">
        <f>[24]Setembro!$E$8</f>
        <v>64.625</v>
      </c>
      <c r="F28" s="114">
        <f>[24]Setembro!$E$9</f>
        <v>72.916666666666671</v>
      </c>
      <c r="G28" s="114">
        <f>[24]Setembro!$E$10</f>
        <v>68.833333333333329</v>
      </c>
      <c r="H28" s="114">
        <f>[24]Setembro!$E$11</f>
        <v>59.958333333333336</v>
      </c>
      <c r="I28" s="114">
        <f>[24]Setembro!$E$12</f>
        <v>68.166666666666671</v>
      </c>
      <c r="J28" s="114">
        <f>[24]Setembro!$E$13</f>
        <v>92.791666666666671</v>
      </c>
      <c r="K28" s="114">
        <f>[24]Setembro!$E$14</f>
        <v>74.666666666666671</v>
      </c>
      <c r="L28" s="114">
        <f>[24]Setembro!$E$15</f>
        <v>53.916666666666664</v>
      </c>
      <c r="M28" s="114">
        <f>[24]Setembro!$E$16</f>
        <v>48.166666666666664</v>
      </c>
      <c r="N28" s="114">
        <f>[24]Setembro!$E$17</f>
        <v>70.583333333333329</v>
      </c>
      <c r="O28" s="114">
        <f>[24]Setembro!$E$18</f>
        <v>72.875</v>
      </c>
      <c r="P28" s="114">
        <f>[24]Setembro!$E$19</f>
        <v>52.333333333333336</v>
      </c>
      <c r="Q28" s="114">
        <f>[24]Setembro!$E$20</f>
        <v>46.291666666666664</v>
      </c>
      <c r="R28" s="114">
        <f>[24]Setembro!$E$21</f>
        <v>47.958333333333336</v>
      </c>
      <c r="S28" s="114">
        <f>[24]Setembro!$E$22</f>
        <v>56.125</v>
      </c>
      <c r="T28" s="114">
        <f>[24]Setembro!$E$23</f>
        <v>58.25</v>
      </c>
      <c r="U28" s="114">
        <f>[24]Setembro!$E$24</f>
        <v>54.625</v>
      </c>
      <c r="V28" s="114">
        <f>[24]Setembro!$E$25</f>
        <v>47.875</v>
      </c>
      <c r="W28" s="114">
        <f>[24]Setembro!$E$26</f>
        <v>41</v>
      </c>
      <c r="X28" s="114">
        <f>[24]Setembro!$E$27</f>
        <v>42.583333333333336</v>
      </c>
      <c r="Y28" s="114">
        <f>[24]Setembro!$E$28</f>
        <v>46.541666666666664</v>
      </c>
      <c r="Z28" s="114">
        <f>[24]Setembro!$E$29</f>
        <v>46.041666666666664</v>
      </c>
      <c r="AA28" s="114">
        <f>[24]Setembro!$E$30</f>
        <v>43.166666666666664</v>
      </c>
      <c r="AB28" s="114">
        <f>[24]Setembro!$E$31</f>
        <v>64.958333333333329</v>
      </c>
      <c r="AC28" s="114">
        <f>[24]Setembro!$E$32</f>
        <v>62.875</v>
      </c>
      <c r="AD28" s="114">
        <f>[24]Setembro!$E$33</f>
        <v>58.875</v>
      </c>
      <c r="AE28" s="114">
        <f>[24]Setembro!$E$34</f>
        <v>61.708333333333336</v>
      </c>
      <c r="AF28" s="166">
        <f t="shared" si="1"/>
        <v>59.584722222222219</v>
      </c>
      <c r="AI28" t="s">
        <v>35</v>
      </c>
    </row>
    <row r="29" spans="1:36" hidden="1" x14ac:dyDescent="0.2">
      <c r="A29" s="52" t="s">
        <v>32</v>
      </c>
      <c r="B29" s="114" t="str">
        <f>[25]Setembro!$E$5</f>
        <v>*</v>
      </c>
      <c r="C29" s="114" t="str">
        <f>[25]Setembro!$E$6</f>
        <v>*</v>
      </c>
      <c r="D29" s="114" t="str">
        <f>[25]Setembro!$E$7</f>
        <v>*</v>
      </c>
      <c r="E29" s="114" t="str">
        <f>[25]Setembro!$E$8</f>
        <v>*</v>
      </c>
      <c r="F29" s="114" t="str">
        <f>[25]Setembro!$E$9</f>
        <v>*</v>
      </c>
      <c r="G29" s="114" t="str">
        <f>[25]Setembro!$E$10</f>
        <v>*</v>
      </c>
      <c r="H29" s="114" t="str">
        <f>[25]Setembro!$E$11</f>
        <v>*</v>
      </c>
      <c r="I29" s="114" t="str">
        <f>[25]Setembro!$E$12</f>
        <v>*</v>
      </c>
      <c r="J29" s="114" t="str">
        <f>[25]Setembro!$E$13</f>
        <v>*</v>
      </c>
      <c r="K29" s="114" t="str">
        <f>[25]Setembro!$E$14</f>
        <v>*</v>
      </c>
      <c r="L29" s="114" t="str">
        <f>[25]Setembro!$E$15</f>
        <v>*</v>
      </c>
      <c r="M29" s="114" t="str">
        <f>[25]Setembro!$E$16</f>
        <v>*</v>
      </c>
      <c r="N29" s="114" t="str">
        <f>[25]Setembro!$E$17</f>
        <v>*</v>
      </c>
      <c r="O29" s="114" t="str">
        <f>[25]Setembro!$E$18</f>
        <v>*</v>
      </c>
      <c r="P29" s="114" t="str">
        <f>[25]Setembro!$E$19</f>
        <v>*</v>
      </c>
      <c r="Q29" s="114" t="str">
        <f>[25]Setembro!$E$20</f>
        <v>*</v>
      </c>
      <c r="R29" s="114" t="str">
        <f>[25]Setembro!$E$21</f>
        <v>*</v>
      </c>
      <c r="S29" s="114" t="str">
        <f>[25]Setembro!$E$22</f>
        <v>*</v>
      </c>
      <c r="T29" s="114" t="str">
        <f>[25]Setembro!$E$23</f>
        <v>*</v>
      </c>
      <c r="U29" s="114" t="str">
        <f>[25]Setembro!$E$24</f>
        <v>*</v>
      </c>
      <c r="V29" s="114" t="str">
        <f>[25]Setembro!$E$25</f>
        <v>*</v>
      </c>
      <c r="W29" s="114" t="str">
        <f>[25]Setembro!$E$26</f>
        <v>*</v>
      </c>
      <c r="X29" s="114" t="str">
        <f>[25]Setembro!$E$27</f>
        <v>*</v>
      </c>
      <c r="Y29" s="114" t="str">
        <f>[25]Setembro!$E$28</f>
        <v>*</v>
      </c>
      <c r="Z29" s="114" t="str">
        <f>[25]Setembro!$E$29</f>
        <v>*</v>
      </c>
      <c r="AA29" s="114" t="str">
        <f>[25]Setembro!$E$30</f>
        <v>*</v>
      </c>
      <c r="AB29" s="114" t="str">
        <f>[25]Setembro!$E$31</f>
        <v>*</v>
      </c>
      <c r="AC29" s="114" t="str">
        <f>[25]Setembro!$E$32</f>
        <v>*</v>
      </c>
      <c r="AD29" s="114" t="str">
        <f>[25]Setembro!$E$33</f>
        <v>*</v>
      </c>
      <c r="AE29" s="114" t="str">
        <f>[25]Setembro!$E$34</f>
        <v>*</v>
      </c>
      <c r="AF29" s="166" t="s">
        <v>209</v>
      </c>
      <c r="AJ29" t="s">
        <v>35</v>
      </c>
    </row>
    <row r="30" spans="1:36" x14ac:dyDescent="0.2">
      <c r="A30" s="52" t="s">
        <v>10</v>
      </c>
      <c r="B30" s="114">
        <f>[26]Setembro!$E$5</f>
        <v>70.375</v>
      </c>
      <c r="C30" s="114">
        <f>[26]Setembro!$E$6</f>
        <v>67.666666666666671</v>
      </c>
      <c r="D30" s="114">
        <f>[26]Setembro!$E$7</f>
        <v>64.375</v>
      </c>
      <c r="E30" s="114">
        <f>[26]Setembro!$E$8</f>
        <v>66.625</v>
      </c>
      <c r="F30" s="114">
        <f>[26]Setembro!$E$9</f>
        <v>75.125</v>
      </c>
      <c r="G30" s="114">
        <f>[26]Setembro!$E$10</f>
        <v>73.708333333333329</v>
      </c>
      <c r="H30" s="114">
        <f>[26]Setembro!$E$11</f>
        <v>60.25</v>
      </c>
      <c r="I30" s="114">
        <f>[26]Setembro!$E$12</f>
        <v>75.208333333333329</v>
      </c>
      <c r="J30" s="114">
        <f>[26]Setembro!$E$13</f>
        <v>93.666666666666671</v>
      </c>
      <c r="K30" s="114">
        <f>[26]Setembro!$E$14</f>
        <v>77.75</v>
      </c>
      <c r="L30" s="114">
        <f>[26]Setembro!$E$15</f>
        <v>58.875</v>
      </c>
      <c r="M30" s="114">
        <f>[26]Setembro!$E$16</f>
        <v>53.958333333333336</v>
      </c>
      <c r="N30" s="114">
        <f>[26]Setembro!$E$17</f>
        <v>79.625</v>
      </c>
      <c r="O30" s="114">
        <f>[26]Setembro!$E$18</f>
        <v>71.375</v>
      </c>
      <c r="P30" s="114">
        <f>[26]Setembro!$E$19</f>
        <v>55.125</v>
      </c>
      <c r="Q30" s="114">
        <f>[26]Setembro!$E$20</f>
        <v>49.291666666666664</v>
      </c>
      <c r="R30" s="114">
        <f>[26]Setembro!$E$21</f>
        <v>48.041666666666664</v>
      </c>
      <c r="S30" s="114">
        <f>[26]Setembro!$E$22</f>
        <v>55.041666666666664</v>
      </c>
      <c r="T30" s="114">
        <f>[26]Setembro!$E$23</f>
        <v>72.458333333333329</v>
      </c>
      <c r="U30" s="114">
        <f>[26]Setembro!$E$24</f>
        <v>68</v>
      </c>
      <c r="V30" s="114">
        <f>[26]Setembro!$E$25</f>
        <v>63.083333333333336</v>
      </c>
      <c r="W30" s="114">
        <f>[26]Setembro!$E$26</f>
        <v>61.791666666666664</v>
      </c>
      <c r="X30" s="114">
        <f>[26]Setembro!$E$27</f>
        <v>55.625</v>
      </c>
      <c r="Y30" s="114">
        <f>[26]Setembro!$E$28</f>
        <v>57.416666666666664</v>
      </c>
      <c r="Z30" s="114">
        <f>[26]Setembro!$E$29</f>
        <v>56.708333333333336</v>
      </c>
      <c r="AA30" s="114">
        <f>[26]Setembro!$E$30</f>
        <v>44.958333333333336</v>
      </c>
      <c r="AB30" s="114">
        <f>[26]Setembro!$E$31</f>
        <v>70.083333333333329</v>
      </c>
      <c r="AC30" s="114">
        <f>[26]Setembro!$E$32</f>
        <v>64.875</v>
      </c>
      <c r="AD30" s="114">
        <f>[26]Setembro!$E$33</f>
        <v>63.541666666666664</v>
      </c>
      <c r="AE30" s="114">
        <f>[26]Setembro!$E$34</f>
        <v>70.208333333333329</v>
      </c>
      <c r="AF30" s="166">
        <f t="shared" si="1"/>
        <v>64.827777777777783</v>
      </c>
      <c r="AI30" t="s">
        <v>35</v>
      </c>
      <c r="AJ30" t="s">
        <v>35</v>
      </c>
    </row>
    <row r="31" spans="1:36" x14ac:dyDescent="0.2">
      <c r="A31" s="52" t="s">
        <v>156</v>
      </c>
      <c r="B31" s="114">
        <f>[27]Setembro!$E$5</f>
        <v>77.791666666666671</v>
      </c>
      <c r="C31" s="114">
        <f>[27]Setembro!$E$6</f>
        <v>62.791666666666664</v>
      </c>
      <c r="D31" s="114">
        <f>[27]Setembro!$E$7</f>
        <v>65.875</v>
      </c>
      <c r="E31" s="114">
        <f>[27]Setembro!$E$8</f>
        <v>71.708333333333329</v>
      </c>
      <c r="F31" s="114">
        <f>[27]Setembro!$E$9</f>
        <v>75.458333333333329</v>
      </c>
      <c r="G31" s="114">
        <f>[27]Setembro!$E$10</f>
        <v>71.791666666666671</v>
      </c>
      <c r="H31" s="114">
        <f>[27]Setembro!$E$11</f>
        <v>65.291666666666671</v>
      </c>
      <c r="I31" s="114">
        <f>[27]Setembro!$E$12</f>
        <v>80.625</v>
      </c>
      <c r="J31" s="114">
        <f>[27]Setembro!$E$13</f>
        <v>93.958333333333329</v>
      </c>
      <c r="K31" s="114">
        <f>[27]Setembro!$E$14</f>
        <v>80.375</v>
      </c>
      <c r="L31" s="114">
        <f>[27]Setembro!$E$15</f>
        <v>61.166666666666664</v>
      </c>
      <c r="M31" s="114">
        <f>[27]Setembro!$E$16</f>
        <v>62.125</v>
      </c>
      <c r="N31" s="114">
        <f>[27]Setembro!$E$17</f>
        <v>82.125</v>
      </c>
      <c r="O31" s="114">
        <f>[27]Setembro!$E$18</f>
        <v>70.375</v>
      </c>
      <c r="P31" s="114">
        <f>[27]Setembro!$E$19</f>
        <v>51.416666666666664</v>
      </c>
      <c r="Q31" s="114">
        <f>[27]Setembro!$E$20</f>
        <v>51.291666666666664</v>
      </c>
      <c r="R31" s="114">
        <f>[27]Setembro!$E$21</f>
        <v>55.041666666666664</v>
      </c>
      <c r="S31" s="114">
        <f>[27]Setembro!$E$22</f>
        <v>52.291666666666664</v>
      </c>
      <c r="T31" s="114">
        <f>[27]Setembro!$E$23</f>
        <v>66.291666666666671</v>
      </c>
      <c r="U31" s="114">
        <f>[27]Setembro!$E$24</f>
        <v>64.916666666666671</v>
      </c>
      <c r="V31" s="114">
        <f>[27]Setembro!$E$25</f>
        <v>65.375</v>
      </c>
      <c r="W31" s="114">
        <f>[27]Setembro!$E$26</f>
        <v>56.125</v>
      </c>
      <c r="X31" s="114">
        <f>[27]Setembro!$E$27</f>
        <v>58.75</v>
      </c>
      <c r="Y31" s="114">
        <f>[27]Setembro!$E$28</f>
        <v>59.791666666666664</v>
      </c>
      <c r="Z31" s="114">
        <f>[27]Setembro!$E$29</f>
        <v>53.260869565217391</v>
      </c>
      <c r="AA31" s="114">
        <f>[27]Setembro!$E$30</f>
        <v>49.25</v>
      </c>
      <c r="AB31" s="114">
        <f>[27]Setembro!$E$31</f>
        <v>75</v>
      </c>
      <c r="AC31" s="114">
        <f>[27]Setembro!$E$32</f>
        <v>65.125</v>
      </c>
      <c r="AD31" s="114">
        <f>[27]Setembro!$E$33</f>
        <v>62.916666666666664</v>
      </c>
      <c r="AE31" s="114">
        <f>[27]Setembro!$E$34</f>
        <v>67.791666666666671</v>
      </c>
      <c r="AF31" s="166">
        <f t="shared" si="1"/>
        <v>65.869806763285041</v>
      </c>
      <c r="AG31" s="12" t="s">
        <v>35</v>
      </c>
      <c r="AI31" t="s">
        <v>35</v>
      </c>
    </row>
    <row r="32" spans="1:36" x14ac:dyDescent="0.2">
      <c r="A32" s="52" t="s">
        <v>11</v>
      </c>
      <c r="B32" s="114">
        <f>[28]Setembro!$E$5</f>
        <v>73.791666666666671</v>
      </c>
      <c r="C32" s="114">
        <f>[28]Setembro!$E$6</f>
        <v>66</v>
      </c>
      <c r="D32" s="114">
        <f>[28]Setembro!$E$7</f>
        <v>65.333333333333329</v>
      </c>
      <c r="E32" s="114">
        <f>[28]Setembro!$E$8</f>
        <v>70.25</v>
      </c>
      <c r="F32" s="114">
        <f>[28]Setembro!$E$9</f>
        <v>69.583333333333329</v>
      </c>
      <c r="G32" s="114">
        <f>[28]Setembro!$E$10</f>
        <v>70.166666666666671</v>
      </c>
      <c r="H32" s="114">
        <f>[28]Setembro!$E$11</f>
        <v>72.125</v>
      </c>
      <c r="I32" s="114">
        <f>[28]Setembro!$E$12</f>
        <v>80.541666666666671</v>
      </c>
      <c r="J32" s="114">
        <f>[28]Setembro!$E$13</f>
        <v>95</v>
      </c>
      <c r="K32" s="114">
        <f>[28]Setembro!$E$14</f>
        <v>80.875</v>
      </c>
      <c r="L32" s="114">
        <f>[28]Setembro!$E$15</f>
        <v>67.583333333333329</v>
      </c>
      <c r="M32" s="114">
        <f>[28]Setembro!$E$16</f>
        <v>72.083333333333329</v>
      </c>
      <c r="N32" s="114">
        <f>[28]Setembro!$E$17</f>
        <v>82.208333333333329</v>
      </c>
      <c r="O32" s="114">
        <f>[28]Setembro!$E$18</f>
        <v>72.541666666666671</v>
      </c>
      <c r="P32" s="114">
        <f>[28]Setembro!$E$19</f>
        <v>63.416666666666664</v>
      </c>
      <c r="Q32" s="114">
        <f>[28]Setembro!$E$20</f>
        <v>63</v>
      </c>
      <c r="R32" s="114">
        <f>[28]Setembro!$E$21</f>
        <v>62.416666666666664</v>
      </c>
      <c r="S32" s="114">
        <f>[28]Setembro!$E$22</f>
        <v>60.208333333333336</v>
      </c>
      <c r="T32" s="114">
        <f>[28]Setembro!$E$23</f>
        <v>65.5</v>
      </c>
      <c r="U32" s="114">
        <f>[28]Setembro!$E$24</f>
        <v>63.916666666666664</v>
      </c>
      <c r="V32" s="114">
        <f>[28]Setembro!$E$25</f>
        <v>59.75</v>
      </c>
      <c r="W32" s="114">
        <f>[28]Setembro!$E$26</f>
        <v>55.625</v>
      </c>
      <c r="X32" s="114">
        <f>[28]Setembro!$E$27</f>
        <v>59.333333333333336</v>
      </c>
      <c r="Y32" s="114">
        <f>[28]Setembro!$E$28</f>
        <v>60.166666666666664</v>
      </c>
      <c r="Z32" s="114">
        <f>[28]Setembro!$E$29</f>
        <v>56.916666666666664</v>
      </c>
      <c r="AA32" s="114">
        <f>[28]Setembro!$E$30</f>
        <v>52.125</v>
      </c>
      <c r="AB32" s="114">
        <f>[28]Setembro!$E$31</f>
        <v>64.166666666666671</v>
      </c>
      <c r="AC32" s="114">
        <f>[28]Setembro!$E$32</f>
        <v>64.666666666666671</v>
      </c>
      <c r="AD32" s="114">
        <f>[28]Setembro!$E$33</f>
        <v>61.458333333333336</v>
      </c>
      <c r="AE32" s="114">
        <f>[28]Setembro!$E$34</f>
        <v>65.458333333333329</v>
      </c>
      <c r="AF32" s="166">
        <f t="shared" si="1"/>
        <v>67.20694444444446</v>
      </c>
      <c r="AJ32" t="s">
        <v>35</v>
      </c>
    </row>
    <row r="33" spans="1:37" s="5" customFormat="1" x14ac:dyDescent="0.2">
      <c r="A33" s="52" t="s">
        <v>12</v>
      </c>
      <c r="B33" s="114">
        <f>[29]Setembro!$E$5</f>
        <v>63.291666666666664</v>
      </c>
      <c r="C33" s="114">
        <f>[29]Setembro!$E$6</f>
        <v>58.333333333333336</v>
      </c>
      <c r="D33" s="114">
        <f>[29]Setembro!$E$7</f>
        <v>56.458333333333336</v>
      </c>
      <c r="E33" s="114">
        <f>[29]Setembro!$E$8</f>
        <v>57.458333333333336</v>
      </c>
      <c r="F33" s="114">
        <f>[29]Setembro!$E$9</f>
        <v>57.916666666666664</v>
      </c>
      <c r="G33" s="114" t="str">
        <f>[29]Setembro!$E$10</f>
        <v>*</v>
      </c>
      <c r="H33" s="114" t="str">
        <f>[29]Setembro!$E$11</f>
        <v>*</v>
      </c>
      <c r="I33" s="114" t="str">
        <f>[29]Setembro!$E$12</f>
        <v>*</v>
      </c>
      <c r="J33" s="114" t="str">
        <f>[29]Setembro!$E$13</f>
        <v>*</v>
      </c>
      <c r="K33" s="114">
        <f>[29]Setembro!$E$14</f>
        <v>67.75</v>
      </c>
      <c r="L33" s="114">
        <f>[29]Setembro!$E$15</f>
        <v>54.363636363636367</v>
      </c>
      <c r="M33" s="114">
        <f>[29]Setembro!$E$16</f>
        <v>62.333333333333336</v>
      </c>
      <c r="N33" s="114">
        <f>[29]Setembro!$E$17</f>
        <v>88.208333333333329</v>
      </c>
      <c r="O33" s="114">
        <f>[29]Setembro!$E$18</f>
        <v>68.833333333333329</v>
      </c>
      <c r="P33" s="114">
        <f>[29]Setembro!$E$19</f>
        <v>61.208333333333336</v>
      </c>
      <c r="Q33" s="114">
        <f>[29]Setembro!$E$20</f>
        <v>58.086956521739133</v>
      </c>
      <c r="R33" s="114">
        <f>[29]Setembro!$E$21</f>
        <v>56.375</v>
      </c>
      <c r="S33" s="114">
        <f>[29]Setembro!$E$22</f>
        <v>59.791666666666664</v>
      </c>
      <c r="T33" s="114">
        <f>[29]Setembro!$E$23</f>
        <v>63.958333333333336</v>
      </c>
      <c r="U33" s="114">
        <f>[29]Setembro!$E$24</f>
        <v>65.958333333333329</v>
      </c>
      <c r="V33" s="114">
        <f>[29]Setembro!$E$25</f>
        <v>63.083333333333336</v>
      </c>
      <c r="W33" s="114">
        <f>[29]Setembro!$E$26</f>
        <v>60.125</v>
      </c>
      <c r="X33" s="114">
        <f>[29]Setembro!$E$27</f>
        <v>58.434782608695649</v>
      </c>
      <c r="Y33" s="114">
        <f>[29]Setembro!$E$28</f>
        <v>58.363636363636367</v>
      </c>
      <c r="Z33" s="114">
        <f>[29]Setembro!$E$29</f>
        <v>57.272727272727273</v>
      </c>
      <c r="AA33" s="114">
        <f>[29]Setembro!$E$30</f>
        <v>52.173913043478258</v>
      </c>
      <c r="AB33" s="114">
        <f>[29]Setembro!$E$31</f>
        <v>61.5</v>
      </c>
      <c r="AC33" s="114">
        <f>[29]Setembro!$E$32</f>
        <v>60.863636363636367</v>
      </c>
      <c r="AD33" s="114">
        <f>[29]Setembro!$E$33</f>
        <v>57.090909090909093</v>
      </c>
      <c r="AE33" s="114">
        <f>[29]Setembro!$E$34</f>
        <v>51.608695652173914</v>
      </c>
      <c r="AF33" s="166">
        <f t="shared" si="1"/>
        <v>60.801624100537147</v>
      </c>
    </row>
    <row r="34" spans="1:37" x14ac:dyDescent="0.2">
      <c r="A34" s="52" t="s">
        <v>13</v>
      </c>
      <c r="B34" s="114">
        <f>[30]Setembro!$E$5</f>
        <v>60.875</v>
      </c>
      <c r="C34" s="114">
        <f>[30]Setembro!$E$6</f>
        <v>58.208333333333336</v>
      </c>
      <c r="D34" s="114">
        <f>[30]Setembro!$E$7</f>
        <v>56.875</v>
      </c>
      <c r="E34" s="114">
        <f>[30]Setembro!$E$8</f>
        <v>58.208333333333336</v>
      </c>
      <c r="F34" s="114">
        <f>[30]Setembro!$E$9</f>
        <v>59.541666666666664</v>
      </c>
      <c r="G34" s="114">
        <f>[30]Setembro!$E$10</f>
        <v>63.75</v>
      </c>
      <c r="H34" s="114">
        <f>[30]Setembro!$E$11</f>
        <v>65.333333333333329</v>
      </c>
      <c r="I34" s="114">
        <f>[30]Setembro!$E$12</f>
        <v>60.791666666666664</v>
      </c>
      <c r="J34" s="114">
        <f>[30]Setembro!$E$13</f>
        <v>66.291666666666671</v>
      </c>
      <c r="K34" s="114">
        <f>[30]Setembro!$E$14</f>
        <v>57.208333333333336</v>
      </c>
      <c r="L34" s="114">
        <f>[30]Setembro!$E$15</f>
        <v>53.875</v>
      </c>
      <c r="M34" s="114">
        <f>[30]Setembro!$E$16</f>
        <v>57.791666666666664</v>
      </c>
      <c r="N34" s="114">
        <f>[30]Setembro!$E$17</f>
        <v>80.416666666666671</v>
      </c>
      <c r="O34" s="114">
        <f>[30]Setembro!$E$18</f>
        <v>79.583333333333329</v>
      </c>
      <c r="P34" s="114">
        <f>[30]Setembro!$E$19</f>
        <v>73.541666666666671</v>
      </c>
      <c r="Q34" s="114">
        <f>[30]Setembro!$E$20</f>
        <v>68.416666666666671</v>
      </c>
      <c r="R34" s="114">
        <f>[30]Setembro!$E$21</f>
        <v>59.083333333333336</v>
      </c>
      <c r="S34" s="114">
        <f>[30]Setembro!$E$22</f>
        <v>60.75</v>
      </c>
      <c r="T34" s="114">
        <f>[30]Setembro!$E$23</f>
        <v>58.875</v>
      </c>
      <c r="U34" s="114">
        <f>[30]Setembro!$E$24</f>
        <v>65.166666666666671</v>
      </c>
      <c r="V34" s="114">
        <f>[30]Setembro!$E$25</f>
        <v>64.666666666666671</v>
      </c>
      <c r="W34" s="114">
        <f>[30]Setembro!$E$26</f>
        <v>64.625</v>
      </c>
      <c r="X34" s="114">
        <f>[30]Setembro!$E$27</f>
        <v>60.291666666666664</v>
      </c>
      <c r="Y34" s="114" t="str">
        <f>[30]Setembro!$E$28</f>
        <v>*</v>
      </c>
      <c r="Z34" s="114" t="str">
        <f>[30]Setembro!$E$29</f>
        <v>*</v>
      </c>
      <c r="AA34" s="114" t="str">
        <f>[30]Setembro!$E$30</f>
        <v>*</v>
      </c>
      <c r="AB34" s="114" t="str">
        <f>[30]Setembro!$E$31</f>
        <v>*</v>
      </c>
      <c r="AC34" s="114" t="str">
        <f>[30]Setembro!$E$32</f>
        <v>*</v>
      </c>
      <c r="AD34" s="114" t="str">
        <f>[30]Setembro!$E$33</f>
        <v>*</v>
      </c>
      <c r="AE34" s="114" t="str">
        <f>[30]Setembro!$E$34</f>
        <v>*</v>
      </c>
      <c r="AF34" s="166">
        <f t="shared" si="1"/>
        <v>63.224637681159422</v>
      </c>
      <c r="AI34" t="s">
        <v>35</v>
      </c>
    </row>
    <row r="35" spans="1:37" x14ac:dyDescent="0.2">
      <c r="A35" s="52" t="s">
        <v>157</v>
      </c>
      <c r="B35" s="114">
        <f>[31]Setembro!$E$5</f>
        <v>72.625</v>
      </c>
      <c r="C35" s="114">
        <f>[31]Setembro!$E$6</f>
        <v>61.291666666666664</v>
      </c>
      <c r="D35" s="114">
        <f>[31]Setembro!$E$7</f>
        <v>60.166666666666664</v>
      </c>
      <c r="E35" s="114">
        <f>[31]Setembro!$E$8</f>
        <v>64.708333333333329</v>
      </c>
      <c r="F35" s="114">
        <f>[31]Setembro!$E$9</f>
        <v>73.666666666666671</v>
      </c>
      <c r="G35" s="114">
        <f>[31]Setembro!$E$10</f>
        <v>71.291666666666671</v>
      </c>
      <c r="H35" s="114">
        <f>[31]Setembro!$E$11</f>
        <v>61.708333333333336</v>
      </c>
      <c r="I35" s="114">
        <f>[31]Setembro!$E$12</f>
        <v>68.458333333333329</v>
      </c>
      <c r="J35" s="114">
        <f>[31]Setembro!$E$13</f>
        <v>93.166666666666671</v>
      </c>
      <c r="K35" s="114">
        <f>[31]Setembro!$E$14</f>
        <v>77.541666666666671</v>
      </c>
      <c r="L35" s="114">
        <f>[31]Setembro!$E$15</f>
        <v>60.25</v>
      </c>
      <c r="M35" s="114">
        <f>[31]Setembro!$E$16</f>
        <v>54.833333333333336</v>
      </c>
      <c r="N35" s="114">
        <f>[31]Setembro!$E$17</f>
        <v>72.25</v>
      </c>
      <c r="O35" s="114">
        <f>[31]Setembro!$E$18</f>
        <v>79.458333333333329</v>
      </c>
      <c r="P35" s="114">
        <f>[31]Setembro!$E$19</f>
        <v>64.541666666666671</v>
      </c>
      <c r="Q35" s="114">
        <f>[31]Setembro!$E$20</f>
        <v>53.166666666666664</v>
      </c>
      <c r="R35" s="114">
        <f>[31]Setembro!$E$21</f>
        <v>54.125</v>
      </c>
      <c r="S35" s="114">
        <f>[31]Setembro!$E$22</f>
        <v>53.833333333333336</v>
      </c>
      <c r="T35" s="114">
        <f>[31]Setembro!$E$23</f>
        <v>62.375</v>
      </c>
      <c r="U35" s="114">
        <f>[31]Setembro!$E$24</f>
        <v>67.666666666666671</v>
      </c>
      <c r="V35" s="114">
        <f>[31]Setembro!$E$25</f>
        <v>61.208333333333336</v>
      </c>
      <c r="W35" s="114">
        <f>[31]Setembro!$E$26</f>
        <v>59.083333333333336</v>
      </c>
      <c r="X35" s="114">
        <f>[31]Setembro!$E$27</f>
        <v>57.041666666666664</v>
      </c>
      <c r="Y35" s="114">
        <f>[31]Setembro!$E$28</f>
        <v>55.666666666666664</v>
      </c>
      <c r="Z35" s="114">
        <f>[31]Setembro!$E$29</f>
        <v>55.875</v>
      </c>
      <c r="AA35" s="114">
        <f>[31]Setembro!$E$30</f>
        <v>50.375</v>
      </c>
      <c r="AB35" s="114">
        <f>[31]Setembro!$E$31</f>
        <v>66.083333333333329</v>
      </c>
      <c r="AC35" s="114">
        <f>[31]Setembro!$E$32</f>
        <v>69.583333333333329</v>
      </c>
      <c r="AD35" s="114">
        <f>[31]Setembro!$E$33</f>
        <v>62.375</v>
      </c>
      <c r="AE35" s="114">
        <f>[31]Setembro!$E$34</f>
        <v>75.166666666666671</v>
      </c>
      <c r="AF35" s="166">
        <f t="shared" si="1"/>
        <v>64.652777777777771</v>
      </c>
      <c r="AJ35" t="s">
        <v>35</v>
      </c>
    </row>
    <row r="36" spans="1:37" x14ac:dyDescent="0.2">
      <c r="A36" s="52" t="s">
        <v>128</v>
      </c>
      <c r="B36" s="114">
        <f>[32]Setembro!$E$5</f>
        <v>73.25</v>
      </c>
      <c r="C36" s="114">
        <f>[32]Setembro!$E$6</f>
        <v>63.791666666666664</v>
      </c>
      <c r="D36" s="114">
        <f>[32]Setembro!$E$7</f>
        <v>66.25</v>
      </c>
      <c r="E36" s="114">
        <f>[32]Setembro!$E$8</f>
        <v>66.75</v>
      </c>
      <c r="F36" s="114">
        <f>[32]Setembro!$E$9</f>
        <v>80</v>
      </c>
      <c r="G36" s="114">
        <f>[32]Setembro!$E$10</f>
        <v>75.565217391304344</v>
      </c>
      <c r="H36" s="114">
        <f>[32]Setembro!$E$11</f>
        <v>61.5</v>
      </c>
      <c r="I36" s="114">
        <f>[32]Setembro!$E$12</f>
        <v>67.083333333333329</v>
      </c>
      <c r="J36" s="114">
        <f>[32]Setembro!$E$13</f>
        <v>95.625</v>
      </c>
      <c r="K36" s="114">
        <f>[32]Setembro!$E$14</f>
        <v>76.333333333333329</v>
      </c>
      <c r="L36" s="114">
        <f>[32]Setembro!$E$15</f>
        <v>57.458333333333336</v>
      </c>
      <c r="M36" s="114">
        <f>[32]Setembro!$E$16</f>
        <v>48.333333333333336</v>
      </c>
      <c r="N36" s="114">
        <f>[32]Setembro!$E$17</f>
        <v>70.083333333333329</v>
      </c>
      <c r="O36" s="114">
        <f>[32]Setembro!$E$18</f>
        <v>81.625</v>
      </c>
      <c r="P36" s="114">
        <f>[32]Setembro!$E$19</f>
        <v>65.416666666666671</v>
      </c>
      <c r="Q36" s="114">
        <f>[32]Setembro!$E$20</f>
        <v>47.625</v>
      </c>
      <c r="R36" s="114">
        <f>[32]Setembro!$E$21</f>
        <v>44.333333333333336</v>
      </c>
      <c r="S36" s="114">
        <f>[32]Setembro!$E$22</f>
        <v>63.958333333333336</v>
      </c>
      <c r="T36" s="114">
        <f>[32]Setembro!$E$23</f>
        <v>59.333333333333336</v>
      </c>
      <c r="U36" s="114">
        <f>[32]Setembro!$E$24</f>
        <v>63.416666666666664</v>
      </c>
      <c r="V36" s="114">
        <f>[32]Setembro!$E$25</f>
        <v>55.208333333333336</v>
      </c>
      <c r="W36" s="114">
        <f>[32]Setembro!$E$26</f>
        <v>48.375</v>
      </c>
      <c r="X36" s="114">
        <f>[32]Setembro!$E$27</f>
        <v>49.083333333333336</v>
      </c>
      <c r="Y36" s="114">
        <f>[32]Setembro!$E$28</f>
        <v>55.166666666666664</v>
      </c>
      <c r="Z36" s="114">
        <f>[32]Setembro!$E$29</f>
        <v>53.291666666666664</v>
      </c>
      <c r="AA36" s="114">
        <f>[32]Setembro!$E$30</f>
        <v>48.347826086956523</v>
      </c>
      <c r="AB36" s="114">
        <f>[32]Setembro!$E$31</f>
        <v>67.75</v>
      </c>
      <c r="AC36" s="114">
        <f>[32]Setembro!$E$32</f>
        <v>70.25</v>
      </c>
      <c r="AD36" s="114">
        <f>[32]Setembro!$E$33</f>
        <v>59.666666666666664</v>
      </c>
      <c r="AE36" s="114">
        <f>[32]Setembro!$E$34</f>
        <v>67.75</v>
      </c>
      <c r="AF36" s="166">
        <f t="shared" si="1"/>
        <v>63.420712560386477</v>
      </c>
      <c r="AJ36" t="s">
        <v>35</v>
      </c>
      <c r="AK36" s="12" t="s">
        <v>35</v>
      </c>
    </row>
    <row r="37" spans="1:37" x14ac:dyDescent="0.2">
      <c r="A37" s="52" t="s">
        <v>14</v>
      </c>
      <c r="B37" s="114">
        <f>[33]Setembro!$E$5</f>
        <v>68.083333333333329</v>
      </c>
      <c r="C37" s="114">
        <f>[33]Setembro!$E$6</f>
        <v>53.25</v>
      </c>
      <c r="D37" s="114">
        <f>[33]Setembro!$E$7</f>
        <v>54.833333333333336</v>
      </c>
      <c r="E37" s="114">
        <f>[33]Setembro!$E$8</f>
        <v>53.875</v>
      </c>
      <c r="F37" s="114">
        <f>[33]Setembro!$E$9</f>
        <v>66.125</v>
      </c>
      <c r="G37" s="114">
        <f>[33]Setembro!$E$10</f>
        <v>60.375</v>
      </c>
      <c r="H37" s="114">
        <f>[33]Setembro!$E$11</f>
        <v>53.375</v>
      </c>
      <c r="I37" s="114">
        <f>[33]Setembro!$E$12</f>
        <v>39.5</v>
      </c>
      <c r="J37" s="114">
        <f>[33]Setembro!$E$13</f>
        <v>59.208333333333336</v>
      </c>
      <c r="K37" s="114">
        <f>[33]Setembro!$E$14</f>
        <v>57.478260869565219</v>
      </c>
      <c r="L37" s="114">
        <f>[33]Setembro!$E$15</f>
        <v>43.791666666666664</v>
      </c>
      <c r="M37" s="114">
        <f>[33]Setembro!$E$16</f>
        <v>37.166666666666664</v>
      </c>
      <c r="N37" s="114">
        <f>[33]Setembro!$E$17</f>
        <v>40.583333333333336</v>
      </c>
      <c r="O37" s="114">
        <f>[33]Setembro!$E$18</f>
        <v>80.75</v>
      </c>
      <c r="P37" s="114">
        <f>[33]Setembro!$E$19</f>
        <v>66.125</v>
      </c>
      <c r="Q37" s="114">
        <f>[33]Setembro!$E$20</f>
        <v>49.869565217391305</v>
      </c>
      <c r="R37" s="114">
        <f>[33]Setembro!$E$21</f>
        <v>48.25</v>
      </c>
      <c r="S37" s="114">
        <f>[33]Setembro!$E$22</f>
        <v>59.791666666666664</v>
      </c>
      <c r="T37" s="114">
        <f>[33]Setembro!$E$23</f>
        <v>50.208333333333336</v>
      </c>
      <c r="U37" s="114">
        <f>[33]Setembro!$E$24</f>
        <v>45.875</v>
      </c>
      <c r="V37" s="114">
        <f>[33]Setembro!$E$25</f>
        <v>41.541666666666664</v>
      </c>
      <c r="W37" s="114">
        <f>[33]Setembro!$E$26</f>
        <v>37.125</v>
      </c>
      <c r="X37" s="114">
        <f>[33]Setembro!$E$27</f>
        <v>41.625</v>
      </c>
      <c r="Y37" s="114">
        <f>[33]Setembro!$E$28</f>
        <v>39.916666666666664</v>
      </c>
      <c r="Z37" s="114">
        <f>[33]Setembro!$E$29</f>
        <v>40.166666666666664</v>
      </c>
      <c r="AA37" s="114">
        <f>[33]Setembro!$E$30</f>
        <v>44</v>
      </c>
      <c r="AB37" s="114">
        <f>[33]Setembro!$E$31</f>
        <v>47.541666666666664</v>
      </c>
      <c r="AC37" s="114">
        <f>[33]Setembro!$E$32</f>
        <v>65.833333333333329</v>
      </c>
      <c r="AD37" s="114">
        <f>[33]Setembro!$E$33</f>
        <v>53.208333333333336</v>
      </c>
      <c r="AE37" s="114">
        <f>[33]Setembro!$E$34</f>
        <v>54.708333333333336</v>
      </c>
      <c r="AF37" s="166">
        <f t="shared" si="1"/>
        <v>51.806038647342994</v>
      </c>
      <c r="AH37" t="s">
        <v>35</v>
      </c>
      <c r="AJ37" t="s">
        <v>35</v>
      </c>
    </row>
    <row r="38" spans="1:37" x14ac:dyDescent="0.2">
      <c r="A38" s="52" t="s">
        <v>158</v>
      </c>
      <c r="B38" s="114">
        <f>[34]Setembro!$E$5</f>
        <v>64</v>
      </c>
      <c r="C38" s="114">
        <f>[34]Setembro!$E$6</f>
        <v>68.772727272727266</v>
      </c>
      <c r="D38" s="114">
        <f>[34]Setembro!$E$7</f>
        <v>67.458333333333329</v>
      </c>
      <c r="E38" s="114">
        <f>[34]Setembro!$E$8</f>
        <v>60.695652173913047</v>
      </c>
      <c r="F38" s="114">
        <f>[34]Setembro!$E$9</f>
        <v>62.142857142857146</v>
      </c>
      <c r="G38" s="114">
        <f>[34]Setembro!$E$10</f>
        <v>66.304347826086953</v>
      </c>
      <c r="H38" s="114">
        <f>[34]Setembro!$E$11</f>
        <v>68.652173913043484</v>
      </c>
      <c r="I38" s="114">
        <f>[34]Setembro!$E$12</f>
        <v>66.181818181818187</v>
      </c>
      <c r="J38" s="114">
        <f>[34]Setembro!$E$13</f>
        <v>64.434782608695656</v>
      </c>
      <c r="K38" s="114">
        <f>[34]Setembro!$E$14</f>
        <v>64.086956521739125</v>
      </c>
      <c r="L38" s="114">
        <f>[34]Setembro!$E$15</f>
        <v>56.75</v>
      </c>
      <c r="M38" s="114">
        <f>[34]Setembro!$E$16</f>
        <v>59.5</v>
      </c>
      <c r="N38" s="114">
        <f>[34]Setembro!$E$17</f>
        <v>70</v>
      </c>
      <c r="O38" s="114">
        <f>[34]Setembro!$E$18</f>
        <v>84.25</v>
      </c>
      <c r="P38" s="114">
        <f>[34]Setembro!$E$19</f>
        <v>70.272727272727266</v>
      </c>
      <c r="Q38" s="114">
        <f>[34]Setembro!$E$20</f>
        <v>63.541666666666664</v>
      </c>
      <c r="R38" s="114">
        <f>[34]Setembro!$E$21</f>
        <v>59.833333333333336</v>
      </c>
      <c r="S38" s="114">
        <f>[34]Setembro!$E$22</f>
        <v>71.652173913043484</v>
      </c>
      <c r="T38" s="114">
        <f>[34]Setembro!$E$23</f>
        <v>70.75</v>
      </c>
      <c r="U38" s="114">
        <f>[34]Setembro!$E$24</f>
        <v>67.125</v>
      </c>
      <c r="V38" s="114">
        <f>[34]Setembro!$E$25</f>
        <v>70.260869565217391</v>
      </c>
      <c r="W38" s="114">
        <f>[34]Setembro!$E$26</f>
        <v>69.25</v>
      </c>
      <c r="X38" s="114">
        <f>[34]Setembro!$E$27</f>
        <v>63.608695652173914</v>
      </c>
      <c r="Y38" s="114">
        <f>[34]Setembro!$E$28</f>
        <v>68.521739130434781</v>
      </c>
      <c r="Z38" s="114">
        <f>[34]Setembro!$E$29</f>
        <v>69.476190476190482</v>
      </c>
      <c r="AA38" s="114">
        <f>[34]Setembro!$E$30</f>
        <v>64.083333333333329</v>
      </c>
      <c r="AB38" s="114">
        <f>[34]Setembro!$E$31</f>
        <v>63.434782608695649</v>
      </c>
      <c r="AC38" s="114">
        <f>[34]Setembro!$E$32</f>
        <v>62.833333333333336</v>
      </c>
      <c r="AD38" s="114">
        <f>[34]Setembro!$E$33</f>
        <v>74.125</v>
      </c>
      <c r="AE38" s="114">
        <f>[34]Setembro!$E$34</f>
        <v>73.772727272727266</v>
      </c>
      <c r="AF38" s="166">
        <f t="shared" si="1"/>
        <v>66.859040717736377</v>
      </c>
      <c r="AH38" t="s">
        <v>35</v>
      </c>
      <c r="AI38" t="s">
        <v>35</v>
      </c>
    </row>
    <row r="39" spans="1:37" x14ac:dyDescent="0.2">
      <c r="A39" s="52" t="s">
        <v>15</v>
      </c>
      <c r="B39" s="114">
        <f>[35]Setembro!$E$5</f>
        <v>73.541666666666671</v>
      </c>
      <c r="C39" s="114">
        <f>[35]Setembro!$E$6</f>
        <v>59.041666666666664</v>
      </c>
      <c r="D39" s="114">
        <f>[35]Setembro!$E$7</f>
        <v>58.25</v>
      </c>
      <c r="E39" s="114">
        <f>[35]Setembro!$E$8</f>
        <v>64.833333333333329</v>
      </c>
      <c r="F39" s="114">
        <f>[35]Setembro!$E$9</f>
        <v>70.416666666666671</v>
      </c>
      <c r="G39" s="114">
        <f>[35]Setembro!$E$10</f>
        <v>69.625</v>
      </c>
      <c r="H39" s="114">
        <f>[35]Setembro!$E$11</f>
        <v>69.416666666666671</v>
      </c>
      <c r="I39" s="114">
        <f>[35]Setembro!$E$12</f>
        <v>80.125</v>
      </c>
      <c r="J39" s="114">
        <f>[35]Setembro!$E$13</f>
        <v>94.375</v>
      </c>
      <c r="K39" s="114">
        <f>[35]Setembro!$E$14</f>
        <v>78.041666666666671</v>
      </c>
      <c r="L39" s="114">
        <f>[35]Setembro!$E$15</f>
        <v>61.291666666666664</v>
      </c>
      <c r="M39" s="114">
        <f>[35]Setembro!$E$16</f>
        <v>57.916666666666664</v>
      </c>
      <c r="N39" s="114">
        <f>[35]Setembro!$E$17</f>
        <v>79.75</v>
      </c>
      <c r="O39" s="114">
        <f>[35]Setembro!$E$18</f>
        <v>72.291666666666671</v>
      </c>
      <c r="P39" s="114">
        <f>[35]Setembro!$E$19</f>
        <v>46.791666666666664</v>
      </c>
      <c r="Q39" s="114">
        <f>[35]Setembro!$E$20</f>
        <v>46.916666666666664</v>
      </c>
      <c r="R39" s="114">
        <f>[35]Setembro!$E$21</f>
        <v>48</v>
      </c>
      <c r="S39" s="114">
        <f>[35]Setembro!$E$22</f>
        <v>51.958333333333336</v>
      </c>
      <c r="T39" s="114">
        <f>[35]Setembro!$E$23</f>
        <v>60.416666666666664</v>
      </c>
      <c r="U39" s="114">
        <f>[35]Setembro!$E$24</f>
        <v>66.125</v>
      </c>
      <c r="V39" s="114">
        <f>[35]Setembro!$E$25</f>
        <v>62.416666666666664</v>
      </c>
      <c r="W39" s="114">
        <f>[35]Setembro!$E$26</f>
        <v>48.458333333333336</v>
      </c>
      <c r="X39" s="114">
        <f>[35]Setembro!$E$27</f>
        <v>38.416666666666664</v>
      </c>
      <c r="Y39" s="114">
        <f>[35]Setembro!$E$28</f>
        <v>42.458333333333336</v>
      </c>
      <c r="Z39" s="114">
        <f>[35]Setembro!$E$29</f>
        <v>44.625</v>
      </c>
      <c r="AA39" s="114">
        <f>[35]Setembro!$E$30</f>
        <v>37.625</v>
      </c>
      <c r="AB39" s="114">
        <f>[35]Setembro!$E$31</f>
        <v>80.583333333333329</v>
      </c>
      <c r="AC39" s="114">
        <f>[35]Setembro!$E$32</f>
        <v>71.041666666666671</v>
      </c>
      <c r="AD39" s="114">
        <f>[35]Setembro!$E$33</f>
        <v>60.291666666666664</v>
      </c>
      <c r="AE39" s="114">
        <f>[35]Setembro!$E$34</f>
        <v>63.958333333333336</v>
      </c>
      <c r="AF39" s="166">
        <f t="shared" si="1"/>
        <v>61.966666666666669</v>
      </c>
      <c r="AG39" s="12" t="s">
        <v>35</v>
      </c>
      <c r="AH39" t="s">
        <v>35</v>
      </c>
      <c r="AJ39" t="s">
        <v>35</v>
      </c>
    </row>
    <row r="40" spans="1:37" x14ac:dyDescent="0.2">
      <c r="A40" s="52" t="s">
        <v>16</v>
      </c>
      <c r="B40" s="114">
        <f>[36]Setembro!$E$5</f>
        <v>62.083333333333336</v>
      </c>
      <c r="C40" s="114">
        <f>[36]Setembro!$E$6</f>
        <v>44.541666666666664</v>
      </c>
      <c r="D40" s="114">
        <f>[36]Setembro!$E$7</f>
        <v>42</v>
      </c>
      <c r="E40" s="114">
        <f>[36]Setembro!$E$8</f>
        <v>52.208333333333336</v>
      </c>
      <c r="F40" s="114">
        <f>[36]Setembro!$E$9</f>
        <v>63.583333333333336</v>
      </c>
      <c r="G40" s="114">
        <f>[36]Setembro!$E$10</f>
        <v>61.208333333333336</v>
      </c>
      <c r="H40" s="114">
        <f>[36]Setembro!$E$11</f>
        <v>47.958333333333336</v>
      </c>
      <c r="I40" s="114">
        <f>[36]Setembro!$E$12</f>
        <v>66.666666666666671</v>
      </c>
      <c r="J40" s="114">
        <f>[36]Setembro!$E$13</f>
        <v>74.958333333333329</v>
      </c>
      <c r="K40" s="114">
        <f>[36]Setembro!$E$14</f>
        <v>59.833333333333336</v>
      </c>
      <c r="L40" s="114">
        <f>[36]Setembro!$E$15</f>
        <v>41.416666666666664</v>
      </c>
      <c r="M40" s="114">
        <f>[36]Setembro!$E$16</f>
        <v>43.041666666666664</v>
      </c>
      <c r="N40" s="114">
        <f>[36]Setembro!$E$17</f>
        <v>66</v>
      </c>
      <c r="O40" s="114">
        <f>[36]Setembro!$E$18</f>
        <v>55.583333333333336</v>
      </c>
      <c r="P40" s="114">
        <f>[36]Setembro!$E$19</f>
        <v>45.041666666666664</v>
      </c>
      <c r="Q40" s="114">
        <f>[36]Setembro!$E$20</f>
        <v>39.958333333333336</v>
      </c>
      <c r="R40" s="114">
        <f>[36]Setembro!$E$21</f>
        <v>37.791666666666664</v>
      </c>
      <c r="S40" s="114">
        <f>[36]Setembro!$E$22</f>
        <v>40</v>
      </c>
      <c r="T40" s="114">
        <f>[36]Setembro!$E$23</f>
        <v>51.916666666666664</v>
      </c>
      <c r="U40" s="114">
        <f>[36]Setembro!$E$24</f>
        <v>51.041666666666664</v>
      </c>
      <c r="V40" s="114">
        <f>[36]Setembro!$E$25</f>
        <v>46.416666666666664</v>
      </c>
      <c r="W40" s="114">
        <f>[36]Setembro!$E$26</f>
        <v>38.916666666666664</v>
      </c>
      <c r="X40" s="114">
        <f>[36]Setembro!$E$27</f>
        <v>37.833333333333336</v>
      </c>
      <c r="Y40" s="114">
        <f>[36]Setembro!$E$28</f>
        <v>37.125</v>
      </c>
      <c r="Z40" s="114">
        <f>[36]Setembro!$E$29</f>
        <v>35.25</v>
      </c>
      <c r="AA40" s="114">
        <f>[36]Setembro!$E$30</f>
        <v>35.083333333333336</v>
      </c>
      <c r="AB40" s="114">
        <f>[36]Setembro!$E$31</f>
        <v>59.375</v>
      </c>
      <c r="AC40" s="114">
        <f>[36]Setembro!$E$32</f>
        <v>59.583333333333336</v>
      </c>
      <c r="AD40" s="114">
        <f>[36]Setembro!$E$33</f>
        <v>43.791666666666664</v>
      </c>
      <c r="AE40" s="114">
        <f>[36]Setembro!$E$34</f>
        <v>43.791666666666664</v>
      </c>
      <c r="AF40" s="166">
        <f t="shared" si="1"/>
        <v>49.466666666666669</v>
      </c>
      <c r="AI40" t="s">
        <v>35</v>
      </c>
      <c r="AJ40" t="s">
        <v>35</v>
      </c>
    </row>
    <row r="41" spans="1:37" x14ac:dyDescent="0.2">
      <c r="A41" s="52" t="s">
        <v>159</v>
      </c>
      <c r="B41" s="114">
        <f>[37]Setembro!$E$5</f>
        <v>77.541666666666671</v>
      </c>
      <c r="C41" s="114">
        <f>[37]Setembro!$E$6</f>
        <v>61.666666666666664</v>
      </c>
      <c r="D41" s="114">
        <f>[37]Setembro!$E$7</f>
        <v>61.708333333333336</v>
      </c>
      <c r="E41" s="114">
        <f>[37]Setembro!$E$8</f>
        <v>56.625</v>
      </c>
      <c r="F41" s="114">
        <f>[37]Setembro!$E$9</f>
        <v>62.208333333333336</v>
      </c>
      <c r="G41" s="114">
        <f>[37]Setembro!$E$10</f>
        <v>61.875</v>
      </c>
      <c r="H41" s="114">
        <f>[37]Setembro!$E$11</f>
        <v>57.541666666666664</v>
      </c>
      <c r="I41" s="114">
        <f>[37]Setembro!$E$12</f>
        <v>59.583333333333336</v>
      </c>
      <c r="J41" s="114">
        <f>[37]Setembro!$E$13</f>
        <v>95.958333333333329</v>
      </c>
      <c r="K41" s="114">
        <f>[37]Setembro!$E$14</f>
        <v>76.5</v>
      </c>
      <c r="L41" s="114">
        <f>[37]Setembro!$E$15</f>
        <v>63.125</v>
      </c>
      <c r="M41" s="114">
        <f>[37]Setembro!$E$16</f>
        <v>51.916666666666664</v>
      </c>
      <c r="N41" s="114">
        <f>[37]Setembro!$E$17</f>
        <v>69</v>
      </c>
      <c r="O41" s="114">
        <f>[37]Setembro!$E$18</f>
        <v>82.25</v>
      </c>
      <c r="P41" s="114">
        <f>[37]Setembro!$E$19</f>
        <v>65.125</v>
      </c>
      <c r="Q41" s="114">
        <f>[37]Setembro!$E$20</f>
        <v>53.458333333333336</v>
      </c>
      <c r="R41" s="114">
        <f>[37]Setembro!$E$21</f>
        <v>59.166666666666664</v>
      </c>
      <c r="S41" s="114">
        <f>[37]Setembro!$E$22</f>
        <v>60.333333333333336</v>
      </c>
      <c r="T41" s="114">
        <f>[37]Setembro!$E$23</f>
        <v>62.625</v>
      </c>
      <c r="U41" s="114">
        <f>[37]Setembro!$E$24</f>
        <v>64.083333333333329</v>
      </c>
      <c r="V41" s="114">
        <f>[37]Setembro!$E$25</f>
        <v>57.625</v>
      </c>
      <c r="W41" s="114">
        <f>[37]Setembro!$E$26</f>
        <v>57.75</v>
      </c>
      <c r="X41" s="114">
        <f>[37]Setembro!$E$27</f>
        <v>57.833333333333336</v>
      </c>
      <c r="Y41" s="114">
        <f>[37]Setembro!$E$28</f>
        <v>58.083333333333336</v>
      </c>
      <c r="Z41" s="114">
        <f>[37]Setembro!$E$29</f>
        <v>57.875</v>
      </c>
      <c r="AA41" s="114">
        <f>[37]Setembro!$E$30</f>
        <v>56.041666666666664</v>
      </c>
      <c r="AB41" s="114">
        <f>[37]Setembro!$E$31</f>
        <v>60.791666666666664</v>
      </c>
      <c r="AC41" s="114">
        <f>[37]Setembro!$E$32</f>
        <v>67</v>
      </c>
      <c r="AD41" s="114">
        <f>[37]Setembro!$E$33</f>
        <v>62.583333333333336</v>
      </c>
      <c r="AE41" s="114">
        <f>[37]Setembro!$E$34</f>
        <v>68.583333333333329</v>
      </c>
      <c r="AF41" s="166">
        <f t="shared" si="1"/>
        <v>63.5486111111111</v>
      </c>
      <c r="AH41" t="s">
        <v>35</v>
      </c>
      <c r="AI41" t="s">
        <v>35</v>
      </c>
    </row>
    <row r="42" spans="1:37" x14ac:dyDescent="0.2">
      <c r="A42" s="52" t="s">
        <v>17</v>
      </c>
      <c r="B42" s="114">
        <f>[38]Setembro!$E$5</f>
        <v>75.666666666666671</v>
      </c>
      <c r="C42" s="114">
        <f>[38]Setembro!$E$6</f>
        <v>62.375</v>
      </c>
      <c r="D42" s="114">
        <f>[38]Setembro!$E$7</f>
        <v>63.291666666666664</v>
      </c>
      <c r="E42" s="114">
        <f>[38]Setembro!$E$8</f>
        <v>71.833333333333329</v>
      </c>
      <c r="F42" s="114">
        <f>[38]Setembro!$E$9</f>
        <v>74.666666666666671</v>
      </c>
      <c r="G42" s="114">
        <f>[38]Setembro!$E$10</f>
        <v>73.25</v>
      </c>
      <c r="H42" s="114">
        <f>[38]Setembro!$E$11</f>
        <v>62.583333333333336</v>
      </c>
      <c r="I42" s="114">
        <f>[38]Setembro!$E$12</f>
        <v>71.375</v>
      </c>
      <c r="J42" s="114">
        <f>[38]Setembro!$E$13</f>
        <v>95.125</v>
      </c>
      <c r="K42" s="114">
        <f>[38]Setembro!$E$14</f>
        <v>79</v>
      </c>
      <c r="L42" s="114">
        <f>[38]Setembro!$E$15</f>
        <v>64.291666666666671</v>
      </c>
      <c r="M42" s="114">
        <f>[38]Setembro!$E$16</f>
        <v>57.083333333333336</v>
      </c>
      <c r="N42" s="114">
        <f>[38]Setembro!$E$17</f>
        <v>79</v>
      </c>
      <c r="O42" s="114">
        <f>[38]Setembro!$E$18</f>
        <v>66.708333333333329</v>
      </c>
      <c r="P42" s="114">
        <f>[38]Setembro!$E$19</f>
        <v>63.708333333333336</v>
      </c>
      <c r="Q42" s="114">
        <f>[38]Setembro!$E$20</f>
        <v>60</v>
      </c>
      <c r="R42" s="114">
        <f>[38]Setembro!$E$21</f>
        <v>48.458333333333336</v>
      </c>
      <c r="S42" s="114">
        <f>[38]Setembro!$E$22</f>
        <v>43.708333333333336</v>
      </c>
      <c r="T42" s="114">
        <f>[38]Setembro!$E$23</f>
        <v>52.041666666666664</v>
      </c>
      <c r="U42" s="114">
        <f>[38]Setembro!$E$24</f>
        <v>55.583333333333336</v>
      </c>
      <c r="V42" s="114">
        <f>[38]Setembro!$E$25</f>
        <v>48.541666666666664</v>
      </c>
      <c r="W42" s="114">
        <f>[38]Setembro!$E$26</f>
        <v>52.666666666666664</v>
      </c>
      <c r="X42" s="114">
        <f>[38]Setembro!$E$27</f>
        <v>53.625</v>
      </c>
      <c r="Y42" s="114">
        <f>[38]Setembro!$E$28</f>
        <v>44.708333333333336</v>
      </c>
      <c r="Z42" s="114">
        <f>[38]Setembro!$E$29</f>
        <v>37.083333333333336</v>
      </c>
      <c r="AA42" s="114">
        <f>[38]Setembro!$E$30</f>
        <v>26.208333333333332</v>
      </c>
      <c r="AB42" s="114">
        <f>[38]Setembro!$E$31</f>
        <v>45.416666666666664</v>
      </c>
      <c r="AC42" s="114">
        <f>[38]Setembro!$E$32</f>
        <v>58.25</v>
      </c>
      <c r="AD42" s="114">
        <f>[38]Setembro!$E$33</f>
        <v>47.583333333333336</v>
      </c>
      <c r="AE42" s="114">
        <f>[38]Setembro!$E$34</f>
        <v>60.916666666666664</v>
      </c>
      <c r="AF42" s="166">
        <f t="shared" si="1"/>
        <v>59.825000000000003</v>
      </c>
      <c r="AI42" t="s">
        <v>35</v>
      </c>
      <c r="AJ42" t="s">
        <v>35</v>
      </c>
    </row>
    <row r="43" spans="1:37" x14ac:dyDescent="0.2">
      <c r="A43" s="52" t="s">
        <v>141</v>
      </c>
      <c r="B43" s="114">
        <f>[39]Setembro!$E$5</f>
        <v>80.875</v>
      </c>
      <c r="C43" s="114">
        <f>[39]Setembro!$E$6</f>
        <v>58.375</v>
      </c>
      <c r="D43" s="114">
        <f>[39]Setembro!$E$7</f>
        <v>69.333333333333329</v>
      </c>
      <c r="E43" s="114">
        <f>[39]Setembro!$E$8</f>
        <v>58.416666666666664</v>
      </c>
      <c r="F43" s="114">
        <f>[39]Setembro!$E$9</f>
        <v>68.333333333333329</v>
      </c>
      <c r="G43" s="114">
        <f>[39]Setembro!$E$10</f>
        <v>73.75</v>
      </c>
      <c r="H43" s="114">
        <f>[39]Setembro!$E$11</f>
        <v>61.875</v>
      </c>
      <c r="I43" s="114">
        <f>[39]Setembro!$E$12</f>
        <v>59.75</v>
      </c>
      <c r="J43" s="114">
        <f>[39]Setembro!$E$13</f>
        <v>97.208333333333329</v>
      </c>
      <c r="K43" s="114">
        <f>[39]Setembro!$E$14</f>
        <v>77.708333333333329</v>
      </c>
      <c r="L43" s="114">
        <f>[39]Setembro!$E$15</f>
        <v>65.625</v>
      </c>
      <c r="M43" s="114">
        <f>[39]Setembro!$E$16</f>
        <v>51.333333333333336</v>
      </c>
      <c r="N43" s="114">
        <f>[39]Setembro!$E$17</f>
        <v>74.958333333333329</v>
      </c>
      <c r="O43" s="114">
        <f>[39]Setembro!$E$18</f>
        <v>83.166666666666671</v>
      </c>
      <c r="P43" s="114">
        <f>[39]Setembro!$E$19</f>
        <v>69.25</v>
      </c>
      <c r="Q43" s="114">
        <f>[39]Setembro!$E$20</f>
        <v>58.375</v>
      </c>
      <c r="R43" s="114">
        <f>[39]Setembro!$E$21</f>
        <v>48.25</v>
      </c>
      <c r="S43" s="114">
        <f>[39]Setembro!$E$22</f>
        <v>59.583333333333336</v>
      </c>
      <c r="T43" s="114">
        <f>[39]Setembro!$E$23</f>
        <v>68.541666666666671</v>
      </c>
      <c r="U43" s="114">
        <f>[39]Setembro!$E$24</f>
        <v>69.375</v>
      </c>
      <c r="V43" s="114">
        <f>[39]Setembro!$E$25</f>
        <v>60.666666666666664</v>
      </c>
      <c r="W43" s="114">
        <f>[39]Setembro!$E$26</f>
        <v>59.208333333333336</v>
      </c>
      <c r="X43" s="114">
        <f>[39]Setembro!$E$27</f>
        <v>61.958333333333336</v>
      </c>
      <c r="Y43" s="114">
        <f>[39]Setembro!$E$28</f>
        <v>58.625</v>
      </c>
      <c r="Z43" s="114">
        <f>[39]Setembro!$E$29</f>
        <v>63.5</v>
      </c>
      <c r="AA43" s="114">
        <f>[39]Setembro!$E$30</f>
        <v>59.666666666666664</v>
      </c>
      <c r="AB43" s="114">
        <f>[39]Setembro!$E$31</f>
        <v>62.041666666666664</v>
      </c>
      <c r="AC43" s="114">
        <f>[39]Setembro!$E$32</f>
        <v>72.291666666666671</v>
      </c>
      <c r="AD43" s="114">
        <f>[39]Setembro!$E$33</f>
        <v>59.208333333333336</v>
      </c>
      <c r="AE43" s="114">
        <f>[39]Setembro!$E$34</f>
        <v>60.458333333333336</v>
      </c>
      <c r="AF43" s="166">
        <f t="shared" si="1"/>
        <v>65.723611111111111</v>
      </c>
      <c r="AJ43" t="s">
        <v>35</v>
      </c>
    </row>
    <row r="44" spans="1:37" x14ac:dyDescent="0.2">
      <c r="A44" s="52" t="s">
        <v>18</v>
      </c>
      <c r="B44" s="114">
        <f>[40]Setembro!$E$5</f>
        <v>69.416666666666671</v>
      </c>
      <c r="C44" s="114">
        <f>[40]Setembro!$E$6</f>
        <v>57.875</v>
      </c>
      <c r="D44" s="114">
        <f>[40]Setembro!$E$7</f>
        <v>55.291666666666664</v>
      </c>
      <c r="E44" s="114">
        <f>[40]Setembro!$E$8</f>
        <v>57.333333333333336</v>
      </c>
      <c r="F44" s="114">
        <f>[40]Setembro!$E$9</f>
        <v>62.25</v>
      </c>
      <c r="G44" s="114">
        <f>[40]Setembro!$E$10</f>
        <v>56.958333333333336</v>
      </c>
      <c r="H44" s="114">
        <f>[40]Setembro!$E$11</f>
        <v>62.166666666666664</v>
      </c>
      <c r="I44" s="114">
        <f>[40]Setembro!$E$12</f>
        <v>56.708333333333336</v>
      </c>
      <c r="J44" s="114">
        <f>[40]Setembro!$E$13</f>
        <v>84.333333333333329</v>
      </c>
      <c r="K44" s="114">
        <f>[40]Setembro!$E$14</f>
        <v>68.291666666666671</v>
      </c>
      <c r="L44" s="114">
        <f>[40]Setembro!$E$15</f>
        <v>51.375</v>
      </c>
      <c r="M44" s="114">
        <f>[40]Setembro!$E$16</f>
        <v>49.833333333333336</v>
      </c>
      <c r="N44" s="114">
        <f>[40]Setembro!$E$17</f>
        <v>65.25</v>
      </c>
      <c r="O44" s="114">
        <f>[40]Setembro!$E$18</f>
        <v>91.291666666666671</v>
      </c>
      <c r="P44" s="114">
        <f>[40]Setembro!$E$19</f>
        <v>67.541666666666671</v>
      </c>
      <c r="Q44" s="114">
        <f>[40]Setembro!$E$20</f>
        <v>52.458333333333336</v>
      </c>
      <c r="R44" s="114">
        <f>[40]Setembro!$E$21</f>
        <v>52.875</v>
      </c>
      <c r="S44" s="114">
        <f>[40]Setembro!$E$22</f>
        <v>59.875</v>
      </c>
      <c r="T44" s="114">
        <f>[40]Setembro!$E$23</f>
        <v>61.458333333333336</v>
      </c>
      <c r="U44" s="114">
        <f>[40]Setembro!$E$24</f>
        <v>62.875</v>
      </c>
      <c r="V44" s="114">
        <f>[40]Setembro!$E$25</f>
        <v>53.291666666666664</v>
      </c>
      <c r="W44" s="114">
        <f>[40]Setembro!$E$26</f>
        <v>56.625</v>
      </c>
      <c r="X44" s="114">
        <f>[40]Setembro!$E$27</f>
        <v>54.416666666666664</v>
      </c>
      <c r="Y44" s="114">
        <f>[40]Setembro!$E$28</f>
        <v>57.375</v>
      </c>
      <c r="Z44" s="114">
        <f>[40]Setembro!$E$29</f>
        <v>61.208333333333336</v>
      </c>
      <c r="AA44" s="114">
        <f>[40]Setembro!$E$30</f>
        <v>56.375</v>
      </c>
      <c r="AB44" s="114">
        <f>[40]Setembro!$E$31</f>
        <v>58.958333333333336</v>
      </c>
      <c r="AC44" s="114">
        <f>[40]Setembro!$E$32</f>
        <v>67.833333333333329</v>
      </c>
      <c r="AD44" s="114">
        <f>[40]Setembro!$E$33</f>
        <v>70.958333333333329</v>
      </c>
      <c r="AE44" s="114">
        <f>[40]Setembro!$E$34</f>
        <v>77.625</v>
      </c>
      <c r="AF44" s="166">
        <f t="shared" si="1"/>
        <v>62.004166666666656</v>
      </c>
      <c r="AH44" s="12" t="s">
        <v>35</v>
      </c>
      <c r="AJ44" t="s">
        <v>35</v>
      </c>
    </row>
    <row r="45" spans="1:37" hidden="1" x14ac:dyDescent="0.2">
      <c r="A45" s="52" t="s">
        <v>146</v>
      </c>
      <c r="B45" s="114" t="str">
        <f>[41]Setembro!$E$5</f>
        <v>*</v>
      </c>
      <c r="C45" s="114" t="str">
        <f>[41]Setembro!$E$6</f>
        <v>*</v>
      </c>
      <c r="D45" s="114" t="str">
        <f>[41]Setembro!$E$7</f>
        <v>*</v>
      </c>
      <c r="E45" s="114" t="str">
        <f>[41]Setembro!$E$8</f>
        <v>*</v>
      </c>
      <c r="F45" s="114" t="str">
        <f>[41]Setembro!$E$9</f>
        <v>*</v>
      </c>
      <c r="G45" s="114" t="str">
        <f>[41]Setembro!$E$10</f>
        <v>*</v>
      </c>
      <c r="H45" s="114" t="str">
        <f>[41]Setembro!$E$11</f>
        <v>*</v>
      </c>
      <c r="I45" s="114" t="str">
        <f>[41]Setembro!$E$12</f>
        <v>*</v>
      </c>
      <c r="J45" s="114" t="str">
        <f>[41]Setembro!$E$13</f>
        <v>*</v>
      </c>
      <c r="K45" s="114" t="str">
        <f>[41]Setembro!$E$14</f>
        <v>*</v>
      </c>
      <c r="L45" s="114" t="str">
        <f>[41]Setembro!$E$15</f>
        <v>*</v>
      </c>
      <c r="M45" s="114" t="str">
        <f>[41]Setembro!$E$16</f>
        <v>*</v>
      </c>
      <c r="N45" s="114" t="str">
        <f>[41]Setembro!$E$17</f>
        <v>*</v>
      </c>
      <c r="O45" s="114" t="str">
        <f>[41]Setembro!$E$18</f>
        <v>*</v>
      </c>
      <c r="P45" s="114" t="str">
        <f>[41]Setembro!$E$19</f>
        <v>*</v>
      </c>
      <c r="Q45" s="114" t="str">
        <f>[41]Setembro!$E$20</f>
        <v>*</v>
      </c>
      <c r="R45" s="114" t="str">
        <f>[41]Setembro!$E$21</f>
        <v>*</v>
      </c>
      <c r="S45" s="114" t="str">
        <f>[41]Setembro!$E$22</f>
        <v>*</v>
      </c>
      <c r="T45" s="114" t="str">
        <f>[41]Setembro!$E$23</f>
        <v>*</v>
      </c>
      <c r="U45" s="114" t="str">
        <f>[41]Setembro!$E$24</f>
        <v>*</v>
      </c>
      <c r="V45" s="114" t="str">
        <f>[41]Setembro!$E$25</f>
        <v>*</v>
      </c>
      <c r="W45" s="114" t="str">
        <f>[41]Setembro!$E$26</f>
        <v>*</v>
      </c>
      <c r="X45" s="114" t="str">
        <f>[41]Setembro!$E$27</f>
        <v>*</v>
      </c>
      <c r="Y45" s="114" t="str">
        <f>[41]Setembro!$E$28</f>
        <v>*</v>
      </c>
      <c r="Z45" s="114" t="str">
        <f>[41]Setembro!$E$29</f>
        <v>*</v>
      </c>
      <c r="AA45" s="114" t="str">
        <f>[41]Setembro!$E$30</f>
        <v>*</v>
      </c>
      <c r="AB45" s="114" t="str">
        <f>[41]Setembro!$E$31</f>
        <v>*</v>
      </c>
      <c r="AC45" s="114" t="str">
        <f>[41]Setembro!$E$32</f>
        <v>*</v>
      </c>
      <c r="AD45" s="114" t="str">
        <f>[41]Setembro!$E$33</f>
        <v>*</v>
      </c>
      <c r="AE45" s="114" t="str">
        <f>[41]Setembro!$E$34</f>
        <v>*</v>
      </c>
      <c r="AF45" s="166" t="s">
        <v>209</v>
      </c>
      <c r="AI45" t="s">
        <v>35</v>
      </c>
      <c r="AJ45" t="s">
        <v>35</v>
      </c>
    </row>
    <row r="46" spans="1:37" x14ac:dyDescent="0.2">
      <c r="A46" s="52" t="s">
        <v>19</v>
      </c>
      <c r="B46" s="114">
        <f>[42]Setembro!$E$5</f>
        <v>74.458333333333329</v>
      </c>
      <c r="C46" s="114">
        <f>[42]Setembro!$E$6</f>
        <v>74.208333333333329</v>
      </c>
      <c r="D46" s="114">
        <f>[42]Setembro!$E$7</f>
        <v>70.375</v>
      </c>
      <c r="E46" s="114">
        <f>[42]Setembro!$E$8</f>
        <v>73.833333333333329</v>
      </c>
      <c r="F46" s="114">
        <f>[42]Setembro!$E$9</f>
        <v>81.875</v>
      </c>
      <c r="G46" s="114">
        <f>[42]Setembro!$E$10</f>
        <v>76.625</v>
      </c>
      <c r="H46" s="114">
        <f>[42]Setembro!$E$11</f>
        <v>69.583333333333329</v>
      </c>
      <c r="I46" s="114">
        <f>[42]Setembro!$E$12</f>
        <v>85.333333333333329</v>
      </c>
      <c r="J46" s="114">
        <f>[42]Setembro!$E$13</f>
        <v>95.041666666666671</v>
      </c>
      <c r="K46" s="114">
        <f>[42]Setembro!$E$14</f>
        <v>80.5</v>
      </c>
      <c r="L46" s="114">
        <f>[42]Setembro!$E$15</f>
        <v>63.583333333333336</v>
      </c>
      <c r="M46" s="114">
        <f>[42]Setembro!$E$16</f>
        <v>63.708333333333336</v>
      </c>
      <c r="N46" s="114">
        <f>[42]Setembro!$E$17</f>
        <v>85.875</v>
      </c>
      <c r="O46" s="114">
        <f>[42]Setembro!$E$18</f>
        <v>74.916666666666671</v>
      </c>
      <c r="P46" s="114">
        <f>[42]Setembro!$E$19</f>
        <v>55.208333333333336</v>
      </c>
      <c r="Q46" s="114">
        <f>[42]Setembro!$E$20</f>
        <v>51.291666666666664</v>
      </c>
      <c r="R46" s="114">
        <f>[42]Setembro!$E$21</f>
        <v>56.875</v>
      </c>
      <c r="S46" s="114">
        <f>[42]Setembro!$E$22</f>
        <v>54.666666666666664</v>
      </c>
      <c r="T46" s="114">
        <f>[42]Setembro!$E$23</f>
        <v>67.958333333333329</v>
      </c>
      <c r="U46" s="114">
        <f>[42]Setembro!$E$24</f>
        <v>68</v>
      </c>
      <c r="V46" s="114">
        <f>[42]Setembro!$E$25</f>
        <v>65.083333333333329</v>
      </c>
      <c r="W46" s="114">
        <f>[42]Setembro!$E$26</f>
        <v>59.083333333333336</v>
      </c>
      <c r="X46" s="114">
        <f>[42]Setembro!$E$27</f>
        <v>57.25</v>
      </c>
      <c r="Y46" s="114">
        <f>[42]Setembro!$E$28</f>
        <v>53.916666666666664</v>
      </c>
      <c r="Z46" s="114">
        <f>[42]Setembro!$E$29</f>
        <v>56.25</v>
      </c>
      <c r="AA46" s="114">
        <f>[42]Setembro!$E$30</f>
        <v>52.25</v>
      </c>
      <c r="AB46" s="114">
        <f>[42]Setembro!$E$31</f>
        <v>80.291666666666671</v>
      </c>
      <c r="AC46" s="114">
        <f>[42]Setembro!$E$32</f>
        <v>67</v>
      </c>
      <c r="AD46" s="114">
        <f>[42]Setembro!$E$33</f>
        <v>64.166666666666671</v>
      </c>
      <c r="AE46" s="114">
        <f>[42]Setembro!$E$34</f>
        <v>73.791666666666671</v>
      </c>
      <c r="AF46" s="166">
        <f t="shared" si="1"/>
        <v>68.433333333333337</v>
      </c>
      <c r="AG46" s="12" t="s">
        <v>35</v>
      </c>
      <c r="AI46" t="s">
        <v>35</v>
      </c>
      <c r="AJ46" t="s">
        <v>35</v>
      </c>
      <c r="AK46" t="s">
        <v>35</v>
      </c>
    </row>
    <row r="47" spans="1:37" x14ac:dyDescent="0.2">
      <c r="A47" s="52" t="s">
        <v>23</v>
      </c>
      <c r="B47" s="114">
        <f>[43]Setembro!$E$5</f>
        <v>59.208333333333336</v>
      </c>
      <c r="C47" s="114">
        <f>[43]Setembro!$E$6</f>
        <v>52.583333333333336</v>
      </c>
      <c r="D47" s="114">
        <f>[43]Setembro!$E$7</f>
        <v>48.25</v>
      </c>
      <c r="E47" s="114">
        <f>[43]Setembro!$E$8</f>
        <v>59.75</v>
      </c>
      <c r="F47" s="114">
        <f>[43]Setembro!$E$9</f>
        <v>68.833333333333329</v>
      </c>
      <c r="G47" s="114">
        <f>[43]Setembro!$E$10</f>
        <v>67.25</v>
      </c>
      <c r="H47" s="114">
        <f>[43]Setembro!$E$11</f>
        <v>59.791666666666664</v>
      </c>
      <c r="I47" s="114">
        <f>[43]Setembro!$E$12</f>
        <v>63.208333333333336</v>
      </c>
      <c r="J47" s="114">
        <f>[43]Setembro!$E$13</f>
        <v>86.333333333333329</v>
      </c>
      <c r="K47" s="114">
        <f>[43]Setembro!$E$14</f>
        <v>71.833333333333329</v>
      </c>
      <c r="L47" s="114">
        <f>[43]Setembro!$E$15</f>
        <v>49</v>
      </c>
      <c r="M47" s="114">
        <f>[43]Setembro!$E$16</f>
        <v>48.083333333333336</v>
      </c>
      <c r="N47" s="114">
        <f>[43]Setembro!$E$17</f>
        <v>73.916666666666671</v>
      </c>
      <c r="O47" s="114">
        <f>[43]Setembro!$E$18</f>
        <v>75.708333333333329</v>
      </c>
      <c r="P47" s="114">
        <f>[43]Setembro!$E$19</f>
        <v>57.625</v>
      </c>
      <c r="Q47" s="114">
        <f>[43]Setembro!$E$20</f>
        <v>45.125</v>
      </c>
      <c r="R47" s="114">
        <f>[43]Setembro!$E$21</f>
        <v>48.041666666666664</v>
      </c>
      <c r="S47" s="114">
        <f>[43]Setembro!$E$22</f>
        <v>51.75</v>
      </c>
      <c r="T47" s="114">
        <f>[43]Setembro!$E$23</f>
        <v>54.541666666666664</v>
      </c>
      <c r="U47" s="114">
        <f>[43]Setembro!$E$24</f>
        <v>60.958333333333336</v>
      </c>
      <c r="V47" s="114">
        <f>[43]Setembro!$E$25</f>
        <v>56.875</v>
      </c>
      <c r="W47" s="114">
        <f>[43]Setembro!$E$26</f>
        <v>46.5</v>
      </c>
      <c r="X47" s="114">
        <f>[43]Setembro!$E$27</f>
        <v>49.25</v>
      </c>
      <c r="Y47" s="114">
        <f>[43]Setembro!$E$28</f>
        <v>50.625</v>
      </c>
      <c r="Z47" s="114">
        <f>[43]Setembro!$E$29</f>
        <v>49.333333333333336</v>
      </c>
      <c r="AA47" s="114">
        <f>[43]Setembro!$E$30</f>
        <v>49.541666666666664</v>
      </c>
      <c r="AB47" s="114">
        <f>[43]Setembro!$E$31</f>
        <v>58.125</v>
      </c>
      <c r="AC47" s="114">
        <f>[43]Setembro!$E$32</f>
        <v>64.916666666666671</v>
      </c>
      <c r="AD47" s="114">
        <f>[43]Setembro!$E$33</f>
        <v>57.958333333333336</v>
      </c>
      <c r="AE47" s="114">
        <f>[43]Setembro!$E$34</f>
        <v>65.375</v>
      </c>
      <c r="AF47" s="166">
        <f t="shared" si="1"/>
        <v>58.343055555555559</v>
      </c>
      <c r="AJ47" t="s">
        <v>35</v>
      </c>
    </row>
    <row r="48" spans="1:37" x14ac:dyDescent="0.2">
      <c r="A48" s="52" t="s">
        <v>34</v>
      </c>
      <c r="B48" s="114">
        <f>[44]Setembro!$E$5</f>
        <v>55.666666666666664</v>
      </c>
      <c r="C48" s="114">
        <f>[44]Setembro!$E$6</f>
        <v>53.875</v>
      </c>
      <c r="D48" s="114">
        <f>[44]Setembro!$E$7</f>
        <v>54.708333333333336</v>
      </c>
      <c r="E48" s="114">
        <f>[44]Setembro!$E$8</f>
        <v>48.208333333333336</v>
      </c>
      <c r="F48" s="114">
        <f>[44]Setembro!$E$9</f>
        <v>57.625</v>
      </c>
      <c r="G48" s="114">
        <f>[44]Setembro!$E$10</f>
        <v>63.875</v>
      </c>
      <c r="H48" s="114">
        <f>[44]Setembro!$E$11</f>
        <v>56</v>
      </c>
      <c r="I48" s="114">
        <f>[44]Setembro!$E$12</f>
        <v>48.458333333333336</v>
      </c>
      <c r="J48" s="114">
        <f>[44]Setembro!$E$13</f>
        <v>63.75</v>
      </c>
      <c r="K48" s="114">
        <f>[44]Setembro!$E$14</f>
        <v>57.916666666666664</v>
      </c>
      <c r="L48" s="114">
        <f>[44]Setembro!$E$15</f>
        <v>37.791666666666664</v>
      </c>
      <c r="M48" s="114">
        <f>[44]Setembro!$E$16</f>
        <v>32.208333333333336</v>
      </c>
      <c r="N48" s="114">
        <f>[44]Setembro!$E$17</f>
        <v>49.25</v>
      </c>
      <c r="O48" s="114">
        <f>[44]Setembro!$E$18</f>
        <v>90.777777777777771</v>
      </c>
      <c r="P48" s="114">
        <f>[44]Setembro!$E$19</f>
        <v>52.545454545454547</v>
      </c>
      <c r="Q48" s="114">
        <f>[44]Setembro!$E$20</f>
        <v>49.916666666666664</v>
      </c>
      <c r="R48" s="114">
        <f>[44]Setembro!$E$21</f>
        <v>38.375</v>
      </c>
      <c r="S48" s="114">
        <f>[44]Setembro!$E$22</f>
        <v>54.666666666666664</v>
      </c>
      <c r="T48" s="114">
        <f>[44]Setembro!$E$23</f>
        <v>56.791666666666664</v>
      </c>
      <c r="U48" s="114">
        <f>[44]Setembro!$E$24</f>
        <v>45.541666666666664</v>
      </c>
      <c r="V48" s="114">
        <f>[44]Setembro!$E$25</f>
        <v>46.458333333333336</v>
      </c>
      <c r="W48" s="114">
        <f>[44]Setembro!$E$26</f>
        <v>40.583333333333336</v>
      </c>
      <c r="X48" s="114">
        <f>[44]Setembro!$E$27</f>
        <v>41.125</v>
      </c>
      <c r="Y48" s="114">
        <f>[44]Setembro!$E$28</f>
        <v>51.166666666666664</v>
      </c>
      <c r="Z48" s="114">
        <f>[44]Setembro!$E$29</f>
        <v>52.458333333333336</v>
      </c>
      <c r="AA48" s="114">
        <f>[44]Setembro!$E$30</f>
        <v>48.833333333333336</v>
      </c>
      <c r="AB48" s="114">
        <f>[44]Setembro!$E$31</f>
        <v>48.416666666666664</v>
      </c>
      <c r="AC48" s="114">
        <f>[44]Setembro!$E$32</f>
        <v>65.833333333333329</v>
      </c>
      <c r="AD48" s="114">
        <f>[44]Setembro!$E$33</f>
        <v>66.333333333333329</v>
      </c>
      <c r="AE48" s="114">
        <f>[44]Setembro!$E$34</f>
        <v>71.958333333333329</v>
      </c>
      <c r="AF48" s="166">
        <f t="shared" si="1"/>
        <v>53.370496632996613</v>
      </c>
      <c r="AG48" s="12" t="s">
        <v>35</v>
      </c>
      <c r="AI48" t="s">
        <v>35</v>
      </c>
      <c r="AJ48" t="s">
        <v>35</v>
      </c>
    </row>
    <row r="49" spans="1:36" x14ac:dyDescent="0.2">
      <c r="A49" s="52" t="s">
        <v>20</v>
      </c>
      <c r="B49" s="114">
        <f>[45]Setembro!$E$5</f>
        <v>72</v>
      </c>
      <c r="C49" s="114">
        <f>[45]Setembro!$E$6</f>
        <v>61.583333333333336</v>
      </c>
      <c r="D49" s="114">
        <f>[45]Setembro!$E$7</f>
        <v>61.666666666666664</v>
      </c>
      <c r="E49" s="114">
        <f>[45]Setembro!$E$8</f>
        <v>56.458333333333336</v>
      </c>
      <c r="F49" s="114">
        <f>[45]Setembro!$E$9</f>
        <v>62.25</v>
      </c>
      <c r="G49" s="114">
        <f>[45]Setembro!$E$10</f>
        <v>57.833333333333336</v>
      </c>
      <c r="H49" s="114">
        <f>[45]Setembro!$E$11</f>
        <v>50.791666666666664</v>
      </c>
      <c r="I49" s="114">
        <f>[45]Setembro!$E$12</f>
        <v>45.25</v>
      </c>
      <c r="J49" s="114">
        <f>[45]Setembro!$E$13</f>
        <v>76.291666666666671</v>
      </c>
      <c r="K49" s="114">
        <f>[45]Setembro!$E$14</f>
        <v>60.666666666666664</v>
      </c>
      <c r="L49" s="114">
        <f>[45]Setembro!$E$15</f>
        <v>45.166666666666664</v>
      </c>
      <c r="M49" s="114">
        <f>[45]Setembro!$E$16</f>
        <v>39.583333333333336</v>
      </c>
      <c r="N49" s="114">
        <f>[45]Setembro!$E$17</f>
        <v>44.208333333333336</v>
      </c>
      <c r="O49" s="114">
        <f>[45]Setembro!$E$18</f>
        <v>77.833333333333329</v>
      </c>
      <c r="P49" s="114">
        <f>[45]Setembro!$E$19</f>
        <v>64.25</v>
      </c>
      <c r="Q49" s="114">
        <f>[45]Setembro!$E$20</f>
        <v>54.666666666666664</v>
      </c>
      <c r="R49" s="114">
        <f>[45]Setembro!$E$21</f>
        <v>49.25</v>
      </c>
      <c r="S49" s="114">
        <f>[45]Setembro!$E$22</f>
        <v>47.458333333333336</v>
      </c>
      <c r="T49" s="114">
        <f>[45]Setembro!$E$23</f>
        <v>48.375</v>
      </c>
      <c r="U49" s="114">
        <f>[45]Setembro!$E$24</f>
        <v>44.958333333333336</v>
      </c>
      <c r="V49" s="114">
        <f>[45]Setembro!$E$25</f>
        <v>39.458333333333336</v>
      </c>
      <c r="W49" s="114">
        <f>[45]Setembro!$E$26</f>
        <v>40.583333333333336</v>
      </c>
      <c r="X49" s="114">
        <f>[45]Setembro!$E$27</f>
        <v>40.041666666666664</v>
      </c>
      <c r="Y49" s="114">
        <f>[45]Setembro!$E$28</f>
        <v>35.875</v>
      </c>
      <c r="Z49" s="114">
        <f>[45]Setembro!$E$29</f>
        <v>36.916666666666664</v>
      </c>
      <c r="AA49" s="114">
        <f>[45]Setembro!$E$30</f>
        <v>42.333333333333336</v>
      </c>
      <c r="AB49" s="114">
        <f>[45]Setembro!$E$31</f>
        <v>44.041666666666664</v>
      </c>
      <c r="AC49" s="114">
        <f>[45]Setembro!$E$32</f>
        <v>58.125</v>
      </c>
      <c r="AD49" s="114">
        <f>[45]Setembro!$E$33</f>
        <v>47.625</v>
      </c>
      <c r="AE49" s="114">
        <f>[45]Setembro!$E$34</f>
        <v>53</v>
      </c>
      <c r="AF49" s="166">
        <f t="shared" si="1"/>
        <v>51.951388888888886</v>
      </c>
      <c r="AH49" t="s">
        <v>35</v>
      </c>
      <c r="AI49" t="s">
        <v>35</v>
      </c>
      <c r="AJ49" t="s">
        <v>35</v>
      </c>
    </row>
    <row r="50" spans="1:36" s="5" customFormat="1" ht="17.100000000000001" customHeight="1" x14ac:dyDescent="0.2">
      <c r="A50" s="53" t="s">
        <v>210</v>
      </c>
      <c r="B50" s="115">
        <f t="shared" ref="B50:AE50" si="2">AVERAGE(B5:B49)</f>
        <v>69.190197649572639</v>
      </c>
      <c r="C50" s="115">
        <f t="shared" si="2"/>
        <v>61.12439064558631</v>
      </c>
      <c r="D50" s="115">
        <f t="shared" si="2"/>
        <v>60.726048136645964</v>
      </c>
      <c r="E50" s="115">
        <f t="shared" si="2"/>
        <v>61.644552277432709</v>
      </c>
      <c r="F50" s="115">
        <f t="shared" si="2"/>
        <v>68.037103174603189</v>
      </c>
      <c r="G50" s="115">
        <f t="shared" si="2"/>
        <v>67.215440356744722</v>
      </c>
      <c r="H50" s="115">
        <f t="shared" si="2"/>
        <v>61.284884801189129</v>
      </c>
      <c r="I50" s="115">
        <f t="shared" si="2"/>
        <v>65.902919729842822</v>
      </c>
      <c r="J50" s="115">
        <f t="shared" si="2"/>
        <v>85.881643956729775</v>
      </c>
      <c r="K50" s="115">
        <f t="shared" si="2"/>
        <v>70.865727400928051</v>
      </c>
      <c r="L50" s="115">
        <f t="shared" si="2"/>
        <v>55.602597885206578</v>
      </c>
      <c r="M50" s="115">
        <f t="shared" si="2"/>
        <v>53.048076923076913</v>
      </c>
      <c r="N50" s="115">
        <f t="shared" si="2"/>
        <v>71.451737272389437</v>
      </c>
      <c r="O50" s="115">
        <f t="shared" si="2"/>
        <v>76.542388207605597</v>
      </c>
      <c r="P50" s="115">
        <f t="shared" si="2"/>
        <v>60.863912255216619</v>
      </c>
      <c r="Q50" s="115">
        <f t="shared" si="2"/>
        <v>53.670602344515395</v>
      </c>
      <c r="R50" s="115">
        <f t="shared" si="2"/>
        <v>51.877192982456151</v>
      </c>
      <c r="S50" s="115">
        <f t="shared" si="2"/>
        <v>56.847826086956523</v>
      </c>
      <c r="T50" s="115">
        <f t="shared" si="2"/>
        <v>61.94062499999999</v>
      </c>
      <c r="U50" s="115">
        <f t="shared" si="2"/>
        <v>62.722572463768131</v>
      </c>
      <c r="V50" s="115">
        <f t="shared" si="2"/>
        <v>57.745289855072471</v>
      </c>
      <c r="W50" s="115">
        <f t="shared" si="2"/>
        <v>53.218769409937885</v>
      </c>
      <c r="X50" s="115">
        <f t="shared" si="2"/>
        <v>51.979186076604563</v>
      </c>
      <c r="Y50" s="115">
        <f t="shared" si="2"/>
        <v>52.47393608806653</v>
      </c>
      <c r="Z50" s="115">
        <f t="shared" si="2"/>
        <v>52.683990526381827</v>
      </c>
      <c r="AA50" s="115">
        <f t="shared" si="2"/>
        <v>49.249674842066149</v>
      </c>
      <c r="AB50" s="115">
        <f t="shared" si="2"/>
        <v>62.719946116685229</v>
      </c>
      <c r="AC50" s="115">
        <f t="shared" si="2"/>
        <v>65.697829746742784</v>
      </c>
      <c r="AD50" s="115">
        <f t="shared" si="2"/>
        <v>61.45416328840242</v>
      </c>
      <c r="AE50" s="115">
        <f t="shared" si="2"/>
        <v>66.039304659871007</v>
      </c>
      <c r="AF50" s="166">
        <f>AVERAGE(AF5:AF49)</f>
        <v>61.654927631122476</v>
      </c>
      <c r="AH50" s="5" t="s">
        <v>35</v>
      </c>
      <c r="AJ50" s="5" t="s">
        <v>35</v>
      </c>
    </row>
    <row r="51" spans="1:36" x14ac:dyDescent="0.2">
      <c r="A51" s="116" t="s">
        <v>224</v>
      </c>
      <c r="B51" s="43"/>
      <c r="C51" s="43"/>
      <c r="D51" s="43"/>
      <c r="E51" s="43"/>
      <c r="F51" s="43"/>
      <c r="G51" s="4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77"/>
      <c r="AB51" s="77"/>
      <c r="AC51" s="77"/>
      <c r="AD51" s="49"/>
      <c r="AE51" s="54" t="s">
        <v>35</v>
      </c>
      <c r="AF51" s="75"/>
    </row>
    <row r="52" spans="1:36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99"/>
      <c r="Z52" s="99"/>
      <c r="AA52" s="77"/>
      <c r="AB52" s="77"/>
      <c r="AC52" s="77"/>
      <c r="AD52" s="77"/>
      <c r="AE52" s="77"/>
      <c r="AF52" s="75"/>
      <c r="AJ52" t="s">
        <v>35</v>
      </c>
    </row>
    <row r="53" spans="1:36" x14ac:dyDescent="0.2">
      <c r="A53" s="45"/>
      <c r="B53" s="99"/>
      <c r="C53" s="99"/>
      <c r="D53" s="99"/>
      <c r="E53" s="99"/>
      <c r="F53" s="99"/>
      <c r="G53" s="99"/>
      <c r="H53" s="99"/>
      <c r="I53" s="99"/>
      <c r="J53" s="100"/>
      <c r="K53" s="100"/>
      <c r="L53" s="100"/>
      <c r="M53" s="100"/>
      <c r="N53" s="100"/>
      <c r="O53" s="100"/>
      <c r="P53" s="100"/>
      <c r="Q53" s="99"/>
      <c r="R53" s="99"/>
      <c r="S53" s="99"/>
      <c r="T53" s="102"/>
      <c r="U53" s="102"/>
      <c r="V53" s="102"/>
      <c r="W53" s="102"/>
      <c r="X53" s="102"/>
      <c r="Y53" s="99"/>
      <c r="Z53" s="99"/>
      <c r="AA53" s="77"/>
      <c r="AB53" s="77"/>
      <c r="AC53" s="77"/>
      <c r="AD53" s="49"/>
      <c r="AE53" s="49"/>
      <c r="AF53" s="75"/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77"/>
      <c r="AB54" s="77"/>
      <c r="AC54" s="77"/>
      <c r="AD54" s="49"/>
      <c r="AE54" s="49"/>
      <c r="AF54" s="75"/>
    </row>
    <row r="55" spans="1:36" x14ac:dyDescent="0.2">
      <c r="A55" s="45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49"/>
      <c r="AF55" s="75"/>
    </row>
    <row r="56" spans="1:36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75"/>
    </row>
    <row r="57" spans="1:36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76"/>
      <c r="AH57" t="s">
        <v>35</v>
      </c>
    </row>
    <row r="59" spans="1:36" x14ac:dyDescent="0.2">
      <c r="AH59" t="s">
        <v>35</v>
      </c>
    </row>
    <row r="60" spans="1:36" x14ac:dyDescent="0.2">
      <c r="K60" s="2" t="s">
        <v>35</v>
      </c>
      <c r="AE60" s="2" t="s">
        <v>35</v>
      </c>
    </row>
    <row r="62" spans="1:36" x14ac:dyDescent="0.2">
      <c r="M62" s="2" t="s">
        <v>35</v>
      </c>
      <c r="T62" s="2" t="s">
        <v>35</v>
      </c>
    </row>
    <row r="63" spans="1:36" x14ac:dyDescent="0.2">
      <c r="AB63" s="2" t="s">
        <v>35</v>
      </c>
      <c r="AC63" s="2" t="s">
        <v>35</v>
      </c>
      <c r="AF63" s="7" t="s">
        <v>35</v>
      </c>
    </row>
    <row r="64" spans="1:36" x14ac:dyDescent="0.2">
      <c r="P64" s="2" t="s">
        <v>35</v>
      </c>
      <c r="R64" s="2" t="s">
        <v>35</v>
      </c>
    </row>
    <row r="66" spans="11:33" x14ac:dyDescent="0.2">
      <c r="AG66" t="s">
        <v>35</v>
      </c>
    </row>
    <row r="69" spans="11:33" x14ac:dyDescent="0.2">
      <c r="T69" s="2" t="s">
        <v>35</v>
      </c>
    </row>
    <row r="72" spans="11:33" x14ac:dyDescent="0.2">
      <c r="K72" s="2" t="s">
        <v>35</v>
      </c>
    </row>
  </sheetData>
  <mergeCells count="34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Y3:Y4"/>
    <mergeCell ref="X3:X4"/>
    <mergeCell ref="T3:T4"/>
    <mergeCell ref="U3:U4"/>
    <mergeCell ref="V3:V4"/>
    <mergeCell ref="W3:W4"/>
    <mergeCell ref="AF3:AF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I44" sqref="I44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6" t="s">
        <v>218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5" s="4" customFormat="1" ht="20.100000000000001" customHeight="1" x14ac:dyDescent="0.2">
      <c r="A2" s="141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5" s="5" customFormat="1" ht="20.100000000000001" customHeight="1" x14ac:dyDescent="0.2">
      <c r="A3" s="142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5" t="s">
        <v>27</v>
      </c>
      <c r="AG3" s="106" t="s">
        <v>26</v>
      </c>
    </row>
    <row r="4" spans="1:35" s="5" customFormat="1" ht="20.100000000000001" customHeight="1" x14ac:dyDescent="0.2">
      <c r="A4" s="14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05" t="s">
        <v>25</v>
      </c>
      <c r="AG4" s="106" t="s">
        <v>25</v>
      </c>
    </row>
    <row r="5" spans="1:35" s="5" customFormat="1" x14ac:dyDescent="0.2">
      <c r="A5" s="52" t="s">
        <v>30</v>
      </c>
      <c r="B5" s="113">
        <f>[1]Setembro!$F$5</f>
        <v>100</v>
      </c>
      <c r="C5" s="113">
        <f>[1]Setembro!$F$6</f>
        <v>88</v>
      </c>
      <c r="D5" s="113">
        <f>[1]Setembro!$F$7</f>
        <v>98</v>
      </c>
      <c r="E5" s="113">
        <f>[1]Setembro!$F$8</f>
        <v>91</v>
      </c>
      <c r="F5" s="113">
        <f>[1]Setembro!$F$9</f>
        <v>87</v>
      </c>
      <c r="G5" s="113">
        <f>[1]Setembro!$F$10</f>
        <v>89</v>
      </c>
      <c r="H5" s="113">
        <f>[1]Setembro!$F$11</f>
        <v>74</v>
      </c>
      <c r="I5" s="113">
        <f>[1]Setembro!$F$12</f>
        <v>91</v>
      </c>
      <c r="J5" s="113">
        <f>[1]Setembro!$F$13</f>
        <v>100</v>
      </c>
      <c r="K5" s="113">
        <f>[1]Setembro!$F$14</f>
        <v>100</v>
      </c>
      <c r="L5" s="113">
        <f>[1]Setembro!$F$15</f>
        <v>100</v>
      </c>
      <c r="M5" s="113">
        <f>[1]Setembro!$F$16</f>
        <v>94</v>
      </c>
      <c r="N5" s="113">
        <f>[1]Setembro!$F$17</f>
        <v>90</v>
      </c>
      <c r="O5" s="113">
        <f>[1]Setembro!$F$18</f>
        <v>98</v>
      </c>
      <c r="P5" s="113">
        <f>[1]Setembro!$F$19</f>
        <v>100</v>
      </c>
      <c r="Q5" s="113">
        <f>[1]Setembro!$F$20</f>
        <v>94</v>
      </c>
      <c r="R5" s="113">
        <f>[1]Setembro!$F$21</f>
        <v>97</v>
      </c>
      <c r="S5" s="113">
        <f>[1]Setembro!$F$22</f>
        <v>92</v>
      </c>
      <c r="T5" s="113">
        <f>[1]Setembro!$F$23</f>
        <v>85</v>
      </c>
      <c r="U5" s="113">
        <f>[1]Setembro!$F$24</f>
        <v>90</v>
      </c>
      <c r="V5" s="113">
        <f>[1]Setembro!$F$25</f>
        <v>88</v>
      </c>
      <c r="W5" s="113">
        <f>[1]Setembro!$F$26</f>
        <v>90</v>
      </c>
      <c r="X5" s="113">
        <f>[1]Setembro!$F$27</f>
        <v>91</v>
      </c>
      <c r="Y5" s="113">
        <f>[1]Setembro!$F$28</f>
        <v>87</v>
      </c>
      <c r="Z5" s="113">
        <f>[1]Setembro!$F$29</f>
        <v>87</v>
      </c>
      <c r="AA5" s="113">
        <f>[1]Setembro!$F$30</f>
        <v>87</v>
      </c>
      <c r="AB5" s="113">
        <f>[1]Setembro!$F$31</f>
        <v>78</v>
      </c>
      <c r="AC5" s="113">
        <f>[1]Setembro!$F$32</f>
        <v>90</v>
      </c>
      <c r="AD5" s="113">
        <f>[1]Setembro!$F$33</f>
        <v>80</v>
      </c>
      <c r="AE5" s="113">
        <f>[1]Setembro!$F$34</f>
        <v>93</v>
      </c>
      <c r="AF5" s="109">
        <f>MAX(B5:AE5)</f>
        <v>100</v>
      </c>
      <c r="AG5" s="108">
        <f>AVERAGE(B5:AE5)</f>
        <v>90.966666666666669</v>
      </c>
    </row>
    <row r="6" spans="1:35" x14ac:dyDescent="0.2">
      <c r="A6" s="52" t="s">
        <v>0</v>
      </c>
      <c r="B6" s="114">
        <f>[2]Setembro!$F$5</f>
        <v>100</v>
      </c>
      <c r="C6" s="114">
        <f>[2]Setembro!$F$6</f>
        <v>87</v>
      </c>
      <c r="D6" s="114">
        <f>[2]Setembro!$F$7</f>
        <v>98</v>
      </c>
      <c r="E6" s="114">
        <f>[2]Setembro!$F$8</f>
        <v>100</v>
      </c>
      <c r="F6" s="114">
        <f>[2]Setembro!$F$9</f>
        <v>93</v>
      </c>
      <c r="G6" s="114">
        <f>[2]Setembro!$F$10</f>
        <v>92</v>
      </c>
      <c r="H6" s="114">
        <f>[2]Setembro!$F$11</f>
        <v>80</v>
      </c>
      <c r="I6" s="114">
        <f>[2]Setembro!$F$12</f>
        <v>96</v>
      </c>
      <c r="J6" s="114">
        <f>[2]Setembro!$F$13</f>
        <v>100</v>
      </c>
      <c r="K6" s="114">
        <f>[2]Setembro!$F$14</f>
        <v>100</v>
      </c>
      <c r="L6" s="114">
        <f>[2]Setembro!$F$15</f>
        <v>91</v>
      </c>
      <c r="M6" s="114">
        <f>[2]Setembro!$F$16</f>
        <v>77</v>
      </c>
      <c r="N6" s="114">
        <f>[2]Setembro!$F$17</f>
        <v>92</v>
      </c>
      <c r="O6" s="114">
        <f>[2]Setembro!$F$18</f>
        <v>91</v>
      </c>
      <c r="P6" s="114">
        <f>[2]Setembro!$F$19</f>
        <v>90</v>
      </c>
      <c r="Q6" s="114">
        <f>[2]Setembro!$F$20</f>
        <v>81</v>
      </c>
      <c r="R6" s="114">
        <f>[2]Setembro!$F$21</f>
        <v>86</v>
      </c>
      <c r="S6" s="114">
        <f>[2]Setembro!$F$22</f>
        <v>76</v>
      </c>
      <c r="T6" s="114">
        <f>[2]Setembro!$F$23</f>
        <v>87</v>
      </c>
      <c r="U6" s="114">
        <f>[2]Setembro!$F$24</f>
        <v>95</v>
      </c>
      <c r="V6" s="114">
        <f>[2]Setembro!$F$25</f>
        <v>100</v>
      </c>
      <c r="W6" s="114">
        <f>[2]Setembro!$F$26</f>
        <v>100</v>
      </c>
      <c r="X6" s="114">
        <f>[2]Setembro!$F$27</f>
        <v>89</v>
      </c>
      <c r="Y6" s="114">
        <f>[2]Setembro!$F$28</f>
        <v>88</v>
      </c>
      <c r="Z6" s="114">
        <f>[2]Setembro!$F$29</f>
        <v>89</v>
      </c>
      <c r="AA6" s="114">
        <f>[2]Setembro!$F$30</f>
        <v>62</v>
      </c>
      <c r="AB6" s="114">
        <f>[2]Setembro!$F$31</f>
        <v>88</v>
      </c>
      <c r="AC6" s="114">
        <f>[2]Setembro!$F$32</f>
        <v>88</v>
      </c>
      <c r="AD6" s="114">
        <f>[2]Setembro!$F$33</f>
        <v>81</v>
      </c>
      <c r="AE6" s="114">
        <f>[2]Setembro!$F$34</f>
        <v>87</v>
      </c>
      <c r="AF6" s="109">
        <f t="shared" ref="AF6:AF49" si="1">MAX(B6:AE6)</f>
        <v>100</v>
      </c>
      <c r="AG6" s="108">
        <f t="shared" ref="AG6:AG49" si="2">AVERAGE(B6:AE6)</f>
        <v>89.466666666666669</v>
      </c>
    </row>
    <row r="7" spans="1:35" x14ac:dyDescent="0.2">
      <c r="A7" s="52" t="s">
        <v>88</v>
      </c>
      <c r="B7" s="114">
        <f>[3]Setembro!$F$5</f>
        <v>99</v>
      </c>
      <c r="C7" s="114">
        <f>[3]Setembro!$F$6</f>
        <v>92</v>
      </c>
      <c r="D7" s="114">
        <f>[3]Setembro!$F$7</f>
        <v>93</v>
      </c>
      <c r="E7" s="114">
        <f>[3]Setembro!$F$8</f>
        <v>92</v>
      </c>
      <c r="F7" s="114">
        <f>[3]Setembro!$F$9</f>
        <v>91</v>
      </c>
      <c r="G7" s="114">
        <f>[3]Setembro!$F$10</f>
        <v>92</v>
      </c>
      <c r="H7" s="114">
        <f>[3]Setembro!$F$11</f>
        <v>80</v>
      </c>
      <c r="I7" s="114">
        <f>[3]Setembro!$F$12</f>
        <v>99</v>
      </c>
      <c r="J7" s="114">
        <f>[3]Setembro!$F$13</f>
        <v>99</v>
      </c>
      <c r="K7" s="114">
        <f>[3]Setembro!$F$14</f>
        <v>99</v>
      </c>
      <c r="L7" s="114">
        <f>[3]Setembro!$F$15</f>
        <v>78</v>
      </c>
      <c r="M7" s="114">
        <f>[3]Setembro!$F$16</f>
        <v>75</v>
      </c>
      <c r="N7" s="114">
        <f>[3]Setembro!$F$17</f>
        <v>98</v>
      </c>
      <c r="O7" s="114">
        <f>[3]Setembro!$F$18</f>
        <v>95</v>
      </c>
      <c r="P7" s="114">
        <f>[3]Setembro!$F$19</f>
        <v>94</v>
      </c>
      <c r="Q7" s="114">
        <f>[3]Setembro!$F$20</f>
        <v>67</v>
      </c>
      <c r="R7" s="114">
        <f>[3]Setembro!$F$21</f>
        <v>78</v>
      </c>
      <c r="S7" s="114">
        <f>[3]Setembro!$F$22</f>
        <v>76</v>
      </c>
      <c r="T7" s="114">
        <f>[3]Setembro!$F$23</f>
        <v>88</v>
      </c>
      <c r="U7" s="114">
        <f>[3]Setembro!$F$24</f>
        <v>84</v>
      </c>
      <c r="V7" s="114">
        <f>[3]Setembro!$F$25</f>
        <v>85</v>
      </c>
      <c r="W7" s="114">
        <f>[3]Setembro!$F$26</f>
        <v>80</v>
      </c>
      <c r="X7" s="114">
        <f>[3]Setembro!$F$27</f>
        <v>82</v>
      </c>
      <c r="Y7" s="114">
        <f>[3]Setembro!$F$28</f>
        <v>87</v>
      </c>
      <c r="Z7" s="114">
        <f>[3]Setembro!$F$29</f>
        <v>80</v>
      </c>
      <c r="AA7" s="114">
        <f>[3]Setembro!$F$30</f>
        <v>76</v>
      </c>
      <c r="AB7" s="114">
        <f>[3]Setembro!$F$31</f>
        <v>82</v>
      </c>
      <c r="AC7" s="114">
        <f>[3]Setembro!$F$32</f>
        <v>85</v>
      </c>
      <c r="AD7" s="114">
        <f>[3]Setembro!$F$33</f>
        <v>80</v>
      </c>
      <c r="AE7" s="114">
        <f>[3]Setembro!$F$34</f>
        <v>95</v>
      </c>
      <c r="AF7" s="109">
        <f t="shared" si="1"/>
        <v>99</v>
      </c>
      <c r="AG7" s="108">
        <f t="shared" si="2"/>
        <v>86.7</v>
      </c>
    </row>
    <row r="8" spans="1:35" x14ac:dyDescent="0.2">
      <c r="A8" s="52" t="s">
        <v>1</v>
      </c>
      <c r="B8" s="114">
        <f>[4]Setembro!$F$5</f>
        <v>76</v>
      </c>
      <c r="C8" s="114">
        <f>[4]Setembro!$F$6</f>
        <v>85</v>
      </c>
      <c r="D8" s="114">
        <f>[4]Setembro!$F$7</f>
        <v>79</v>
      </c>
      <c r="E8" s="114">
        <f>[4]Setembro!$F$8</f>
        <v>74</v>
      </c>
      <c r="F8" s="114">
        <f>[4]Setembro!$F$9</f>
        <v>76</v>
      </c>
      <c r="G8" s="114">
        <f>[4]Setembro!$F$10</f>
        <v>76</v>
      </c>
      <c r="H8" s="114">
        <f>[4]Setembro!$F$11</f>
        <v>76</v>
      </c>
      <c r="I8" s="114">
        <f>[4]Setembro!$F$12</f>
        <v>94</v>
      </c>
      <c r="J8" s="114">
        <f>[4]Setembro!$F$13</f>
        <v>93</v>
      </c>
      <c r="K8" s="114">
        <f>[4]Setembro!$F$14</f>
        <v>92</v>
      </c>
      <c r="L8" s="114">
        <f>[4]Setembro!$F$15</f>
        <v>84</v>
      </c>
      <c r="M8" s="114">
        <f>[4]Setembro!$F$16</f>
        <v>89</v>
      </c>
      <c r="N8" s="114">
        <f>[4]Setembro!$F$17</f>
        <v>93</v>
      </c>
      <c r="O8" s="114">
        <f>[4]Setembro!$F$18</f>
        <v>87</v>
      </c>
      <c r="P8" s="114">
        <f>[4]Setembro!$F$19</f>
        <v>82</v>
      </c>
      <c r="Q8" s="114">
        <f>[4]Setembro!$F$20</f>
        <v>91</v>
      </c>
      <c r="R8" s="114">
        <f>[4]Setembro!$F$21</f>
        <v>90</v>
      </c>
      <c r="S8" s="114">
        <f>[4]Setembro!$F$22</f>
        <v>74</v>
      </c>
      <c r="T8" s="114">
        <f>[4]Setembro!$F$23</f>
        <v>92</v>
      </c>
      <c r="U8" s="114">
        <f>[4]Setembro!$F$24</f>
        <v>88</v>
      </c>
      <c r="V8" s="114">
        <f>[4]Setembro!$F$25</f>
        <v>87</v>
      </c>
      <c r="W8" s="114">
        <f>[4]Setembro!$F$26</f>
        <v>87</v>
      </c>
      <c r="X8" s="114">
        <f>[4]Setembro!$F$27</f>
        <v>87</v>
      </c>
      <c r="Y8" s="114">
        <f>[4]Setembro!$F$28</f>
        <v>85</v>
      </c>
      <c r="Z8" s="114">
        <f>[4]Setembro!$F$29</f>
        <v>91</v>
      </c>
      <c r="AA8" s="114">
        <f>[4]Setembro!$F$30</f>
        <v>85</v>
      </c>
      <c r="AB8" s="114">
        <f>[4]Setembro!$F$31</f>
        <v>75</v>
      </c>
      <c r="AC8" s="114">
        <f>[4]Setembro!$F$32</f>
        <v>84</v>
      </c>
      <c r="AD8" s="114">
        <f>[4]Setembro!$F$33</f>
        <v>81</v>
      </c>
      <c r="AE8" s="114">
        <f>[4]Setembro!$F$34</f>
        <v>85</v>
      </c>
      <c r="AF8" s="109">
        <f t="shared" si="1"/>
        <v>94</v>
      </c>
      <c r="AG8" s="108">
        <f t="shared" si="2"/>
        <v>84.6</v>
      </c>
    </row>
    <row r="9" spans="1:35" x14ac:dyDescent="0.2">
      <c r="A9" s="52" t="s">
        <v>151</v>
      </c>
      <c r="B9" s="114">
        <f>[5]Setembro!$F$5</f>
        <v>95</v>
      </c>
      <c r="C9" s="114">
        <f>[5]Setembro!$F$6</f>
        <v>93</v>
      </c>
      <c r="D9" s="114">
        <f>[5]Setembro!$F$7</f>
        <v>84</v>
      </c>
      <c r="E9" s="114">
        <f>[5]Setembro!$F$8</f>
        <v>98</v>
      </c>
      <c r="F9" s="114">
        <f>[5]Setembro!$F$9</f>
        <v>98</v>
      </c>
      <c r="G9" s="114">
        <f>[5]Setembro!$F$10</f>
        <v>86</v>
      </c>
      <c r="H9" s="114">
        <f>[5]Setembro!$F$11</f>
        <v>85</v>
      </c>
      <c r="I9" s="114">
        <f>[5]Setembro!$F$12</f>
        <v>99</v>
      </c>
      <c r="J9" s="114">
        <f>[5]Setembro!$F$13</f>
        <v>99</v>
      </c>
      <c r="K9" s="114">
        <f>[5]Setembro!$F$14</f>
        <v>99</v>
      </c>
      <c r="L9" s="114">
        <f>[5]Setembro!$F$15</f>
        <v>79</v>
      </c>
      <c r="M9" s="114">
        <f>[5]Setembro!$F$16</f>
        <v>66</v>
      </c>
      <c r="N9" s="114">
        <f>[5]Setembro!$F$17</f>
        <v>99</v>
      </c>
      <c r="O9" s="114">
        <f>[5]Setembro!$F$18</f>
        <v>99</v>
      </c>
      <c r="P9" s="114">
        <f>[5]Setembro!$F$19</f>
        <v>73</v>
      </c>
      <c r="Q9" s="114">
        <f>[5]Setembro!$F$20</f>
        <v>62</v>
      </c>
      <c r="R9" s="114">
        <f>[5]Setembro!$F$21</f>
        <v>76</v>
      </c>
      <c r="S9" s="114">
        <f>[5]Setembro!$F$22</f>
        <v>68</v>
      </c>
      <c r="T9" s="114">
        <f>[5]Setembro!$F$23</f>
        <v>94</v>
      </c>
      <c r="U9" s="114">
        <f>[5]Setembro!$F$24</f>
        <v>94</v>
      </c>
      <c r="V9" s="114">
        <f>[5]Setembro!$F$25</f>
        <v>88</v>
      </c>
      <c r="W9" s="114">
        <f>[5]Setembro!$F$26</f>
        <v>70</v>
      </c>
      <c r="X9" s="114">
        <f>[5]Setembro!$F$27</f>
        <v>54</v>
      </c>
      <c r="Y9" s="114">
        <f>[5]Setembro!$F$28</f>
        <v>59</v>
      </c>
      <c r="Z9" s="114">
        <f>[5]Setembro!$F$29</f>
        <v>64</v>
      </c>
      <c r="AA9" s="114">
        <f>[5]Setembro!$F$30</f>
        <v>53</v>
      </c>
      <c r="AB9" s="114">
        <f>[5]Setembro!$F$31</f>
        <v>99</v>
      </c>
      <c r="AC9" s="114">
        <f>[5]Setembro!$F$32</f>
        <v>96</v>
      </c>
      <c r="AD9" s="114">
        <f>[5]Setembro!$F$33</f>
        <v>92</v>
      </c>
      <c r="AE9" s="114">
        <f>[5]Setembro!$F$34</f>
        <v>84</v>
      </c>
      <c r="AF9" s="109">
        <f t="shared" si="1"/>
        <v>99</v>
      </c>
      <c r="AG9" s="108">
        <f t="shared" si="2"/>
        <v>83.5</v>
      </c>
    </row>
    <row r="10" spans="1:35" x14ac:dyDescent="0.2">
      <c r="A10" s="52" t="s">
        <v>95</v>
      </c>
      <c r="B10" s="114">
        <f>[6]Setembro!$F$5</f>
        <v>99</v>
      </c>
      <c r="C10" s="114">
        <f>[6]Setembro!$F$6</f>
        <v>80</v>
      </c>
      <c r="D10" s="114">
        <f>[6]Setembro!$F$7</f>
        <v>74</v>
      </c>
      <c r="E10" s="114">
        <f>[6]Setembro!$F$8</f>
        <v>71</v>
      </c>
      <c r="F10" s="114">
        <f>[6]Setembro!$F$9</f>
        <v>87</v>
      </c>
      <c r="G10" s="114">
        <f>[6]Setembro!$F$10</f>
        <v>84</v>
      </c>
      <c r="H10" s="114">
        <f>[6]Setembro!$F$11</f>
        <v>90</v>
      </c>
      <c r="I10" s="114">
        <f>[6]Setembro!$F$12</f>
        <v>100</v>
      </c>
      <c r="J10" s="114">
        <f>[6]Setembro!$F$13</f>
        <v>100</v>
      </c>
      <c r="K10" s="114">
        <f>[6]Setembro!$F$14</f>
        <v>98</v>
      </c>
      <c r="L10" s="114">
        <f>[6]Setembro!$F$15</f>
        <v>97</v>
      </c>
      <c r="M10" s="114">
        <f>[6]Setembro!$F$16</f>
        <v>86</v>
      </c>
      <c r="N10" s="114">
        <f>[6]Setembro!$F$17</f>
        <v>100</v>
      </c>
      <c r="O10" s="114">
        <f>[6]Setembro!$F$18</f>
        <v>100</v>
      </c>
      <c r="P10" s="114">
        <f>[6]Setembro!$F$19</f>
        <v>97</v>
      </c>
      <c r="Q10" s="114">
        <f>[6]Setembro!$F$20</f>
        <v>94</v>
      </c>
      <c r="R10" s="114">
        <f>[6]Setembro!$F$21</f>
        <v>79</v>
      </c>
      <c r="S10" s="114">
        <f>[6]Setembro!$F$22</f>
        <v>82</v>
      </c>
      <c r="T10" s="114">
        <f>[6]Setembro!$F$23</f>
        <v>86</v>
      </c>
      <c r="U10" s="114">
        <f>[6]Setembro!$F$24</f>
        <v>95</v>
      </c>
      <c r="V10" s="114">
        <f>[6]Setembro!$F$25</f>
        <v>95</v>
      </c>
      <c r="W10" s="114">
        <f>[6]Setembro!$F$26</f>
        <v>80</v>
      </c>
      <c r="X10" s="114">
        <f>[6]Setembro!$F$27</f>
        <v>82</v>
      </c>
      <c r="Y10" s="114">
        <f>[6]Setembro!$F$28</f>
        <v>77</v>
      </c>
      <c r="Z10" s="114">
        <f>[6]Setembro!$F$29</f>
        <v>83</v>
      </c>
      <c r="AA10" s="114">
        <f>[6]Setembro!$F$30</f>
        <v>80</v>
      </c>
      <c r="AB10" s="114">
        <f>[6]Setembro!$F$31</f>
        <v>79</v>
      </c>
      <c r="AC10" s="114">
        <f>[6]Setembro!$F$32</f>
        <v>97</v>
      </c>
      <c r="AD10" s="114">
        <f>[6]Setembro!$F$33</f>
        <v>95</v>
      </c>
      <c r="AE10" s="114">
        <f>[6]Setembro!$F$34</f>
        <v>99</v>
      </c>
      <c r="AF10" s="109">
        <f t="shared" si="1"/>
        <v>100</v>
      </c>
      <c r="AG10" s="108">
        <f t="shared" si="2"/>
        <v>88.86666666666666</v>
      </c>
    </row>
    <row r="11" spans="1:35" x14ac:dyDescent="0.2">
      <c r="A11" s="52" t="s">
        <v>52</v>
      </c>
      <c r="B11" s="114">
        <f>[7]Setembro!$F$5</f>
        <v>100</v>
      </c>
      <c r="C11" s="114">
        <f>[7]Setembro!$F$6</f>
        <v>76</v>
      </c>
      <c r="D11" s="114">
        <f>[7]Setembro!$F$7</f>
        <v>100</v>
      </c>
      <c r="E11" s="114">
        <f>[7]Setembro!$F$8</f>
        <v>71</v>
      </c>
      <c r="F11" s="114">
        <f>[7]Setembro!$F$9</f>
        <v>100</v>
      </c>
      <c r="G11" s="114">
        <f>[7]Setembro!$F$10</f>
        <v>86</v>
      </c>
      <c r="H11" s="114">
        <f>[7]Setembro!$F$11</f>
        <v>75</v>
      </c>
      <c r="I11" s="114">
        <f>[7]Setembro!$F$12</f>
        <v>100</v>
      </c>
      <c r="J11" s="114" t="str">
        <f>[7]Setembro!$F$13</f>
        <v>*</v>
      </c>
      <c r="K11" s="114">
        <f>[7]Setembro!$F$14</f>
        <v>100</v>
      </c>
      <c r="L11" s="114">
        <f>[7]Setembro!$F$15</f>
        <v>86</v>
      </c>
      <c r="M11" s="114">
        <f>[7]Setembro!$F$16</f>
        <v>69</v>
      </c>
      <c r="N11" s="114">
        <f>[7]Setembro!$F$17</f>
        <v>84</v>
      </c>
      <c r="O11" s="114">
        <f>[7]Setembro!$F$18</f>
        <v>100</v>
      </c>
      <c r="P11" s="114">
        <f>[7]Setembro!$F$19</f>
        <v>100</v>
      </c>
      <c r="Q11" s="114">
        <f>[7]Setembro!$F$20</f>
        <v>78</v>
      </c>
      <c r="R11" s="114">
        <f>[7]Setembro!$F$21</f>
        <v>72</v>
      </c>
      <c r="S11" s="114">
        <f>[7]Setembro!$F$22</f>
        <v>73</v>
      </c>
      <c r="T11" s="114">
        <f>[7]Setembro!$F$23</f>
        <v>82</v>
      </c>
      <c r="U11" s="114">
        <f>[7]Setembro!$F$24</f>
        <v>75</v>
      </c>
      <c r="V11" s="114">
        <f>[7]Setembro!$F$25</f>
        <v>71</v>
      </c>
      <c r="W11" s="114">
        <f>[7]Setembro!$F$26</f>
        <v>58</v>
      </c>
      <c r="X11" s="114">
        <f>[7]Setembro!$F$27</f>
        <v>74</v>
      </c>
      <c r="Y11" s="114">
        <f>[7]Setembro!$F$28</f>
        <v>70</v>
      </c>
      <c r="Z11" s="114">
        <f>[7]Setembro!$F$29</f>
        <v>70</v>
      </c>
      <c r="AA11" s="114">
        <f>[7]Setembro!$F$30</f>
        <v>82</v>
      </c>
      <c r="AB11" s="114">
        <f>[7]Setembro!$F$31</f>
        <v>72</v>
      </c>
      <c r="AC11" s="114">
        <f>[7]Setembro!$F$32</f>
        <v>100</v>
      </c>
      <c r="AD11" s="114">
        <f>[7]Setembro!$F$33</f>
        <v>71</v>
      </c>
      <c r="AE11" s="114">
        <f>[7]Setembro!$F$34</f>
        <v>85</v>
      </c>
      <c r="AF11" s="109">
        <f t="shared" si="1"/>
        <v>100</v>
      </c>
      <c r="AG11" s="108">
        <f t="shared" si="2"/>
        <v>82.068965517241381</v>
      </c>
    </row>
    <row r="12" spans="1:35" hidden="1" x14ac:dyDescent="0.2">
      <c r="A12" s="52" t="s">
        <v>31</v>
      </c>
      <c r="B12" s="114" t="str">
        <f>[8]Setembro!$F$5</f>
        <v>*</v>
      </c>
      <c r="C12" s="114" t="str">
        <f>[8]Setembro!$F$6</f>
        <v>*</v>
      </c>
      <c r="D12" s="114" t="str">
        <f>[8]Setembro!$F$7</f>
        <v>*</v>
      </c>
      <c r="E12" s="114" t="str">
        <f>[8]Setembro!$F$8</f>
        <v>*</v>
      </c>
      <c r="F12" s="114" t="str">
        <f>[8]Setembro!$F$9</f>
        <v>*</v>
      </c>
      <c r="G12" s="114" t="str">
        <f>[8]Setembro!$F$10</f>
        <v>*</v>
      </c>
      <c r="H12" s="114" t="str">
        <f>[8]Setembro!$F$11</f>
        <v>*</v>
      </c>
      <c r="I12" s="114" t="str">
        <f>[8]Setembro!$F$12</f>
        <v>*</v>
      </c>
      <c r="J12" s="114" t="str">
        <f>[8]Setembro!$F$13</f>
        <v>*</v>
      </c>
      <c r="K12" s="114" t="str">
        <f>[8]Setembro!$F$14</f>
        <v>*</v>
      </c>
      <c r="L12" s="114" t="str">
        <f>[8]Setembro!$F$15</f>
        <v>*</v>
      </c>
      <c r="M12" s="114" t="str">
        <f>[8]Setembro!$F$16</f>
        <v>*</v>
      </c>
      <c r="N12" s="114" t="str">
        <f>[8]Setembro!$F$17</f>
        <v>*</v>
      </c>
      <c r="O12" s="114" t="str">
        <f>[8]Setembro!$F$18</f>
        <v>*</v>
      </c>
      <c r="P12" s="114" t="str">
        <f>[8]Setembro!$F$19</f>
        <v>*</v>
      </c>
      <c r="Q12" s="114" t="str">
        <f>[8]Setembro!$F$20</f>
        <v>*</v>
      </c>
      <c r="R12" s="114" t="str">
        <f>[8]Setembro!$F$21</f>
        <v>*</v>
      </c>
      <c r="S12" s="114" t="str">
        <f>[8]Setembro!$F$22</f>
        <v>*</v>
      </c>
      <c r="T12" s="114" t="str">
        <f>[8]Setembro!$F$23</f>
        <v>*</v>
      </c>
      <c r="U12" s="114" t="str">
        <f>[8]Setembro!$F$24</f>
        <v>*</v>
      </c>
      <c r="V12" s="114" t="str">
        <f>[8]Setembro!$F$25</f>
        <v>*</v>
      </c>
      <c r="W12" s="114" t="str">
        <f>[8]Setembro!$F$26</f>
        <v>*</v>
      </c>
      <c r="X12" s="114" t="str">
        <f>[8]Setembro!$F$27</f>
        <v>*</v>
      </c>
      <c r="Y12" s="114" t="str">
        <f>[8]Setembro!$F$28</f>
        <v>*</v>
      </c>
      <c r="Z12" s="114" t="str">
        <f>[8]Setembro!$F$29</f>
        <v>*</v>
      </c>
      <c r="AA12" s="114" t="str">
        <f>[8]Setembro!$F$30</f>
        <v>*</v>
      </c>
      <c r="AB12" s="114" t="str">
        <f>[8]Setembro!$F$31</f>
        <v>*</v>
      </c>
      <c r="AC12" s="114" t="str">
        <f>[8]Setembro!$F$32</f>
        <v>*</v>
      </c>
      <c r="AD12" s="114" t="str">
        <f>[8]Setembro!$F$33</f>
        <v>*</v>
      </c>
      <c r="AE12" s="114" t="str">
        <f>[8]Setembro!$F$34</f>
        <v>*</v>
      </c>
      <c r="AF12" s="109" t="s">
        <v>209</v>
      </c>
      <c r="AG12" s="108" t="s">
        <v>209</v>
      </c>
    </row>
    <row r="13" spans="1:35" x14ac:dyDescent="0.2">
      <c r="A13" s="52" t="s">
        <v>98</v>
      </c>
      <c r="B13" s="114">
        <f>[9]Setembro!$F$5</f>
        <v>100</v>
      </c>
      <c r="C13" s="114">
        <f>[9]Setembro!$F$6</f>
        <v>84</v>
      </c>
      <c r="D13" s="114">
        <f>[9]Setembro!$F$7</f>
        <v>69</v>
      </c>
      <c r="E13" s="114">
        <f>[9]Setembro!$F$8</f>
        <v>76</v>
      </c>
      <c r="F13" s="114">
        <f>[9]Setembro!$F$9</f>
        <v>87</v>
      </c>
      <c r="G13" s="114">
        <f>[9]Setembro!$F$10</f>
        <v>87</v>
      </c>
      <c r="H13" s="114">
        <f>[9]Setembro!$F$11</f>
        <v>84</v>
      </c>
      <c r="I13" s="114">
        <f>[9]Setembro!$F$12</f>
        <v>92</v>
      </c>
      <c r="J13" s="114">
        <f>[9]Setembro!$F$13</f>
        <v>100</v>
      </c>
      <c r="K13" s="114">
        <f>[9]Setembro!$F$14</f>
        <v>100</v>
      </c>
      <c r="L13" s="114">
        <f>[9]Setembro!$F$15</f>
        <v>94</v>
      </c>
      <c r="M13" s="114">
        <f>[9]Setembro!$F$16</f>
        <v>97</v>
      </c>
      <c r="N13" s="114">
        <f>[9]Setembro!$F$17</f>
        <v>96</v>
      </c>
      <c r="O13" s="114">
        <f>[9]Setembro!$F$18</f>
        <v>93</v>
      </c>
      <c r="P13" s="114">
        <f>[9]Setembro!$F$19</f>
        <v>95</v>
      </c>
      <c r="Q13" s="114">
        <f>[9]Setembro!$F$20</f>
        <v>86</v>
      </c>
      <c r="R13" s="114">
        <f>[9]Setembro!$F$21</f>
        <v>78</v>
      </c>
      <c r="S13" s="114">
        <f>[9]Setembro!$F$22</f>
        <v>87</v>
      </c>
      <c r="T13" s="114">
        <f>[9]Setembro!$F$23</f>
        <v>88</v>
      </c>
      <c r="U13" s="114">
        <f>[9]Setembro!$F$24</f>
        <v>98</v>
      </c>
      <c r="V13" s="114">
        <f>[9]Setembro!$F$25</f>
        <v>98</v>
      </c>
      <c r="W13" s="114">
        <f>[9]Setembro!$F$26</f>
        <v>91</v>
      </c>
      <c r="X13" s="114">
        <f>[9]Setembro!$F$27</f>
        <v>89</v>
      </c>
      <c r="Y13" s="114">
        <f>[9]Setembro!$F$28</f>
        <v>90</v>
      </c>
      <c r="Z13" s="114">
        <f>[9]Setembro!$F$29</f>
        <v>71</v>
      </c>
      <c r="AA13" s="114">
        <f>[9]Setembro!$F$30</f>
        <v>67</v>
      </c>
      <c r="AB13" s="114">
        <f>[9]Setembro!$F$31</f>
        <v>85</v>
      </c>
      <c r="AC13" s="114">
        <f>[9]Setembro!$F$32</f>
        <v>91</v>
      </c>
      <c r="AD13" s="114">
        <f>[9]Setembro!$F$33</f>
        <v>85</v>
      </c>
      <c r="AE13" s="114">
        <f>[9]Setembro!$F$34</f>
        <v>71</v>
      </c>
      <c r="AF13" s="109">
        <f t="shared" si="1"/>
        <v>100</v>
      </c>
      <c r="AG13" s="108">
        <f t="shared" si="2"/>
        <v>87.63333333333334</v>
      </c>
    </row>
    <row r="14" spans="1:35" hidden="1" x14ac:dyDescent="0.2">
      <c r="A14" s="52" t="s">
        <v>102</v>
      </c>
      <c r="B14" s="114" t="str">
        <f>[10]Setembro!$F$5</f>
        <v>*</v>
      </c>
      <c r="C14" s="114" t="str">
        <f>[10]Setembro!$F$6</f>
        <v>*</v>
      </c>
      <c r="D14" s="114" t="str">
        <f>[10]Setembro!$F$7</f>
        <v>*</v>
      </c>
      <c r="E14" s="114" t="str">
        <f>[10]Setembro!$F$8</f>
        <v>*</v>
      </c>
      <c r="F14" s="114" t="str">
        <f>[10]Setembro!$F$9</f>
        <v>*</v>
      </c>
      <c r="G14" s="114" t="str">
        <f>[10]Setembro!$F$10</f>
        <v>*</v>
      </c>
      <c r="H14" s="114" t="str">
        <f>[10]Setembro!$F$11</f>
        <v>*</v>
      </c>
      <c r="I14" s="114" t="str">
        <f>[10]Setembro!$F$12</f>
        <v>*</v>
      </c>
      <c r="J14" s="114" t="str">
        <f>[10]Setembro!$F$13</f>
        <v>*</v>
      </c>
      <c r="K14" s="114" t="str">
        <f>[10]Setembro!$F$14</f>
        <v>*</v>
      </c>
      <c r="L14" s="114" t="str">
        <f>[10]Setembro!$F$15</f>
        <v>*</v>
      </c>
      <c r="M14" s="114" t="str">
        <f>[10]Setembro!$F$16</f>
        <v>*</v>
      </c>
      <c r="N14" s="114" t="str">
        <f>[10]Setembro!$F$17</f>
        <v>*</v>
      </c>
      <c r="O14" s="114" t="str">
        <f>[10]Setembro!$F$18</f>
        <v>*</v>
      </c>
      <c r="P14" s="114" t="str">
        <f>[10]Setembro!$F$19</f>
        <v>*</v>
      </c>
      <c r="Q14" s="114" t="str">
        <f>[10]Setembro!$F$20</f>
        <v>*</v>
      </c>
      <c r="R14" s="114" t="str">
        <f>[10]Setembro!$F$21</f>
        <v>*</v>
      </c>
      <c r="S14" s="114" t="str">
        <f>[10]Setembro!$F$22</f>
        <v>*</v>
      </c>
      <c r="T14" s="114" t="str">
        <f>[10]Setembro!$F$23</f>
        <v>*</v>
      </c>
      <c r="U14" s="114" t="str">
        <f>[10]Setembro!$F$24</f>
        <v>*</v>
      </c>
      <c r="V14" s="114" t="str">
        <f>[10]Setembro!$F$25</f>
        <v>*</v>
      </c>
      <c r="W14" s="114" t="str">
        <f>[10]Setembro!$F$26</f>
        <v>*</v>
      </c>
      <c r="X14" s="114" t="str">
        <f>[10]Setembro!$F$27</f>
        <v>*</v>
      </c>
      <c r="Y14" s="114" t="str">
        <f>[10]Setembro!$F$28</f>
        <v>*</v>
      </c>
      <c r="Z14" s="114" t="str">
        <f>[10]Setembro!$F$29</f>
        <v>*</v>
      </c>
      <c r="AA14" s="114" t="str">
        <f>[10]Setembro!$F$30</f>
        <v>*</v>
      </c>
      <c r="AB14" s="114" t="str">
        <f>[10]Setembro!$F$31</f>
        <v>*</v>
      </c>
      <c r="AC14" s="114" t="str">
        <f>[10]Setembro!$F$32</f>
        <v>*</v>
      </c>
      <c r="AD14" s="114" t="str">
        <f>[10]Setembro!$F$33</f>
        <v>*</v>
      </c>
      <c r="AE14" s="114" t="str">
        <f>[10]Setembro!$F$34</f>
        <v>*</v>
      </c>
      <c r="AF14" s="109" t="s">
        <v>209</v>
      </c>
      <c r="AG14" s="108" t="s">
        <v>209</v>
      </c>
    </row>
    <row r="15" spans="1:35" x14ac:dyDescent="0.2">
      <c r="A15" s="52" t="s">
        <v>105</v>
      </c>
      <c r="B15" s="114">
        <f>[11]Setembro!$F$5</f>
        <v>99</v>
      </c>
      <c r="C15" s="114">
        <f>[11]Setembro!$F$6</f>
        <v>88</v>
      </c>
      <c r="D15" s="114">
        <f>[11]Setembro!$F$7</f>
        <v>91</v>
      </c>
      <c r="E15" s="114">
        <f>[11]Setembro!$F$8</f>
        <v>93</v>
      </c>
      <c r="F15" s="114">
        <f>[11]Setembro!$F$9</f>
        <v>100</v>
      </c>
      <c r="G15" s="114">
        <f>[11]Setembro!$F$10</f>
        <v>98</v>
      </c>
      <c r="H15" s="114">
        <f>[11]Setembro!$F$11</f>
        <v>81</v>
      </c>
      <c r="I15" s="114">
        <f>[11]Setembro!$F$12</f>
        <v>100</v>
      </c>
      <c r="J15" s="114">
        <f>[11]Setembro!$F$13</f>
        <v>100</v>
      </c>
      <c r="K15" s="114">
        <f>[11]Setembro!$F$14</f>
        <v>100</v>
      </c>
      <c r="L15" s="114">
        <f>[11]Setembro!$F$15</f>
        <v>73</v>
      </c>
      <c r="M15" s="114">
        <f>[11]Setembro!$F$16</f>
        <v>83</v>
      </c>
      <c r="N15" s="114">
        <f>[11]Setembro!$F$17</f>
        <v>100</v>
      </c>
      <c r="O15" s="114">
        <f>[11]Setembro!$F$18</f>
        <v>99</v>
      </c>
      <c r="P15" s="114">
        <f>[11]Setembro!$F$19</f>
        <v>91</v>
      </c>
      <c r="Q15" s="114">
        <f>[11]Setembro!$F$20</f>
        <v>68</v>
      </c>
      <c r="R15" s="114">
        <f>[11]Setembro!$F$21</f>
        <v>72</v>
      </c>
      <c r="S15" s="114">
        <f>[11]Setembro!$F$22</f>
        <v>78</v>
      </c>
      <c r="T15" s="114">
        <f>[11]Setembro!$F$23</f>
        <v>90</v>
      </c>
      <c r="U15" s="114">
        <f>[11]Setembro!$F$24</f>
        <v>90</v>
      </c>
      <c r="V15" s="114">
        <f>[11]Setembro!$F$25</f>
        <v>89</v>
      </c>
      <c r="W15" s="114">
        <f>[11]Setembro!$F$26</f>
        <v>85</v>
      </c>
      <c r="X15" s="114">
        <f>[11]Setembro!$F$27</f>
        <v>59</v>
      </c>
      <c r="Y15" s="114">
        <f>[11]Setembro!$F$28</f>
        <v>60</v>
      </c>
      <c r="Z15" s="114">
        <f>[11]Setembro!$F$29</f>
        <v>88</v>
      </c>
      <c r="AA15" s="114">
        <f>[11]Setembro!$F$30</f>
        <v>61</v>
      </c>
      <c r="AB15" s="114">
        <f>[11]Setembro!$F$31</f>
        <v>93</v>
      </c>
      <c r="AC15" s="114">
        <f>[11]Setembro!$F$32</f>
        <v>92</v>
      </c>
      <c r="AD15" s="114">
        <f>[11]Setembro!$F$33</f>
        <v>80</v>
      </c>
      <c r="AE15" s="114">
        <f>[11]Setembro!$F$34</f>
        <v>94</v>
      </c>
      <c r="AF15" s="109">
        <f t="shared" si="1"/>
        <v>100</v>
      </c>
      <c r="AG15" s="108">
        <f t="shared" si="2"/>
        <v>86.5</v>
      </c>
      <c r="AI15" t="s">
        <v>35</v>
      </c>
    </row>
    <row r="16" spans="1:35" x14ac:dyDescent="0.2">
      <c r="A16" s="52" t="s">
        <v>152</v>
      </c>
      <c r="B16" s="114">
        <f>[12]Setembro!$F$5</f>
        <v>94</v>
      </c>
      <c r="C16" s="114">
        <f>[12]Setembro!$F$6</f>
        <v>100</v>
      </c>
      <c r="D16" s="114">
        <f>[12]Setembro!$F$7</f>
        <v>100</v>
      </c>
      <c r="E16" s="114">
        <f>[12]Setembro!$F$8</f>
        <v>100</v>
      </c>
      <c r="F16" s="114">
        <f>[12]Setembro!$F$9</f>
        <v>100</v>
      </c>
      <c r="G16" s="114">
        <f>[12]Setembro!$F$10</f>
        <v>90</v>
      </c>
      <c r="H16" s="114">
        <f>[12]Setembro!$F$11</f>
        <v>82</v>
      </c>
      <c r="I16" s="114">
        <f>[12]Setembro!$F$12</f>
        <v>100</v>
      </c>
      <c r="J16" s="114">
        <f>[12]Setembro!$F$13</f>
        <v>100</v>
      </c>
      <c r="K16" s="114">
        <f>[12]Setembro!$F$14</f>
        <v>100</v>
      </c>
      <c r="L16" s="114">
        <f>[12]Setembro!$F$15</f>
        <v>96</v>
      </c>
      <c r="M16" s="114">
        <f>[12]Setembro!$F$16</f>
        <v>100</v>
      </c>
      <c r="N16" s="114">
        <f>[12]Setembro!$F$17</f>
        <v>100</v>
      </c>
      <c r="O16" s="114">
        <f>[12]Setembro!$F$18</f>
        <v>100</v>
      </c>
      <c r="P16" s="114">
        <f>[12]Setembro!$F$19</f>
        <v>100</v>
      </c>
      <c r="Q16" s="114">
        <f>[12]Setembro!$F$20</f>
        <v>87</v>
      </c>
      <c r="R16" s="114">
        <f>[12]Setembro!$F$21</f>
        <v>100</v>
      </c>
      <c r="S16" s="114">
        <f>[12]Setembro!$F$22</f>
        <v>96</v>
      </c>
      <c r="T16" s="114">
        <f>[12]Setembro!$F$23</f>
        <v>100</v>
      </c>
      <c r="U16" s="114">
        <f>[12]Setembro!$F$24</f>
        <v>100</v>
      </c>
      <c r="V16" s="114">
        <f>[12]Setembro!$F$25</f>
        <v>100</v>
      </c>
      <c r="W16" s="114">
        <f>[12]Setembro!$F$26</f>
        <v>100</v>
      </c>
      <c r="X16" s="114">
        <f>[12]Setembro!$F$27</f>
        <v>100</v>
      </c>
      <c r="Y16" s="114">
        <f>[12]Setembro!$F$28</f>
        <v>100</v>
      </c>
      <c r="Z16" s="114">
        <f>[12]Setembro!$F$29</f>
        <v>100</v>
      </c>
      <c r="AA16" s="114">
        <f>[12]Setembro!$F$30</f>
        <v>100</v>
      </c>
      <c r="AB16" s="114">
        <f>[12]Setembro!$F$31</f>
        <v>100</v>
      </c>
      <c r="AC16" s="114">
        <f>[12]Setembro!$F$32</f>
        <v>100</v>
      </c>
      <c r="AD16" s="114">
        <f>[12]Setembro!$F$33</f>
        <v>100</v>
      </c>
      <c r="AE16" s="114" t="str">
        <f>[12]Setembro!$F$34</f>
        <v>*</v>
      </c>
      <c r="AF16" s="109">
        <f t="shared" si="1"/>
        <v>100</v>
      </c>
      <c r="AG16" s="108">
        <f t="shared" si="2"/>
        <v>98.103448275862064</v>
      </c>
    </row>
    <row r="17" spans="1:36" x14ac:dyDescent="0.2">
      <c r="A17" s="52" t="s">
        <v>2</v>
      </c>
      <c r="B17" s="114">
        <f>[13]Setembro!$F$5</f>
        <v>77</v>
      </c>
      <c r="C17" s="114">
        <f>[13]Setembro!$F$6</f>
        <v>67</v>
      </c>
      <c r="D17" s="114">
        <f>[13]Setembro!$F$7</f>
        <v>66</v>
      </c>
      <c r="E17" s="114">
        <f>[13]Setembro!$F$8</f>
        <v>76</v>
      </c>
      <c r="F17" s="114">
        <f>[13]Setembro!$F$9</f>
        <v>84</v>
      </c>
      <c r="G17" s="114">
        <f>[13]Setembro!$F$10</f>
        <v>69</v>
      </c>
      <c r="H17" s="114">
        <f>[13]Setembro!$F$11</f>
        <v>72</v>
      </c>
      <c r="I17" s="114">
        <f>[13]Setembro!$F$12</f>
        <v>94</v>
      </c>
      <c r="J17" s="114">
        <f>[13]Setembro!$F$13</f>
        <v>92</v>
      </c>
      <c r="K17" s="114">
        <f>[13]Setembro!$F$14</f>
        <v>87</v>
      </c>
      <c r="L17" s="114">
        <f>[13]Setembro!$F$15</f>
        <v>68</v>
      </c>
      <c r="M17" s="114">
        <f>[13]Setembro!$F$16</f>
        <v>71</v>
      </c>
      <c r="N17" s="114">
        <f>[13]Setembro!$F$17</f>
        <v>94</v>
      </c>
      <c r="O17" s="114">
        <f>[13]Setembro!$F$18</f>
        <v>96</v>
      </c>
      <c r="P17" s="114">
        <f>[13]Setembro!$F$19</f>
        <v>79</v>
      </c>
      <c r="Q17" s="114">
        <f>[13]Setembro!$F$20</f>
        <v>60</v>
      </c>
      <c r="R17" s="114">
        <f>[13]Setembro!$F$21</f>
        <v>64</v>
      </c>
      <c r="S17" s="114">
        <f>[13]Setembro!$F$22</f>
        <v>66</v>
      </c>
      <c r="T17" s="114">
        <f>[13]Setembro!$F$23</f>
        <v>73</v>
      </c>
      <c r="U17" s="114">
        <f>[13]Setembro!$F$24</f>
        <v>80</v>
      </c>
      <c r="V17" s="114">
        <f>[13]Setembro!$F$25</f>
        <v>74</v>
      </c>
      <c r="W17" s="114">
        <f>[13]Setembro!$F$26</f>
        <v>65</v>
      </c>
      <c r="X17" s="114">
        <f>[13]Setembro!$F$27</f>
        <v>68</v>
      </c>
      <c r="Y17" s="114">
        <f>[13]Setembro!$F$28</f>
        <v>68</v>
      </c>
      <c r="Z17" s="114">
        <f>[13]Setembro!$F$29</f>
        <v>73</v>
      </c>
      <c r="AA17" s="114">
        <f>[13]Setembro!$F$30</f>
        <v>60</v>
      </c>
      <c r="AB17" s="114">
        <f>[13]Setembro!$F$31</f>
        <v>71</v>
      </c>
      <c r="AC17" s="114">
        <f>[13]Setembro!$F$32</f>
        <v>88</v>
      </c>
      <c r="AD17" s="114">
        <f>[13]Setembro!$F$33</f>
        <v>91</v>
      </c>
      <c r="AE17" s="114">
        <f>[13]Setembro!$F$34</f>
        <v>92</v>
      </c>
      <c r="AF17" s="109">
        <f t="shared" si="1"/>
        <v>96</v>
      </c>
      <c r="AG17" s="108">
        <f t="shared" si="2"/>
        <v>76.166666666666671</v>
      </c>
      <c r="AI17" s="12" t="s">
        <v>35</v>
      </c>
    </row>
    <row r="18" spans="1:36" hidden="1" x14ac:dyDescent="0.2">
      <c r="A18" s="52" t="s">
        <v>3</v>
      </c>
      <c r="B18" s="114" t="str">
        <f>[14]Setembro!$F$5</f>
        <v>*</v>
      </c>
      <c r="C18" s="114" t="str">
        <f>[14]Setembro!$F$6</f>
        <v>*</v>
      </c>
      <c r="D18" s="114" t="str">
        <f>[14]Setembro!$F$7</f>
        <v>*</v>
      </c>
      <c r="E18" s="114" t="str">
        <f>[14]Setembro!$F$8</f>
        <v>*</v>
      </c>
      <c r="F18" s="114" t="str">
        <f>[14]Setembro!$F$9</f>
        <v>*</v>
      </c>
      <c r="G18" s="114" t="str">
        <f>[14]Setembro!$F$10</f>
        <v>*</v>
      </c>
      <c r="H18" s="114" t="str">
        <f>[14]Setembro!$F$11</f>
        <v>*</v>
      </c>
      <c r="I18" s="114" t="str">
        <f>[14]Setembro!$F$12</f>
        <v>*</v>
      </c>
      <c r="J18" s="114" t="str">
        <f>[14]Setembro!$F$13</f>
        <v>*</v>
      </c>
      <c r="K18" s="114" t="str">
        <f>[14]Setembro!$F$14</f>
        <v>*</v>
      </c>
      <c r="L18" s="114" t="str">
        <f>[14]Setembro!$F$15</f>
        <v>*</v>
      </c>
      <c r="M18" s="114" t="str">
        <f>[14]Setembro!$F$16</f>
        <v>*</v>
      </c>
      <c r="N18" s="114" t="str">
        <f>[14]Setembro!$F$17</f>
        <v>*</v>
      </c>
      <c r="O18" s="114" t="str">
        <f>[14]Setembro!$F$18</f>
        <v>*</v>
      </c>
      <c r="P18" s="114" t="str">
        <f>[14]Setembro!$F$19</f>
        <v>*</v>
      </c>
      <c r="Q18" s="114" t="str">
        <f>[14]Setembro!$F$20</f>
        <v>*</v>
      </c>
      <c r="R18" s="114" t="str">
        <f>[14]Setembro!$F$21</f>
        <v>*</v>
      </c>
      <c r="S18" s="114" t="str">
        <f>[14]Setembro!$F$22</f>
        <v>*</v>
      </c>
      <c r="T18" s="114" t="str">
        <f>[14]Setembro!$F$23</f>
        <v>*</v>
      </c>
      <c r="U18" s="114" t="str">
        <f>[14]Setembro!$F$24</f>
        <v>*</v>
      </c>
      <c r="V18" s="114" t="str">
        <f>[14]Setembro!$F$25</f>
        <v>*</v>
      </c>
      <c r="W18" s="114" t="str">
        <f>[14]Setembro!$F$26</f>
        <v>*</v>
      </c>
      <c r="X18" s="114" t="str">
        <f>[14]Setembro!$F$27</f>
        <v>*</v>
      </c>
      <c r="Y18" s="114" t="str">
        <f>[14]Setembro!$F$28</f>
        <v>*</v>
      </c>
      <c r="Z18" s="114" t="str">
        <f>[14]Setembro!$F$29</f>
        <v>*</v>
      </c>
      <c r="AA18" s="114" t="str">
        <f>[14]Setembro!$F$30</f>
        <v>*</v>
      </c>
      <c r="AB18" s="114" t="str">
        <f>[14]Setembro!$F$31</f>
        <v>*</v>
      </c>
      <c r="AC18" s="114" t="str">
        <f>[14]Setembro!$F$32</f>
        <v>*</v>
      </c>
      <c r="AD18" s="114" t="str">
        <f>[14]Setembro!$F$33</f>
        <v>*</v>
      </c>
      <c r="AE18" s="114" t="str">
        <f>[14]Setembro!$F$34</f>
        <v>*</v>
      </c>
      <c r="AF18" s="109" t="s">
        <v>209</v>
      </c>
      <c r="AG18" s="108" t="s">
        <v>209</v>
      </c>
      <c r="AH18" s="12" t="s">
        <v>35</v>
      </c>
      <c r="AI18" s="12" t="s">
        <v>35</v>
      </c>
    </row>
    <row r="19" spans="1:36" x14ac:dyDescent="0.2">
      <c r="A19" s="52" t="s">
        <v>4</v>
      </c>
      <c r="B19" s="114">
        <f>[15]Setembro!$F$5</f>
        <v>92</v>
      </c>
      <c r="C19" s="114">
        <f>[15]Setembro!$F$6</f>
        <v>66</v>
      </c>
      <c r="D19" s="114">
        <f>[15]Setembro!$F$7</f>
        <v>87</v>
      </c>
      <c r="E19" s="114">
        <f>[15]Setembro!$F$8</f>
        <v>84</v>
      </c>
      <c r="F19" s="114">
        <f>[15]Setembro!$F$9</f>
        <v>93</v>
      </c>
      <c r="G19" s="114">
        <f>[15]Setembro!$F$10</f>
        <v>87</v>
      </c>
      <c r="H19" s="114">
        <f>[15]Setembro!$F$11</f>
        <v>86</v>
      </c>
      <c r="I19" s="114">
        <f>[15]Setembro!$F$12</f>
        <v>61</v>
      </c>
      <c r="J19" s="114">
        <f>[15]Setembro!$F$13</f>
        <v>95</v>
      </c>
      <c r="K19" s="114">
        <f>[15]Setembro!$F$14</f>
        <v>90</v>
      </c>
      <c r="L19" s="114">
        <f>[15]Setembro!$F$15</f>
        <v>66</v>
      </c>
      <c r="M19" s="114">
        <f>[15]Setembro!$F$16</f>
        <v>52</v>
      </c>
      <c r="N19" s="114">
        <f>[15]Setembro!$F$17</f>
        <v>79</v>
      </c>
      <c r="O19" s="114">
        <f>[15]Setembro!$F$18</f>
        <v>96</v>
      </c>
      <c r="P19" s="114">
        <f>[15]Setembro!$F$19</f>
        <v>97</v>
      </c>
      <c r="Q19" s="114">
        <f>[15]Setembro!$F$20</f>
        <v>79</v>
      </c>
      <c r="R19" s="114">
        <f>[15]Setembro!$F$21</f>
        <v>75</v>
      </c>
      <c r="S19" s="114">
        <f>[15]Setembro!$F$22</f>
        <v>82</v>
      </c>
      <c r="T19" s="114">
        <f>[15]Setembro!$F$23</f>
        <v>80</v>
      </c>
      <c r="U19" s="114">
        <f>[15]Setembro!$F$24</f>
        <v>81</v>
      </c>
      <c r="V19" s="114">
        <f>[15]Setembro!$F$25</f>
        <v>81</v>
      </c>
      <c r="W19" s="114">
        <f>[15]Setembro!$F$26</f>
        <v>74</v>
      </c>
      <c r="X19" s="114">
        <f>[15]Setembro!$F$27</f>
        <v>65</v>
      </c>
      <c r="Y19" s="114">
        <f>[15]Setembro!$F$28</f>
        <v>65</v>
      </c>
      <c r="Z19" s="114">
        <f>[15]Setembro!$F$29</f>
        <v>70</v>
      </c>
      <c r="AA19" s="114">
        <f>[15]Setembro!$F$30</f>
        <v>71</v>
      </c>
      <c r="AB19" s="114">
        <f>[15]Setembro!$F$31</f>
        <v>83</v>
      </c>
      <c r="AC19" s="114">
        <f>[15]Setembro!$F$32</f>
        <v>95</v>
      </c>
      <c r="AD19" s="114">
        <f>[15]Setembro!$F$33</f>
        <v>87</v>
      </c>
      <c r="AE19" s="114">
        <f>[15]Setembro!$F$34</f>
        <v>89</v>
      </c>
      <c r="AF19" s="109">
        <f t="shared" si="1"/>
        <v>97</v>
      </c>
      <c r="AG19" s="108">
        <f t="shared" si="2"/>
        <v>80.266666666666666</v>
      </c>
      <c r="AI19" t="s">
        <v>35</v>
      </c>
    </row>
    <row r="20" spans="1:36" x14ac:dyDescent="0.2">
      <c r="A20" s="52" t="s">
        <v>5</v>
      </c>
      <c r="B20" s="114">
        <f>[16]Setembro!$F$5</f>
        <v>72</v>
      </c>
      <c r="C20" s="114">
        <f>[16]Setembro!$F$6</f>
        <v>70</v>
      </c>
      <c r="D20" s="114">
        <f>[16]Setembro!$F$7</f>
        <v>66</v>
      </c>
      <c r="E20" s="114">
        <f>[16]Setembro!$F$8</f>
        <v>67</v>
      </c>
      <c r="F20" s="114">
        <f>[16]Setembro!$F$9</f>
        <v>67</v>
      </c>
      <c r="G20" s="114">
        <f>[16]Setembro!$F$10</f>
        <v>82</v>
      </c>
      <c r="H20" s="114">
        <f>[16]Setembro!$F$11</f>
        <v>74</v>
      </c>
      <c r="I20" s="114">
        <f>[16]Setembro!$F$12</f>
        <v>86</v>
      </c>
      <c r="J20" s="114">
        <f>[16]Setembro!$F$13</f>
        <v>86</v>
      </c>
      <c r="K20" s="114">
        <f>[16]Setembro!$F$14</f>
        <v>79</v>
      </c>
      <c r="L20" s="114">
        <f>[16]Setembro!$F$15</f>
        <v>70</v>
      </c>
      <c r="M20" s="114">
        <f>[16]Setembro!$F$16</f>
        <v>88</v>
      </c>
      <c r="N20" s="114">
        <f>[16]Setembro!$F$17</f>
        <v>91</v>
      </c>
      <c r="O20" s="114">
        <f>[16]Setembro!$F$18</f>
        <v>87</v>
      </c>
      <c r="P20" s="114">
        <f>[16]Setembro!$F$19</f>
        <v>82</v>
      </c>
      <c r="Q20" s="114">
        <f>[16]Setembro!$F$20</f>
        <v>70</v>
      </c>
      <c r="R20" s="114">
        <f>[16]Setembro!$F$21</f>
        <v>67</v>
      </c>
      <c r="S20" s="114">
        <f>[16]Setembro!$F$22</f>
        <v>73</v>
      </c>
      <c r="T20" s="114">
        <f>[16]Setembro!$F$23</f>
        <v>75</v>
      </c>
      <c r="U20" s="114">
        <f>[16]Setembro!$F$24</f>
        <v>84</v>
      </c>
      <c r="V20" s="114">
        <f>[16]Setembro!$F$25</f>
        <v>85</v>
      </c>
      <c r="W20" s="114">
        <f>[16]Setembro!$F$26</f>
        <v>75</v>
      </c>
      <c r="X20" s="114">
        <f>[16]Setembro!$F$27</f>
        <v>63</v>
      </c>
      <c r="Y20" s="114">
        <f>[16]Setembro!$F$28</f>
        <v>60</v>
      </c>
      <c r="Z20" s="114">
        <f>[16]Setembro!$F$29</f>
        <v>60</v>
      </c>
      <c r="AA20" s="114">
        <f>[16]Setembro!$F$30</f>
        <v>62</v>
      </c>
      <c r="AB20" s="114">
        <f>[16]Setembro!$F$31</f>
        <v>63</v>
      </c>
      <c r="AC20" s="114">
        <f>[16]Setembro!$F$32</f>
        <v>63</v>
      </c>
      <c r="AD20" s="114">
        <f>[16]Setembro!$F$33</f>
        <v>85</v>
      </c>
      <c r="AE20" s="114">
        <f>[16]Setembro!$F$34</f>
        <v>78</v>
      </c>
      <c r="AF20" s="109">
        <f t="shared" si="1"/>
        <v>91</v>
      </c>
      <c r="AG20" s="108">
        <f t="shared" si="2"/>
        <v>74.333333333333329</v>
      </c>
      <c r="AH20" s="12" t="s">
        <v>35</v>
      </c>
    </row>
    <row r="21" spans="1:36" x14ac:dyDescent="0.2">
      <c r="A21" s="52" t="s">
        <v>33</v>
      </c>
      <c r="B21" s="114">
        <f>[17]Setembro!$F$5</f>
        <v>93</v>
      </c>
      <c r="C21" s="114">
        <f>[17]Setembro!$F$6</f>
        <v>72</v>
      </c>
      <c r="D21" s="114">
        <f>[17]Setembro!$F$7</f>
        <v>80</v>
      </c>
      <c r="E21" s="114">
        <f>[17]Setembro!$F$8</f>
        <v>82</v>
      </c>
      <c r="F21" s="114">
        <f>[17]Setembro!$F$9</f>
        <v>100</v>
      </c>
      <c r="G21" s="114">
        <f>[17]Setembro!$F$10</f>
        <v>96</v>
      </c>
      <c r="H21" s="114">
        <f>[17]Setembro!$F$11</f>
        <v>78</v>
      </c>
      <c r="I21" s="114">
        <f>[17]Setembro!$F$12</f>
        <v>64</v>
      </c>
      <c r="J21" s="114">
        <f>[17]Setembro!$F$13</f>
        <v>100</v>
      </c>
      <c r="K21" s="114">
        <f>[17]Setembro!$F$14</f>
        <v>100</v>
      </c>
      <c r="L21" s="114">
        <f>[17]Setembro!$F$15</f>
        <v>71</v>
      </c>
      <c r="M21" s="114">
        <f>[17]Setembro!$F$16</f>
        <v>64</v>
      </c>
      <c r="N21" s="114">
        <f>[17]Setembro!$F$17</f>
        <v>77</v>
      </c>
      <c r="O21" s="114">
        <f>[17]Setembro!$F$18</f>
        <v>100</v>
      </c>
      <c r="P21" s="114">
        <f>[17]Setembro!$F$19</f>
        <v>100</v>
      </c>
      <c r="Q21" s="114">
        <f>[17]Setembro!$F$20</f>
        <v>83</v>
      </c>
      <c r="R21" s="114">
        <f>[17]Setembro!$F$21</f>
        <v>75</v>
      </c>
      <c r="S21" s="114">
        <f>[17]Setembro!$F$22</f>
        <v>90</v>
      </c>
      <c r="T21" s="114">
        <f>[17]Setembro!$F$23</f>
        <v>85</v>
      </c>
      <c r="U21" s="114">
        <f>[17]Setembro!$F$24</f>
        <v>87</v>
      </c>
      <c r="V21" s="114">
        <f>[17]Setembro!$F$25</f>
        <v>87</v>
      </c>
      <c r="W21" s="114">
        <f>[17]Setembro!$F$26</f>
        <v>81</v>
      </c>
      <c r="X21" s="114">
        <f>[17]Setembro!$F$27</f>
        <v>80</v>
      </c>
      <c r="Y21" s="114">
        <f>[17]Setembro!$F$28</f>
        <v>75</v>
      </c>
      <c r="Z21" s="114">
        <f>[17]Setembro!$F$29</f>
        <v>79</v>
      </c>
      <c r="AA21" s="114">
        <f>[17]Setembro!$F$30</f>
        <v>81</v>
      </c>
      <c r="AB21" s="114">
        <f>[17]Setembro!$F$31</f>
        <v>79</v>
      </c>
      <c r="AC21" s="114">
        <f>[17]Setembro!$F$32</f>
        <v>90</v>
      </c>
      <c r="AD21" s="114">
        <f>[17]Setembro!$F$33</f>
        <v>88</v>
      </c>
      <c r="AE21" s="114">
        <f>[17]Setembro!$F$34</f>
        <v>94</v>
      </c>
      <c r="AF21" s="109">
        <f t="shared" si="1"/>
        <v>100</v>
      </c>
      <c r="AG21" s="108">
        <f t="shared" si="2"/>
        <v>84.36666666666666</v>
      </c>
      <c r="AJ21" s="12" t="s">
        <v>35</v>
      </c>
    </row>
    <row r="22" spans="1:36" x14ac:dyDescent="0.2">
      <c r="A22" s="52" t="s">
        <v>6</v>
      </c>
      <c r="B22" s="114">
        <f>[18]Setembro!$F$5</f>
        <v>98</v>
      </c>
      <c r="C22" s="114">
        <f>[18]Setembro!$F$6</f>
        <v>92</v>
      </c>
      <c r="D22" s="114">
        <f>[18]Setembro!$F$7</f>
        <v>95</v>
      </c>
      <c r="E22" s="114">
        <f>[18]Setembro!$F$8</f>
        <v>95</v>
      </c>
      <c r="F22" s="114">
        <f>[18]Setembro!$F$9</f>
        <v>80</v>
      </c>
      <c r="G22" s="114">
        <f>[18]Setembro!$F$10</f>
        <v>91</v>
      </c>
      <c r="H22" s="114">
        <f>[18]Setembro!$F$11</f>
        <v>96</v>
      </c>
      <c r="I22" s="114">
        <f>[18]Setembro!$F$12</f>
        <v>89</v>
      </c>
      <c r="J22" s="114">
        <f>[18]Setembro!$F$13</f>
        <v>93</v>
      </c>
      <c r="K22" s="114">
        <f>[18]Setembro!$F$14</f>
        <v>95</v>
      </c>
      <c r="L22" s="114">
        <f>[18]Setembro!$F$15</f>
        <v>86</v>
      </c>
      <c r="M22" s="114">
        <f>[18]Setembro!$F$16</f>
        <v>94</v>
      </c>
      <c r="N22" s="114">
        <f>[18]Setembro!$F$17</f>
        <v>94</v>
      </c>
      <c r="O22" s="114">
        <f>[18]Setembro!$F$18</f>
        <v>98</v>
      </c>
      <c r="P22" s="114">
        <f>[18]Setembro!$F$19</f>
        <v>90</v>
      </c>
      <c r="Q22" s="114">
        <f>[18]Setembro!$F$20</f>
        <v>95</v>
      </c>
      <c r="R22" s="114">
        <f>[18]Setembro!$F$21</f>
        <v>92</v>
      </c>
      <c r="S22" s="114">
        <f>[18]Setembro!$F$22</f>
        <v>97</v>
      </c>
      <c r="T22" s="114">
        <f>[18]Setembro!$F$23</f>
        <v>93</v>
      </c>
      <c r="U22" s="114">
        <f>[18]Setembro!$F$24</f>
        <v>86</v>
      </c>
      <c r="V22" s="114">
        <f>[18]Setembro!$F$25</f>
        <v>90</v>
      </c>
      <c r="W22" s="114">
        <f>[18]Setembro!$F$26</f>
        <v>92</v>
      </c>
      <c r="X22" s="114">
        <f>[18]Setembro!$F$27</f>
        <v>83</v>
      </c>
      <c r="Y22" s="114">
        <f>[18]Setembro!$F$28</f>
        <v>83</v>
      </c>
      <c r="Z22" s="114">
        <f>[18]Setembro!$F$29</f>
        <v>93</v>
      </c>
      <c r="AA22" s="114">
        <f>[18]Setembro!$F$30</f>
        <v>89</v>
      </c>
      <c r="AB22" s="114">
        <f>[18]Setembro!$F$31</f>
        <v>88</v>
      </c>
      <c r="AC22" s="114">
        <f>[18]Setembro!$F$32</f>
        <v>83</v>
      </c>
      <c r="AD22" s="114">
        <f>[18]Setembro!$F$33</f>
        <v>90</v>
      </c>
      <c r="AE22" s="114">
        <f>[18]Setembro!$F$34</f>
        <v>97</v>
      </c>
      <c r="AF22" s="109">
        <f t="shared" si="1"/>
        <v>98</v>
      </c>
      <c r="AG22" s="108">
        <f t="shared" si="2"/>
        <v>91.233333333333334</v>
      </c>
    </row>
    <row r="23" spans="1:36" x14ac:dyDescent="0.2">
      <c r="A23" s="52" t="s">
        <v>7</v>
      </c>
      <c r="B23" s="114">
        <f>[19]Setembro!$F$5</f>
        <v>95</v>
      </c>
      <c r="C23" s="114">
        <f>[19]Setembro!$F$6</f>
        <v>83</v>
      </c>
      <c r="D23" s="114">
        <f>[19]Setembro!$F$7</f>
        <v>85</v>
      </c>
      <c r="E23" s="114">
        <f>[19]Setembro!$F$8</f>
        <v>87</v>
      </c>
      <c r="F23" s="114">
        <f>[19]Setembro!$F$9</f>
        <v>91</v>
      </c>
      <c r="G23" s="114">
        <f>[19]Setembro!$F$10</f>
        <v>86</v>
      </c>
      <c r="H23" s="114">
        <f>[19]Setembro!$F$11</f>
        <v>80</v>
      </c>
      <c r="I23" s="114">
        <f>[19]Setembro!$F$12</f>
        <v>98</v>
      </c>
      <c r="J23" s="114">
        <f>[19]Setembro!$F$13</f>
        <v>99</v>
      </c>
      <c r="K23" s="114">
        <f>[19]Setembro!$F$14</f>
        <v>99</v>
      </c>
      <c r="L23" s="114">
        <f>[19]Setembro!$F$15</f>
        <v>75</v>
      </c>
      <c r="M23" s="114">
        <f>[19]Setembro!$F$16</f>
        <v>81</v>
      </c>
      <c r="N23" s="114">
        <f>[19]Setembro!$F$17</f>
        <v>95</v>
      </c>
      <c r="O23" s="114">
        <f>[19]Setembro!$F$18</f>
        <v>93</v>
      </c>
      <c r="P23" s="114">
        <f>[19]Setembro!$F$19</f>
        <v>71</v>
      </c>
      <c r="Q23" s="114">
        <f>[19]Setembro!$F$20</f>
        <v>69</v>
      </c>
      <c r="R23" s="114">
        <f>[19]Setembro!$F$21</f>
        <v>67</v>
      </c>
      <c r="S23" s="114">
        <f>[19]Setembro!$F$22</f>
        <v>82</v>
      </c>
      <c r="T23" s="114">
        <f>[19]Setembro!$F$23</f>
        <v>88</v>
      </c>
      <c r="U23" s="114">
        <f>[19]Setembro!$F$24</f>
        <v>83</v>
      </c>
      <c r="V23" s="114">
        <f>[19]Setembro!$F$25</f>
        <v>87</v>
      </c>
      <c r="W23" s="114">
        <f>[19]Setembro!$F$26</f>
        <v>77</v>
      </c>
      <c r="X23" s="114">
        <f>[19]Setembro!$F$27</f>
        <v>61</v>
      </c>
      <c r="Y23" s="114">
        <f>[19]Setembro!$F$28</f>
        <v>69</v>
      </c>
      <c r="Z23" s="114">
        <f>[19]Setembro!$F$29</f>
        <v>66</v>
      </c>
      <c r="AA23" s="114">
        <f>[19]Setembro!$F$30</f>
        <v>69</v>
      </c>
      <c r="AB23" s="114">
        <f>[19]Setembro!$F$31</f>
        <v>88</v>
      </c>
      <c r="AC23" s="114">
        <f>[19]Setembro!$F$32</f>
        <v>86</v>
      </c>
      <c r="AD23" s="114">
        <f>[19]Setembro!$F$33</f>
        <v>77</v>
      </c>
      <c r="AE23" s="114">
        <f>[19]Setembro!$F$34</f>
        <v>82</v>
      </c>
      <c r="AF23" s="109">
        <f t="shared" si="1"/>
        <v>99</v>
      </c>
      <c r="AG23" s="108">
        <f t="shared" si="2"/>
        <v>82.3</v>
      </c>
      <c r="AI23" t="s">
        <v>35</v>
      </c>
    </row>
    <row r="24" spans="1:36" x14ac:dyDescent="0.2">
      <c r="A24" s="52" t="s">
        <v>153</v>
      </c>
      <c r="B24" s="114">
        <f>[20]Setembro!$F$5</f>
        <v>100</v>
      </c>
      <c r="C24" s="114">
        <f>[20]Setembro!$F$6</f>
        <v>84</v>
      </c>
      <c r="D24" s="114">
        <f>[20]Setembro!$F$7</f>
        <v>92</v>
      </c>
      <c r="E24" s="114">
        <f>[20]Setembro!$F$8</f>
        <v>90</v>
      </c>
      <c r="F24" s="114">
        <f>[20]Setembro!$F$9</f>
        <v>89</v>
      </c>
      <c r="G24" s="114">
        <f>[20]Setembro!$F$10</f>
        <v>89</v>
      </c>
      <c r="H24" s="114">
        <f>[20]Setembro!$F$11</f>
        <v>75</v>
      </c>
      <c r="I24" s="114">
        <f>[20]Setembro!$F$12</f>
        <v>100</v>
      </c>
      <c r="J24" s="114">
        <f>[20]Setembro!$F$13</f>
        <v>100</v>
      </c>
      <c r="K24" s="114">
        <f>[20]Setembro!$F$14</f>
        <v>100</v>
      </c>
      <c r="L24" s="114">
        <f>[20]Setembro!$F$15</f>
        <v>83</v>
      </c>
      <c r="M24" s="114">
        <f>[20]Setembro!$F$16</f>
        <v>73</v>
      </c>
      <c r="N24" s="114">
        <f>[20]Setembro!$F$17</f>
        <v>99</v>
      </c>
      <c r="O24" s="114">
        <f>[20]Setembro!$F$18</f>
        <v>95</v>
      </c>
      <c r="P24" s="114">
        <f>[20]Setembro!$F$19</f>
        <v>94</v>
      </c>
      <c r="Q24" s="114">
        <f>[20]Setembro!$F$20</f>
        <v>83</v>
      </c>
      <c r="R24" s="114">
        <f>[20]Setembro!$F$21</f>
        <v>82</v>
      </c>
      <c r="S24" s="114">
        <f>[20]Setembro!$F$22</f>
        <v>88</v>
      </c>
      <c r="T24" s="114">
        <f>[20]Setembro!$F$23</f>
        <v>99</v>
      </c>
      <c r="U24" s="114">
        <f>[20]Setembro!$F$24</f>
        <v>91</v>
      </c>
      <c r="V24" s="114">
        <f>[20]Setembro!$F$25</f>
        <v>79</v>
      </c>
      <c r="W24" s="114">
        <f>[20]Setembro!$F$26</f>
        <v>91</v>
      </c>
      <c r="X24" s="114">
        <f>[20]Setembro!$F$27</f>
        <v>87</v>
      </c>
      <c r="Y24" s="114">
        <f>[20]Setembro!$F$28</f>
        <v>93</v>
      </c>
      <c r="Z24" s="114">
        <f>[20]Setembro!$F$29</f>
        <v>87</v>
      </c>
      <c r="AA24" s="114">
        <f>[20]Setembro!$F$30</f>
        <v>81</v>
      </c>
      <c r="AB24" s="114">
        <f>[20]Setembro!$F$31</f>
        <v>85</v>
      </c>
      <c r="AC24" s="114">
        <f>[20]Setembro!$F$32</f>
        <v>88</v>
      </c>
      <c r="AD24" s="114">
        <f>[20]Setembro!$F$33</f>
        <v>76</v>
      </c>
      <c r="AE24" s="114">
        <f>[20]Setembro!$F$34</f>
        <v>84</v>
      </c>
      <c r="AF24" s="109">
        <f t="shared" si="1"/>
        <v>100</v>
      </c>
      <c r="AG24" s="108">
        <f t="shared" si="2"/>
        <v>88.566666666666663</v>
      </c>
    </row>
    <row r="25" spans="1:36" x14ac:dyDescent="0.2">
      <c r="A25" s="52" t="s">
        <v>154</v>
      </c>
      <c r="B25" s="114">
        <f>[21]Setembro!$F$5</f>
        <v>85</v>
      </c>
      <c r="C25" s="114">
        <f>[21]Setembro!$F$6</f>
        <v>83</v>
      </c>
      <c r="D25" s="114">
        <f>[21]Setembro!$F$7</f>
        <v>82</v>
      </c>
      <c r="E25" s="114">
        <f>[21]Setembro!$F$8</f>
        <v>75</v>
      </c>
      <c r="F25" s="114">
        <f>[21]Setembro!$F$9</f>
        <v>86</v>
      </c>
      <c r="G25" s="114">
        <f>[21]Setembro!$F$10</f>
        <v>85</v>
      </c>
      <c r="H25" s="114">
        <f>[21]Setembro!$F$11</f>
        <v>72</v>
      </c>
      <c r="I25" s="114">
        <f>[21]Setembro!$F$12</f>
        <v>87</v>
      </c>
      <c r="J25" s="114">
        <f>[21]Setembro!$F$13</f>
        <v>90</v>
      </c>
      <c r="K25" s="114">
        <f>[21]Setembro!$F$14</f>
        <v>90</v>
      </c>
      <c r="L25" s="114">
        <f>[21]Setembro!$F$15</f>
        <v>79</v>
      </c>
      <c r="M25" s="114">
        <f>[21]Setembro!$F$16</f>
        <v>71</v>
      </c>
      <c r="N25" s="114">
        <f>[21]Setembro!$F$17</f>
        <v>81</v>
      </c>
      <c r="O25" s="114">
        <f>[21]Setembro!$F$18</f>
        <v>84</v>
      </c>
      <c r="P25" s="114">
        <f>[21]Setembro!$F$19</f>
        <v>85</v>
      </c>
      <c r="Q25" s="114">
        <f>[21]Setembro!$F$20</f>
        <v>80</v>
      </c>
      <c r="R25" s="114">
        <f>[21]Setembro!$F$21</f>
        <v>78</v>
      </c>
      <c r="S25" s="114">
        <f>[21]Setembro!$F$22</f>
        <v>70</v>
      </c>
      <c r="T25" s="114">
        <f>[21]Setembro!$F$23</f>
        <v>84</v>
      </c>
      <c r="U25" s="114">
        <f>[21]Setembro!$F$24</f>
        <v>93</v>
      </c>
      <c r="V25" s="114">
        <f>[21]Setembro!$F$25</f>
        <v>95</v>
      </c>
      <c r="W25" s="114">
        <f>[21]Setembro!$F$26</f>
        <v>94</v>
      </c>
      <c r="X25" s="114">
        <f>[21]Setembro!$F$27</f>
        <v>86</v>
      </c>
      <c r="Y25" s="114">
        <f>[21]Setembro!$F$28</f>
        <v>84</v>
      </c>
      <c r="Z25" s="114">
        <f>[21]Setembro!$F$29</f>
        <v>83</v>
      </c>
      <c r="AA25" s="114">
        <f>[21]Setembro!$F$30</f>
        <v>81</v>
      </c>
      <c r="AB25" s="114">
        <f>[21]Setembro!$F$31</f>
        <v>88</v>
      </c>
      <c r="AC25" s="114">
        <f>[21]Setembro!$F$32</f>
        <v>87</v>
      </c>
      <c r="AD25" s="114">
        <f>[21]Setembro!$F$33</f>
        <v>78</v>
      </c>
      <c r="AE25" s="114">
        <f>[21]Setembro!$F$34</f>
        <v>94</v>
      </c>
      <c r="AF25" s="109">
        <f t="shared" si="1"/>
        <v>95</v>
      </c>
      <c r="AG25" s="108">
        <f t="shared" si="2"/>
        <v>83.666666666666671</v>
      </c>
      <c r="AH25" s="12" t="s">
        <v>35</v>
      </c>
    </row>
    <row r="26" spans="1:36" x14ac:dyDescent="0.2">
      <c r="A26" s="52" t="s">
        <v>155</v>
      </c>
      <c r="B26" s="114">
        <f>[22]Setembro!$F$5</f>
        <v>100</v>
      </c>
      <c r="C26" s="114">
        <f>[22]Setembro!$F$6</f>
        <v>88</v>
      </c>
      <c r="D26" s="114">
        <f>[22]Setembro!$F$7</f>
        <v>92</v>
      </c>
      <c r="E26" s="114">
        <f>[22]Setembro!$F$8</f>
        <v>90</v>
      </c>
      <c r="F26" s="114">
        <f>[22]Setembro!$F$9</f>
        <v>87</v>
      </c>
      <c r="G26" s="114">
        <f>[22]Setembro!$F$10</f>
        <v>86</v>
      </c>
      <c r="H26" s="114">
        <f>[22]Setembro!$F$11</f>
        <v>77</v>
      </c>
      <c r="I26" s="114">
        <f>[22]Setembro!$F$12</f>
        <v>100</v>
      </c>
      <c r="J26" s="114" t="str">
        <f>[22]Setembro!$F$13</f>
        <v>*</v>
      </c>
      <c r="K26" s="114" t="str">
        <f>[22]Setembro!$F$14</f>
        <v>*</v>
      </c>
      <c r="L26" s="114" t="str">
        <f>[22]Setembro!$F$15</f>
        <v>*</v>
      </c>
      <c r="M26" s="114" t="str">
        <f>[22]Setembro!$F$16</f>
        <v>*</v>
      </c>
      <c r="N26" s="114" t="str">
        <f>[22]Setembro!$F$17</f>
        <v>*</v>
      </c>
      <c r="O26" s="114" t="str">
        <f>[22]Setembro!$F$18</f>
        <v>*</v>
      </c>
      <c r="P26" s="114" t="str">
        <f>[22]Setembro!$F$19</f>
        <v>*</v>
      </c>
      <c r="Q26" s="114" t="str">
        <f>[22]Setembro!$F$20</f>
        <v>*</v>
      </c>
      <c r="R26" s="114" t="str">
        <f>[22]Setembro!$F$21</f>
        <v>*</v>
      </c>
      <c r="S26" s="114" t="str">
        <f>[22]Setembro!$F$22</f>
        <v>*</v>
      </c>
      <c r="T26" s="114">
        <f>[22]Setembro!$F$23</f>
        <v>95</v>
      </c>
      <c r="U26" s="114">
        <f>[22]Setembro!$F$24</f>
        <v>91</v>
      </c>
      <c r="V26" s="114">
        <f>[22]Setembro!$F$25</f>
        <v>91</v>
      </c>
      <c r="W26" s="114">
        <f>[22]Setembro!$F$26</f>
        <v>87</v>
      </c>
      <c r="X26" s="114">
        <f>[22]Setembro!$F$27</f>
        <v>87</v>
      </c>
      <c r="Y26" s="114">
        <f>[22]Setembro!$F$28</f>
        <v>87</v>
      </c>
      <c r="Z26" s="114">
        <f>[22]Setembro!$F$29</f>
        <v>83</v>
      </c>
      <c r="AA26" s="114">
        <f>[22]Setembro!$F$30</f>
        <v>78</v>
      </c>
      <c r="AB26" s="114">
        <f>[22]Setembro!$F$31</f>
        <v>86</v>
      </c>
      <c r="AC26" s="114">
        <f>[22]Setembro!$F$32</f>
        <v>82</v>
      </c>
      <c r="AD26" s="114">
        <f>[22]Setembro!$F$33</f>
        <v>79</v>
      </c>
      <c r="AE26" s="114">
        <f>[22]Setembro!$F$34</f>
        <v>76</v>
      </c>
      <c r="AF26" s="109">
        <f t="shared" si="1"/>
        <v>100</v>
      </c>
      <c r="AG26" s="108">
        <f t="shared" si="2"/>
        <v>87.1</v>
      </c>
      <c r="AI26" t="s">
        <v>35</v>
      </c>
    </row>
    <row r="27" spans="1:36" x14ac:dyDescent="0.2">
      <c r="A27" s="52" t="s">
        <v>8</v>
      </c>
      <c r="B27" s="114">
        <f>[23]Setembro!$F$5</f>
        <v>100</v>
      </c>
      <c r="C27" s="114">
        <f>[23]Setembro!$F$6</f>
        <v>100</v>
      </c>
      <c r="D27" s="114">
        <f>[23]Setembro!$F$7</f>
        <v>96</v>
      </c>
      <c r="E27" s="114">
        <f>[23]Setembro!$F$8</f>
        <v>92</v>
      </c>
      <c r="F27" s="114">
        <f>[23]Setembro!$F$9</f>
        <v>100</v>
      </c>
      <c r="G27" s="114">
        <f>[23]Setembro!$F$10</f>
        <v>100</v>
      </c>
      <c r="H27" s="114">
        <f>[23]Setembro!$F$11</f>
        <v>81</v>
      </c>
      <c r="I27" s="114">
        <f>[23]Setembro!$F$12</f>
        <v>97</v>
      </c>
      <c r="J27" s="114">
        <f>[23]Setembro!$F$13</f>
        <v>100</v>
      </c>
      <c r="K27" s="114">
        <f>[23]Setembro!$F$14</f>
        <v>99</v>
      </c>
      <c r="L27" s="114">
        <f>[23]Setembro!$F$15</f>
        <v>88</v>
      </c>
      <c r="M27" s="114">
        <f>[23]Setembro!$F$16</f>
        <v>73</v>
      </c>
      <c r="N27" s="114">
        <f>[23]Setembro!$F$17</f>
        <v>100</v>
      </c>
      <c r="O27" s="114">
        <f>[23]Setembro!$F$18</f>
        <v>100</v>
      </c>
      <c r="P27" s="114">
        <f>[23]Setembro!$F$19</f>
        <v>100</v>
      </c>
      <c r="Q27" s="114">
        <f>[23]Setembro!$F$20</f>
        <v>84</v>
      </c>
      <c r="R27" s="114">
        <f>[23]Setembro!$F$21</f>
        <v>83</v>
      </c>
      <c r="S27" s="114">
        <f>[23]Setembro!$F$22</f>
        <v>87</v>
      </c>
      <c r="T27" s="114">
        <f>[23]Setembro!$F$23</f>
        <v>90</v>
      </c>
      <c r="U27" s="114">
        <f>[23]Setembro!$F$24</f>
        <v>96</v>
      </c>
      <c r="V27" s="114">
        <f>[23]Setembro!$F$25</f>
        <v>97</v>
      </c>
      <c r="W27" s="114">
        <f>[23]Setembro!$F$26</f>
        <v>78</v>
      </c>
      <c r="X27" s="114">
        <f>[23]Setembro!$F$27</f>
        <v>79</v>
      </c>
      <c r="Y27" s="114">
        <f>[23]Setembro!$F$28</f>
        <v>85</v>
      </c>
      <c r="Z27" s="114">
        <f>[23]Setembro!$F$29</f>
        <v>84</v>
      </c>
      <c r="AA27" s="114">
        <f>[23]Setembro!$F$30</f>
        <v>79</v>
      </c>
      <c r="AB27" s="114">
        <f>[23]Setembro!$F$31</f>
        <v>89</v>
      </c>
      <c r="AC27" s="114">
        <f>[23]Setembro!$F$32</f>
        <v>88</v>
      </c>
      <c r="AD27" s="114">
        <f>[23]Setembro!$F$33</f>
        <v>77</v>
      </c>
      <c r="AE27" s="114">
        <f>[23]Setembro!$F$34</f>
        <v>87</v>
      </c>
      <c r="AF27" s="109">
        <f t="shared" si="1"/>
        <v>100</v>
      </c>
      <c r="AG27" s="108">
        <f t="shared" si="2"/>
        <v>90.3</v>
      </c>
      <c r="AI27" t="s">
        <v>35</v>
      </c>
    </row>
    <row r="28" spans="1:36" x14ac:dyDescent="0.2">
      <c r="A28" s="52" t="s">
        <v>9</v>
      </c>
      <c r="B28" s="114">
        <f>[24]Setembro!$F$5</f>
        <v>94</v>
      </c>
      <c r="C28" s="114">
        <f>[24]Setembro!$F$6</f>
        <v>90</v>
      </c>
      <c r="D28" s="114">
        <f>[24]Setembro!$F$7</f>
        <v>89</v>
      </c>
      <c r="E28" s="114">
        <f>[24]Setembro!$F$8</f>
        <v>90</v>
      </c>
      <c r="F28" s="114">
        <f>[24]Setembro!$F$9</f>
        <v>86</v>
      </c>
      <c r="G28" s="114">
        <f>[24]Setembro!$F$10</f>
        <v>87</v>
      </c>
      <c r="H28" s="114">
        <f>[24]Setembro!$F$11</f>
        <v>78</v>
      </c>
      <c r="I28" s="114">
        <f>[24]Setembro!$F$12</f>
        <v>96</v>
      </c>
      <c r="J28" s="114">
        <f>[24]Setembro!$F$13</f>
        <v>97</v>
      </c>
      <c r="K28" s="114">
        <f>[24]Setembro!$F$14</f>
        <v>95</v>
      </c>
      <c r="L28" s="114">
        <f>[24]Setembro!$F$15</f>
        <v>74</v>
      </c>
      <c r="M28" s="114">
        <f>[24]Setembro!$F$16</f>
        <v>62</v>
      </c>
      <c r="N28" s="114">
        <f>[24]Setembro!$F$17</f>
        <v>94</v>
      </c>
      <c r="O28" s="114">
        <f>[24]Setembro!$F$18</f>
        <v>92</v>
      </c>
      <c r="P28" s="114">
        <f>[24]Setembro!$F$19</f>
        <v>74</v>
      </c>
      <c r="Q28" s="114">
        <f>[24]Setembro!$F$20</f>
        <v>61</v>
      </c>
      <c r="R28" s="114">
        <f>[24]Setembro!$F$21</f>
        <v>69</v>
      </c>
      <c r="S28" s="114">
        <f>[24]Setembro!$F$22</f>
        <v>69</v>
      </c>
      <c r="T28" s="114">
        <f>[24]Setembro!$F$23</f>
        <v>78</v>
      </c>
      <c r="U28" s="114">
        <f>[24]Setembro!$F$24</f>
        <v>78</v>
      </c>
      <c r="V28" s="114">
        <f>[24]Setembro!$F$25</f>
        <v>68</v>
      </c>
      <c r="W28" s="114">
        <f>[24]Setembro!$F$26</f>
        <v>64</v>
      </c>
      <c r="X28" s="114">
        <f>[24]Setembro!$F$27</f>
        <v>69</v>
      </c>
      <c r="Y28" s="114">
        <f>[24]Setembro!$F$28</f>
        <v>71</v>
      </c>
      <c r="Z28" s="114">
        <f>[24]Setembro!$F$29</f>
        <v>70</v>
      </c>
      <c r="AA28" s="114">
        <f>[24]Setembro!$F$30</f>
        <v>67</v>
      </c>
      <c r="AB28" s="114">
        <f>[24]Setembro!$F$31</f>
        <v>81</v>
      </c>
      <c r="AC28" s="114">
        <f>[24]Setembro!$F$32</f>
        <v>82</v>
      </c>
      <c r="AD28" s="114">
        <f>[24]Setembro!$F$33</f>
        <v>76</v>
      </c>
      <c r="AE28" s="114">
        <f>[24]Setembro!$F$34</f>
        <v>73</v>
      </c>
      <c r="AF28" s="109">
        <f t="shared" si="1"/>
        <v>97</v>
      </c>
      <c r="AG28" s="108">
        <f t="shared" si="2"/>
        <v>79.13333333333334</v>
      </c>
      <c r="AI28" t="s">
        <v>35</v>
      </c>
    </row>
    <row r="29" spans="1:36" hidden="1" x14ac:dyDescent="0.2">
      <c r="A29" s="52" t="s">
        <v>32</v>
      </c>
      <c r="B29" s="114" t="str">
        <f>[25]Setembro!$F$5</f>
        <v>*</v>
      </c>
      <c r="C29" s="114" t="str">
        <f>[25]Setembro!$F$6</f>
        <v>*</v>
      </c>
      <c r="D29" s="114" t="str">
        <f>[25]Setembro!$F$7</f>
        <v>*</v>
      </c>
      <c r="E29" s="114" t="str">
        <f>[25]Setembro!$F$8</f>
        <v>*</v>
      </c>
      <c r="F29" s="114" t="str">
        <f>[25]Setembro!$F$9</f>
        <v>*</v>
      </c>
      <c r="G29" s="114" t="str">
        <f>[25]Setembro!$F$10</f>
        <v>*</v>
      </c>
      <c r="H29" s="114" t="str">
        <f>[25]Setembro!$F$11</f>
        <v>*</v>
      </c>
      <c r="I29" s="114" t="str">
        <f>[25]Setembro!$F$12</f>
        <v>*</v>
      </c>
      <c r="J29" s="114" t="str">
        <f>[25]Setembro!$F$13</f>
        <v>*</v>
      </c>
      <c r="K29" s="114" t="str">
        <f>[25]Setembro!$F$14</f>
        <v>*</v>
      </c>
      <c r="L29" s="114" t="str">
        <f>[25]Setembro!$F$15</f>
        <v>*</v>
      </c>
      <c r="M29" s="114" t="str">
        <f>[25]Setembro!$F$16</f>
        <v>*</v>
      </c>
      <c r="N29" s="114" t="str">
        <f>[25]Setembro!$F$17</f>
        <v>*</v>
      </c>
      <c r="O29" s="114" t="str">
        <f>[25]Setembro!$F$18</f>
        <v>*</v>
      </c>
      <c r="P29" s="114" t="str">
        <f>[25]Setembro!$F$19</f>
        <v>*</v>
      </c>
      <c r="Q29" s="114" t="str">
        <f>[25]Setembro!$F$20</f>
        <v>*</v>
      </c>
      <c r="R29" s="114" t="str">
        <f>[25]Setembro!$F$21</f>
        <v>*</v>
      </c>
      <c r="S29" s="114" t="str">
        <f>[25]Setembro!$F$22</f>
        <v>*</v>
      </c>
      <c r="T29" s="114" t="str">
        <f>[25]Setembro!$F$23</f>
        <v>*</v>
      </c>
      <c r="U29" s="114" t="str">
        <f>[25]Setembro!$F$24</f>
        <v>*</v>
      </c>
      <c r="V29" s="114" t="str">
        <f>[25]Setembro!$F$25</f>
        <v>*</v>
      </c>
      <c r="W29" s="114" t="str">
        <f>[25]Setembro!$F$26</f>
        <v>*</v>
      </c>
      <c r="X29" s="114" t="str">
        <f>[25]Setembro!$F$27</f>
        <v>*</v>
      </c>
      <c r="Y29" s="114" t="str">
        <f>[25]Setembro!$F$28</f>
        <v>*</v>
      </c>
      <c r="Z29" s="114" t="str">
        <f>[25]Setembro!$F$29</f>
        <v>*</v>
      </c>
      <c r="AA29" s="114" t="str">
        <f>[25]Setembro!$F$30</f>
        <v>*</v>
      </c>
      <c r="AB29" s="114" t="str">
        <f>[25]Setembro!$F$31</f>
        <v>*</v>
      </c>
      <c r="AC29" s="114" t="str">
        <f>[25]Setembro!$F$32</f>
        <v>*</v>
      </c>
      <c r="AD29" s="114" t="str">
        <f>[25]Setembro!$F$33</f>
        <v>*</v>
      </c>
      <c r="AE29" s="114" t="str">
        <f>[25]Setembro!$F$34</f>
        <v>*</v>
      </c>
      <c r="AF29" s="109" t="s">
        <v>209</v>
      </c>
      <c r="AG29" s="108" t="s">
        <v>209</v>
      </c>
      <c r="AI29" t="s">
        <v>35</v>
      </c>
    </row>
    <row r="30" spans="1:36" x14ac:dyDescent="0.2">
      <c r="A30" s="52" t="s">
        <v>10</v>
      </c>
      <c r="B30" s="114">
        <f>[26]Setembro!$F$5</f>
        <v>93</v>
      </c>
      <c r="C30" s="114">
        <f>[26]Setembro!$F$6</f>
        <v>78</v>
      </c>
      <c r="D30" s="114">
        <f>[26]Setembro!$F$7</f>
        <v>91</v>
      </c>
      <c r="E30" s="114">
        <f>[26]Setembro!$F$8</f>
        <v>89</v>
      </c>
      <c r="F30" s="114">
        <f>[26]Setembro!$F$9</f>
        <v>93</v>
      </c>
      <c r="G30" s="114">
        <f>[26]Setembro!$F$10</f>
        <v>94</v>
      </c>
      <c r="H30" s="114">
        <f>[26]Setembro!$F$11</f>
        <v>78</v>
      </c>
      <c r="I30" s="114">
        <f>[26]Setembro!$F$12</f>
        <v>99</v>
      </c>
      <c r="J30" s="114">
        <f>[26]Setembro!$F$13</f>
        <v>100</v>
      </c>
      <c r="K30" s="114">
        <f>[26]Setembro!$F$14</f>
        <v>100</v>
      </c>
      <c r="L30" s="114">
        <f>[26]Setembro!$F$15</f>
        <v>91</v>
      </c>
      <c r="M30" s="114">
        <f>[26]Setembro!$F$16</f>
        <v>73</v>
      </c>
      <c r="N30" s="114">
        <f>[26]Setembro!$F$17</f>
        <v>95</v>
      </c>
      <c r="O30" s="114">
        <f>[26]Setembro!$F$18</f>
        <v>95</v>
      </c>
      <c r="P30" s="114">
        <f>[26]Setembro!$F$19</f>
        <v>90</v>
      </c>
      <c r="Q30" s="114">
        <f>[26]Setembro!$F$20</f>
        <v>81</v>
      </c>
      <c r="R30" s="114">
        <f>[26]Setembro!$F$21</f>
        <v>71</v>
      </c>
      <c r="S30" s="114">
        <f>[26]Setembro!$F$22</f>
        <v>84</v>
      </c>
      <c r="T30" s="114">
        <f>[26]Setembro!$F$23</f>
        <v>93</v>
      </c>
      <c r="U30" s="114">
        <f>[26]Setembro!$F$24</f>
        <v>92</v>
      </c>
      <c r="V30" s="114">
        <f>[26]Setembro!$F$25</f>
        <v>89</v>
      </c>
      <c r="W30" s="114">
        <f>[26]Setembro!$F$26</f>
        <v>93</v>
      </c>
      <c r="X30" s="114">
        <f>[26]Setembro!$F$27</f>
        <v>84</v>
      </c>
      <c r="Y30" s="114">
        <f>[26]Setembro!$F$28</f>
        <v>82</v>
      </c>
      <c r="Z30" s="114">
        <f>[26]Setembro!$F$29</f>
        <v>84</v>
      </c>
      <c r="AA30" s="114">
        <f>[26]Setembro!$F$30</f>
        <v>66</v>
      </c>
      <c r="AB30" s="114">
        <f>[26]Setembro!$F$31</f>
        <v>89</v>
      </c>
      <c r="AC30" s="114">
        <f>[26]Setembro!$F$32</f>
        <v>87</v>
      </c>
      <c r="AD30" s="114">
        <f>[26]Setembro!$F$33</f>
        <v>81</v>
      </c>
      <c r="AE30" s="114">
        <f>[26]Setembro!$F$34</f>
        <v>85</v>
      </c>
      <c r="AF30" s="109">
        <f t="shared" si="1"/>
        <v>100</v>
      </c>
      <c r="AG30" s="108">
        <f t="shared" si="2"/>
        <v>87.333333333333329</v>
      </c>
      <c r="AI30" t="s">
        <v>35</v>
      </c>
    </row>
    <row r="31" spans="1:36" x14ac:dyDescent="0.2">
      <c r="A31" s="52" t="s">
        <v>156</v>
      </c>
      <c r="B31" s="114">
        <f>[27]Setembro!$F$5</f>
        <v>97</v>
      </c>
      <c r="C31" s="114">
        <f>[27]Setembro!$F$6</f>
        <v>90</v>
      </c>
      <c r="D31" s="114">
        <f>[27]Setembro!$F$7</f>
        <v>93</v>
      </c>
      <c r="E31" s="114">
        <f>[27]Setembro!$F$8</f>
        <v>93</v>
      </c>
      <c r="F31" s="114">
        <f>[27]Setembro!$F$9</f>
        <v>92</v>
      </c>
      <c r="G31" s="114">
        <f>[27]Setembro!$F$10</f>
        <v>91</v>
      </c>
      <c r="H31" s="114">
        <f>[27]Setembro!$F$11</f>
        <v>80</v>
      </c>
      <c r="I31" s="114">
        <f>[27]Setembro!$F$12</f>
        <v>98</v>
      </c>
      <c r="J31" s="114">
        <f>[27]Setembro!$F$13</f>
        <v>99</v>
      </c>
      <c r="K31" s="114">
        <f>[27]Setembro!$F$14</f>
        <v>99</v>
      </c>
      <c r="L31" s="114">
        <f>[27]Setembro!$F$15</f>
        <v>89</v>
      </c>
      <c r="M31" s="114">
        <f>[27]Setembro!$F$16</f>
        <v>79</v>
      </c>
      <c r="N31" s="114">
        <f>[27]Setembro!$F$17</f>
        <v>95</v>
      </c>
      <c r="O31" s="114">
        <f>[27]Setembro!$F$18</f>
        <v>95</v>
      </c>
      <c r="P31" s="114">
        <f>[27]Setembro!$F$19</f>
        <v>80</v>
      </c>
      <c r="Q31" s="114">
        <f>[27]Setembro!$F$20</f>
        <v>79</v>
      </c>
      <c r="R31" s="114">
        <f>[27]Setembro!$F$21</f>
        <v>92</v>
      </c>
      <c r="S31" s="114">
        <f>[27]Setembro!$F$22</f>
        <v>81</v>
      </c>
      <c r="T31" s="114">
        <f>[27]Setembro!$F$23</f>
        <v>94</v>
      </c>
      <c r="U31" s="114">
        <f>[27]Setembro!$F$24</f>
        <v>90</v>
      </c>
      <c r="V31" s="114">
        <f>[27]Setembro!$F$25</f>
        <v>91</v>
      </c>
      <c r="W31" s="114">
        <f>[27]Setembro!$F$26</f>
        <v>91</v>
      </c>
      <c r="X31" s="114">
        <f>[27]Setembro!$F$27</f>
        <v>80</v>
      </c>
      <c r="Y31" s="114">
        <f>[27]Setembro!$F$28</f>
        <v>91</v>
      </c>
      <c r="Z31" s="114">
        <f>[27]Setembro!$F$29</f>
        <v>86</v>
      </c>
      <c r="AA31" s="114">
        <f>[27]Setembro!$F$30</f>
        <v>75</v>
      </c>
      <c r="AB31" s="114">
        <f>[27]Setembro!$F$31</f>
        <v>94</v>
      </c>
      <c r="AC31" s="114">
        <f>[27]Setembro!$F$32</f>
        <v>86</v>
      </c>
      <c r="AD31" s="114">
        <f>[27]Setembro!$F$33</f>
        <v>84</v>
      </c>
      <c r="AE31" s="114">
        <f>[27]Setembro!$F$34</f>
        <v>84</v>
      </c>
      <c r="AF31" s="109">
        <f t="shared" si="1"/>
        <v>99</v>
      </c>
      <c r="AG31" s="108">
        <f t="shared" si="2"/>
        <v>88.933333333333337</v>
      </c>
      <c r="AH31" s="12" t="s">
        <v>35</v>
      </c>
    </row>
    <row r="32" spans="1:36" x14ac:dyDescent="0.2">
      <c r="A32" s="52" t="s">
        <v>11</v>
      </c>
      <c r="B32" s="114">
        <f>[28]Setembro!$F$5</f>
        <v>93</v>
      </c>
      <c r="C32" s="114">
        <f>[28]Setembro!$F$6</f>
        <v>93</v>
      </c>
      <c r="D32" s="114">
        <f>[28]Setembro!$F$7</f>
        <v>91</v>
      </c>
      <c r="E32" s="114">
        <f>[28]Setembro!$F$8</f>
        <v>91</v>
      </c>
      <c r="F32" s="114">
        <f>[28]Setembro!$F$9</f>
        <v>85</v>
      </c>
      <c r="G32" s="114">
        <f>[28]Setembro!$F$10</f>
        <v>95</v>
      </c>
      <c r="H32" s="114">
        <f>[28]Setembro!$F$11</f>
        <v>96</v>
      </c>
      <c r="I32" s="114">
        <f>[28]Setembro!$F$12</f>
        <v>95</v>
      </c>
      <c r="J32" s="114">
        <f>[28]Setembro!$F$13</f>
        <v>96</v>
      </c>
      <c r="K32" s="114">
        <f>[28]Setembro!$F$14</f>
        <v>97</v>
      </c>
      <c r="L32" s="114">
        <f>[28]Setembro!$F$15</f>
        <v>95</v>
      </c>
      <c r="M32" s="114">
        <f>[28]Setembro!$F$16</f>
        <v>91</v>
      </c>
      <c r="N32" s="114">
        <f>[28]Setembro!$F$17</f>
        <v>93</v>
      </c>
      <c r="O32" s="114">
        <f>[28]Setembro!$F$18</f>
        <v>91</v>
      </c>
      <c r="P32" s="114">
        <f>[28]Setembro!$F$19</f>
        <v>94</v>
      </c>
      <c r="Q32" s="114">
        <f>[28]Setembro!$F$20</f>
        <v>90</v>
      </c>
      <c r="R32" s="114">
        <f>[28]Setembro!$F$21</f>
        <v>93</v>
      </c>
      <c r="S32" s="114">
        <f>[28]Setembro!$F$22</f>
        <v>87</v>
      </c>
      <c r="T32" s="114">
        <f>[28]Setembro!$F$23</f>
        <v>92</v>
      </c>
      <c r="U32" s="114">
        <f>[28]Setembro!$F$24</f>
        <v>91</v>
      </c>
      <c r="V32" s="114">
        <f>[28]Setembro!$F$25</f>
        <v>90</v>
      </c>
      <c r="W32" s="114">
        <f>[28]Setembro!$F$26</f>
        <v>89</v>
      </c>
      <c r="X32" s="114">
        <f>[28]Setembro!$F$27</f>
        <v>89</v>
      </c>
      <c r="Y32" s="114">
        <f>[28]Setembro!$F$28</f>
        <v>90</v>
      </c>
      <c r="Z32" s="114">
        <f>[28]Setembro!$F$29</f>
        <v>88</v>
      </c>
      <c r="AA32" s="114">
        <f>[28]Setembro!$F$30</f>
        <v>76</v>
      </c>
      <c r="AB32" s="114">
        <f>[28]Setembro!$F$31</f>
        <v>79</v>
      </c>
      <c r="AC32" s="114">
        <f>[28]Setembro!$F$32</f>
        <v>84</v>
      </c>
      <c r="AD32" s="114">
        <f>[28]Setembro!$F$33</f>
        <v>88</v>
      </c>
      <c r="AE32" s="114">
        <f>[28]Setembro!$F$34</f>
        <v>86</v>
      </c>
      <c r="AF32" s="109">
        <f t="shared" si="1"/>
        <v>97</v>
      </c>
      <c r="AG32" s="108">
        <f t="shared" si="2"/>
        <v>90.266666666666666</v>
      </c>
      <c r="AI32" t="s">
        <v>35</v>
      </c>
      <c r="AJ32" t="s">
        <v>35</v>
      </c>
    </row>
    <row r="33" spans="1:37" s="5" customFormat="1" x14ac:dyDescent="0.2">
      <c r="A33" s="52" t="s">
        <v>12</v>
      </c>
      <c r="B33" s="114">
        <f>[29]Setembro!$F$5</f>
        <v>88</v>
      </c>
      <c r="C33" s="114">
        <f>[29]Setembro!$F$6</f>
        <v>87</v>
      </c>
      <c r="D33" s="114">
        <f>[29]Setembro!$F$7</f>
        <v>85</v>
      </c>
      <c r="E33" s="114">
        <f>[29]Setembro!$F$8</f>
        <v>81</v>
      </c>
      <c r="F33" s="114">
        <f>[29]Setembro!$F$9</f>
        <v>72</v>
      </c>
      <c r="G33" s="114" t="str">
        <f>[29]Setembro!$F$10</f>
        <v>*</v>
      </c>
      <c r="H33" s="114" t="str">
        <f>[29]Setembro!$F$11</f>
        <v>*</v>
      </c>
      <c r="I33" s="114" t="str">
        <f>[29]Setembro!$F$12</f>
        <v>*</v>
      </c>
      <c r="J33" s="114" t="str">
        <f>[29]Setembro!$F$13</f>
        <v>*</v>
      </c>
      <c r="K33" s="114">
        <f>[29]Setembro!$F$14</f>
        <v>93</v>
      </c>
      <c r="L33" s="114">
        <f>[29]Setembro!$F$15</f>
        <v>87</v>
      </c>
      <c r="M33" s="114">
        <f>[29]Setembro!$F$16</f>
        <v>95</v>
      </c>
      <c r="N33" s="114">
        <f>[29]Setembro!$F$17</f>
        <v>95</v>
      </c>
      <c r="O33" s="114">
        <f>[29]Setembro!$F$18</f>
        <v>89</v>
      </c>
      <c r="P33" s="114">
        <f>[29]Setembro!$F$19</f>
        <v>87</v>
      </c>
      <c r="Q33" s="114">
        <f>[29]Setembro!$F$20</f>
        <v>88</v>
      </c>
      <c r="R33" s="114">
        <f>[29]Setembro!$F$21</f>
        <v>90</v>
      </c>
      <c r="S33" s="114">
        <f>[29]Setembro!$F$22</f>
        <v>85</v>
      </c>
      <c r="T33" s="114">
        <f>[29]Setembro!$F$23</f>
        <v>92</v>
      </c>
      <c r="U33" s="114">
        <f>[29]Setembro!$F$24</f>
        <v>83</v>
      </c>
      <c r="V33" s="114">
        <f>[29]Setembro!$F$25</f>
        <v>89</v>
      </c>
      <c r="W33" s="114">
        <f>[29]Setembro!$F$26</f>
        <v>91</v>
      </c>
      <c r="X33" s="114">
        <f>[29]Setembro!$F$27</f>
        <v>90</v>
      </c>
      <c r="Y33" s="114">
        <f>[29]Setembro!$F$28</f>
        <v>90</v>
      </c>
      <c r="Z33" s="114">
        <f>[29]Setembro!$F$29</f>
        <v>89</v>
      </c>
      <c r="AA33" s="114">
        <f>[29]Setembro!$F$30</f>
        <v>88</v>
      </c>
      <c r="AB33" s="114">
        <f>[29]Setembro!$F$31</f>
        <v>77</v>
      </c>
      <c r="AC33" s="114">
        <f>[29]Setembro!$F$32</f>
        <v>83</v>
      </c>
      <c r="AD33" s="114">
        <f>[29]Setembro!$F$33</f>
        <v>86</v>
      </c>
      <c r="AE33" s="114">
        <f>[29]Setembro!$F$34</f>
        <v>80</v>
      </c>
      <c r="AF33" s="109">
        <f t="shared" si="1"/>
        <v>95</v>
      </c>
      <c r="AG33" s="108">
        <f t="shared" si="2"/>
        <v>86.92307692307692</v>
      </c>
    </row>
    <row r="34" spans="1:37" x14ac:dyDescent="0.2">
      <c r="A34" s="52" t="s">
        <v>13</v>
      </c>
      <c r="B34" s="114">
        <f>[30]Setembro!$F$5</f>
        <v>88</v>
      </c>
      <c r="C34" s="114">
        <f>[30]Setembro!$F$6</f>
        <v>85</v>
      </c>
      <c r="D34" s="114">
        <f>[30]Setembro!$F$7</f>
        <v>75</v>
      </c>
      <c r="E34" s="114">
        <f>[30]Setembro!$F$8</f>
        <v>82</v>
      </c>
      <c r="F34" s="114">
        <f>[30]Setembro!$F$9</f>
        <v>75</v>
      </c>
      <c r="G34" s="114">
        <f>[30]Setembro!$F$10</f>
        <v>77</v>
      </c>
      <c r="H34" s="114">
        <f>[30]Setembro!$F$11</f>
        <v>85</v>
      </c>
      <c r="I34" s="114">
        <f>[30]Setembro!$F$12</f>
        <v>83</v>
      </c>
      <c r="J34" s="114">
        <f>[30]Setembro!$F$13</f>
        <v>92</v>
      </c>
      <c r="K34" s="114">
        <f>[30]Setembro!$F$14</f>
        <v>87</v>
      </c>
      <c r="L34" s="114">
        <f>[30]Setembro!$F$15</f>
        <v>87</v>
      </c>
      <c r="M34" s="114">
        <f>[30]Setembro!$F$16</f>
        <v>87</v>
      </c>
      <c r="N34" s="114">
        <f>[30]Setembro!$F$17</f>
        <v>94</v>
      </c>
      <c r="O34" s="114">
        <f>[30]Setembro!$F$18</f>
        <v>94</v>
      </c>
      <c r="P34" s="114">
        <f>[30]Setembro!$F$19</f>
        <v>95</v>
      </c>
      <c r="Q34" s="114">
        <f>[30]Setembro!$F$20</f>
        <v>94</v>
      </c>
      <c r="R34" s="114">
        <f>[30]Setembro!$F$21</f>
        <v>91</v>
      </c>
      <c r="S34" s="114">
        <f>[30]Setembro!$F$22</f>
        <v>79</v>
      </c>
      <c r="T34" s="114">
        <f>[30]Setembro!$F$23</f>
        <v>87</v>
      </c>
      <c r="U34" s="114">
        <f>[30]Setembro!$F$24</f>
        <v>91</v>
      </c>
      <c r="V34" s="114">
        <f>[30]Setembro!$F$25</f>
        <v>94</v>
      </c>
      <c r="W34" s="114">
        <f>[30]Setembro!$F$26</f>
        <v>93</v>
      </c>
      <c r="X34" s="114">
        <f>[30]Setembro!$F$27</f>
        <v>90</v>
      </c>
      <c r="Y34" s="114" t="str">
        <f>[30]Setembro!$F$28</f>
        <v>*</v>
      </c>
      <c r="Z34" s="114" t="str">
        <f>[30]Setembro!$F$29</f>
        <v>*</v>
      </c>
      <c r="AA34" s="114" t="str">
        <f>[30]Setembro!$F$30</f>
        <v>*</v>
      </c>
      <c r="AB34" s="114" t="str">
        <f>[30]Setembro!$F$31</f>
        <v>*</v>
      </c>
      <c r="AC34" s="114" t="str">
        <f>[30]Setembro!$F$32</f>
        <v>*</v>
      </c>
      <c r="AD34" s="114" t="str">
        <f>[30]Setembro!$F$33</f>
        <v>*</v>
      </c>
      <c r="AE34" s="114" t="str">
        <f>[30]Setembro!$F$34</f>
        <v>*</v>
      </c>
      <c r="AF34" s="109">
        <f t="shared" si="1"/>
        <v>95</v>
      </c>
      <c r="AG34" s="108">
        <f t="shared" si="2"/>
        <v>87.173913043478265</v>
      </c>
      <c r="AI34" t="s">
        <v>35</v>
      </c>
    </row>
    <row r="35" spans="1:37" x14ac:dyDescent="0.2">
      <c r="A35" s="52" t="s">
        <v>157</v>
      </c>
      <c r="B35" s="114">
        <f>[31]Setembro!$F$5</f>
        <v>94</v>
      </c>
      <c r="C35" s="114">
        <f>[31]Setembro!$F$6</f>
        <v>84</v>
      </c>
      <c r="D35" s="114">
        <f>[31]Setembro!$F$7</f>
        <v>80</v>
      </c>
      <c r="E35" s="114">
        <f>[31]Setembro!$F$8</f>
        <v>88</v>
      </c>
      <c r="F35" s="114">
        <f>[31]Setembro!$F$9</f>
        <v>97</v>
      </c>
      <c r="G35" s="114">
        <f>[31]Setembro!$F$10</f>
        <v>97</v>
      </c>
      <c r="H35" s="114">
        <f>[31]Setembro!$F$11</f>
        <v>77</v>
      </c>
      <c r="I35" s="114">
        <f>[31]Setembro!$F$12</f>
        <v>97</v>
      </c>
      <c r="J35" s="114">
        <f>[31]Setembro!$F$13</f>
        <v>97</v>
      </c>
      <c r="K35" s="114">
        <f>[31]Setembro!$F$14</f>
        <v>98</v>
      </c>
      <c r="L35" s="114">
        <f>[31]Setembro!$F$15</f>
        <v>92</v>
      </c>
      <c r="M35" s="114">
        <f>[31]Setembro!$F$16</f>
        <v>70</v>
      </c>
      <c r="N35" s="114">
        <f>[31]Setembro!$F$17</f>
        <v>96</v>
      </c>
      <c r="O35" s="114">
        <f>[31]Setembro!$F$18</f>
        <v>95</v>
      </c>
      <c r="P35" s="114">
        <f>[31]Setembro!$F$19</f>
        <v>98</v>
      </c>
      <c r="Q35" s="114">
        <f>[31]Setembro!$F$20</f>
        <v>77</v>
      </c>
      <c r="R35" s="114">
        <f>[31]Setembro!$F$21</f>
        <v>85</v>
      </c>
      <c r="S35" s="114">
        <f>[31]Setembro!$F$22</f>
        <v>75</v>
      </c>
      <c r="T35" s="114">
        <f>[31]Setembro!$F$23</f>
        <v>88</v>
      </c>
      <c r="U35" s="114">
        <f>[31]Setembro!$F$24</f>
        <v>95</v>
      </c>
      <c r="V35" s="114">
        <f>[31]Setembro!$F$25</f>
        <v>91</v>
      </c>
      <c r="W35" s="114">
        <f>[31]Setembro!$F$26</f>
        <v>88</v>
      </c>
      <c r="X35" s="114">
        <f>[31]Setembro!$F$27</f>
        <v>87</v>
      </c>
      <c r="Y35" s="114">
        <f>[31]Setembro!$F$28</f>
        <v>85</v>
      </c>
      <c r="Z35" s="114">
        <f>[31]Setembro!$F$29</f>
        <v>92</v>
      </c>
      <c r="AA35" s="114">
        <f>[31]Setembro!$F$30</f>
        <v>70</v>
      </c>
      <c r="AB35" s="114">
        <f>[31]Setembro!$F$31</f>
        <v>81</v>
      </c>
      <c r="AC35" s="114">
        <f>[31]Setembro!$F$32</f>
        <v>93</v>
      </c>
      <c r="AD35" s="114">
        <f>[31]Setembro!$F$33</f>
        <v>87</v>
      </c>
      <c r="AE35" s="114">
        <f>[31]Setembro!$F$34</f>
        <v>96</v>
      </c>
      <c r="AF35" s="109">
        <f t="shared" si="1"/>
        <v>98</v>
      </c>
      <c r="AG35" s="108">
        <f t="shared" si="2"/>
        <v>88.333333333333329</v>
      </c>
      <c r="AI35" t="s">
        <v>35</v>
      </c>
    </row>
    <row r="36" spans="1:37" x14ac:dyDescent="0.2">
      <c r="A36" s="52" t="s">
        <v>128</v>
      </c>
      <c r="B36" s="114">
        <f>[32]Setembro!$F$5</f>
        <v>98</v>
      </c>
      <c r="C36" s="114">
        <f>[32]Setembro!$F$6</f>
        <v>96</v>
      </c>
      <c r="D36" s="114">
        <f>[32]Setembro!$F$7</f>
        <v>91</v>
      </c>
      <c r="E36" s="114">
        <f>[32]Setembro!$F$8</f>
        <v>97</v>
      </c>
      <c r="F36" s="114">
        <f>[32]Setembro!$F$9</f>
        <v>98</v>
      </c>
      <c r="G36" s="114">
        <f>[32]Setembro!$F$10</f>
        <v>97</v>
      </c>
      <c r="H36" s="114">
        <f>[32]Setembro!$F$11</f>
        <v>82</v>
      </c>
      <c r="I36" s="114">
        <f>[32]Setembro!$F$12</f>
        <v>98</v>
      </c>
      <c r="J36" s="114">
        <f>[32]Setembro!$F$13</f>
        <v>98</v>
      </c>
      <c r="K36" s="114">
        <f>[32]Setembro!$F$14</f>
        <v>99</v>
      </c>
      <c r="L36" s="114">
        <f>[32]Setembro!$F$15</f>
        <v>81</v>
      </c>
      <c r="M36" s="114">
        <f>[32]Setembro!$F$16</f>
        <v>95</v>
      </c>
      <c r="N36" s="114">
        <f>[32]Setembro!$F$17</f>
        <v>98</v>
      </c>
      <c r="O36" s="114">
        <f>[32]Setembro!$F$18</f>
        <v>98</v>
      </c>
      <c r="P36" s="114">
        <f>[32]Setembro!$F$19</f>
        <v>98</v>
      </c>
      <c r="Q36" s="114">
        <f>[32]Setembro!$F$20</f>
        <v>69</v>
      </c>
      <c r="R36" s="114">
        <f>[32]Setembro!$F$21</f>
        <v>58</v>
      </c>
      <c r="S36" s="114">
        <f>[32]Setembro!$F$22</f>
        <v>84</v>
      </c>
      <c r="T36" s="114">
        <f>[32]Setembro!$F$23</f>
        <v>83</v>
      </c>
      <c r="U36" s="114">
        <f>[32]Setembro!$F$24</f>
        <v>94</v>
      </c>
      <c r="V36" s="114">
        <f>[32]Setembro!$F$25</f>
        <v>86</v>
      </c>
      <c r="W36" s="114">
        <f>[32]Setembro!$F$26</f>
        <v>76</v>
      </c>
      <c r="X36" s="114">
        <f>[32]Setembro!$F$27</f>
        <v>78</v>
      </c>
      <c r="Y36" s="114">
        <f>[32]Setembro!$F$28</f>
        <v>86</v>
      </c>
      <c r="Z36" s="114">
        <f>[32]Setembro!$F$29</f>
        <v>82</v>
      </c>
      <c r="AA36" s="114">
        <f>[32]Setembro!$F$30</f>
        <v>72</v>
      </c>
      <c r="AB36" s="114">
        <f>[32]Setembro!$F$31</f>
        <v>84</v>
      </c>
      <c r="AC36" s="114">
        <f>[32]Setembro!$F$32</f>
        <v>96</v>
      </c>
      <c r="AD36" s="114">
        <f>[32]Setembro!$F$33</f>
        <v>77</v>
      </c>
      <c r="AE36" s="114">
        <f>[32]Setembro!$F$34</f>
        <v>94</v>
      </c>
      <c r="AF36" s="109">
        <f t="shared" si="1"/>
        <v>99</v>
      </c>
      <c r="AG36" s="108">
        <f t="shared" si="2"/>
        <v>88.1</v>
      </c>
    </row>
    <row r="37" spans="1:37" x14ac:dyDescent="0.2">
      <c r="A37" s="52" t="s">
        <v>14</v>
      </c>
      <c r="B37" s="114">
        <f>[33]Setembro!$F$5</f>
        <v>94</v>
      </c>
      <c r="C37" s="114">
        <f>[33]Setembro!$F$6</f>
        <v>83</v>
      </c>
      <c r="D37" s="114">
        <f>[33]Setembro!$F$7</f>
        <v>78</v>
      </c>
      <c r="E37" s="114">
        <f>[33]Setembro!$F$8</f>
        <v>80</v>
      </c>
      <c r="F37" s="114">
        <f>[33]Setembro!$F$9</f>
        <v>88</v>
      </c>
      <c r="G37" s="114">
        <f>[33]Setembro!$F$10</f>
        <v>81</v>
      </c>
      <c r="H37" s="114">
        <f>[33]Setembro!$F$11</f>
        <v>83</v>
      </c>
      <c r="I37" s="114">
        <f>[33]Setembro!$F$12</f>
        <v>63</v>
      </c>
      <c r="J37" s="114">
        <f>[33]Setembro!$F$13</f>
        <v>75</v>
      </c>
      <c r="K37" s="114">
        <f>[33]Setembro!$F$14</f>
        <v>86</v>
      </c>
      <c r="L37" s="114">
        <f>[33]Setembro!$F$15</f>
        <v>76</v>
      </c>
      <c r="M37" s="114">
        <f>[33]Setembro!$F$16</f>
        <v>69</v>
      </c>
      <c r="N37" s="114">
        <f>[33]Setembro!$F$17</f>
        <v>72</v>
      </c>
      <c r="O37" s="114">
        <f>[33]Setembro!$F$18</f>
        <v>91</v>
      </c>
      <c r="P37" s="114">
        <f>[33]Setembro!$F$19</f>
        <v>94</v>
      </c>
      <c r="Q37" s="114">
        <f>[33]Setembro!$F$20</f>
        <v>86</v>
      </c>
      <c r="R37" s="114">
        <f>[33]Setembro!$F$21</f>
        <v>85</v>
      </c>
      <c r="S37" s="114">
        <f>[33]Setembro!$F$22</f>
        <v>89</v>
      </c>
      <c r="T37" s="114">
        <f>[33]Setembro!$F$23</f>
        <v>87</v>
      </c>
      <c r="U37" s="114">
        <f>[33]Setembro!$F$24</f>
        <v>79</v>
      </c>
      <c r="V37" s="114">
        <f>[33]Setembro!$F$25</f>
        <v>79</v>
      </c>
      <c r="W37" s="114">
        <f>[33]Setembro!$F$26</f>
        <v>73</v>
      </c>
      <c r="X37" s="114">
        <f>[33]Setembro!$F$27</f>
        <v>72</v>
      </c>
      <c r="Y37" s="114">
        <f>[33]Setembro!$F$28</f>
        <v>74</v>
      </c>
      <c r="Z37" s="114">
        <f>[33]Setembro!$F$29</f>
        <v>72</v>
      </c>
      <c r="AA37" s="114">
        <f>[33]Setembro!$F$30</f>
        <v>74</v>
      </c>
      <c r="AB37" s="114">
        <f>[33]Setembro!$F$31</f>
        <v>76</v>
      </c>
      <c r="AC37" s="114">
        <f>[33]Setembro!$F$32</f>
        <v>87</v>
      </c>
      <c r="AD37" s="114">
        <f>[33]Setembro!$F$33</f>
        <v>72</v>
      </c>
      <c r="AE37" s="114">
        <f>[33]Setembro!$F$34</f>
        <v>82</v>
      </c>
      <c r="AF37" s="109">
        <f t="shared" si="1"/>
        <v>94</v>
      </c>
      <c r="AG37" s="108">
        <f t="shared" si="2"/>
        <v>80</v>
      </c>
    </row>
    <row r="38" spans="1:37" x14ac:dyDescent="0.2">
      <c r="A38" s="52" t="s">
        <v>158</v>
      </c>
      <c r="B38" s="114">
        <f>[34]Setembro!$F$5</f>
        <v>94</v>
      </c>
      <c r="C38" s="114">
        <f>[34]Setembro!$F$6</f>
        <v>94</v>
      </c>
      <c r="D38" s="114">
        <f>[34]Setembro!$F$7</f>
        <v>95</v>
      </c>
      <c r="E38" s="114">
        <f>[34]Setembro!$F$8</f>
        <v>94</v>
      </c>
      <c r="F38" s="114">
        <f>[34]Setembro!$F$9</f>
        <v>88</v>
      </c>
      <c r="G38" s="114">
        <f>[34]Setembro!$F$10</f>
        <v>90</v>
      </c>
      <c r="H38" s="114">
        <f>[34]Setembro!$F$11</f>
        <v>97</v>
      </c>
      <c r="I38" s="114">
        <f>[34]Setembro!$F$12</f>
        <v>95</v>
      </c>
      <c r="J38" s="114">
        <f>[34]Setembro!$F$13</f>
        <v>89</v>
      </c>
      <c r="K38" s="114">
        <f>[34]Setembro!$F$14</f>
        <v>94</v>
      </c>
      <c r="L38" s="114">
        <f>[34]Setembro!$F$15</f>
        <v>92</v>
      </c>
      <c r="M38" s="114">
        <f>[34]Setembro!$F$16</f>
        <v>92</v>
      </c>
      <c r="N38" s="114">
        <f>[34]Setembro!$F$17</f>
        <v>94</v>
      </c>
      <c r="O38" s="114">
        <f>[34]Setembro!$F$18</f>
        <v>97</v>
      </c>
      <c r="P38" s="114">
        <f>[34]Setembro!$F$19</f>
        <v>91</v>
      </c>
      <c r="Q38" s="114">
        <f>[34]Setembro!$F$20</f>
        <v>96</v>
      </c>
      <c r="R38" s="114">
        <f>[34]Setembro!$F$21</f>
        <v>91</v>
      </c>
      <c r="S38" s="114">
        <f>[34]Setembro!$F$22</f>
        <v>97</v>
      </c>
      <c r="T38" s="114">
        <f>[34]Setembro!$F$23</f>
        <v>96</v>
      </c>
      <c r="U38" s="114">
        <f>[34]Setembro!$F$24</f>
        <v>93</v>
      </c>
      <c r="V38" s="114">
        <f>[34]Setembro!$F$25</f>
        <v>95</v>
      </c>
      <c r="W38" s="114">
        <f>[34]Setembro!$F$26</f>
        <v>97</v>
      </c>
      <c r="X38" s="114">
        <f>[34]Setembro!$F$27</f>
        <v>96</v>
      </c>
      <c r="Y38" s="114">
        <f>[34]Setembro!$F$28</f>
        <v>91</v>
      </c>
      <c r="Z38" s="114">
        <f>[34]Setembro!$F$29</f>
        <v>95</v>
      </c>
      <c r="AA38" s="114">
        <f>[34]Setembro!$F$30</f>
        <v>95</v>
      </c>
      <c r="AB38" s="114">
        <f>[34]Setembro!$F$31</f>
        <v>95</v>
      </c>
      <c r="AC38" s="114">
        <f>[34]Setembro!$F$32</f>
        <v>90</v>
      </c>
      <c r="AD38" s="114">
        <f>[34]Setembro!$F$33</f>
        <v>94</v>
      </c>
      <c r="AE38" s="114">
        <f>[34]Setembro!$F$34</f>
        <v>96</v>
      </c>
      <c r="AF38" s="109">
        <f t="shared" si="1"/>
        <v>97</v>
      </c>
      <c r="AG38" s="108">
        <f t="shared" si="2"/>
        <v>93.766666666666666</v>
      </c>
      <c r="AJ38" s="12" t="s">
        <v>35</v>
      </c>
    </row>
    <row r="39" spans="1:37" x14ac:dyDescent="0.2">
      <c r="A39" s="52" t="s">
        <v>15</v>
      </c>
      <c r="B39" s="114">
        <f>[35]Setembro!$F$5</f>
        <v>95</v>
      </c>
      <c r="C39" s="114">
        <f>[35]Setembro!$F$6</f>
        <v>90</v>
      </c>
      <c r="D39" s="114">
        <f>[35]Setembro!$F$7</f>
        <v>81</v>
      </c>
      <c r="E39" s="114">
        <f>[35]Setembro!$F$8</f>
        <v>91</v>
      </c>
      <c r="F39" s="114">
        <f>[35]Setembro!$F$9</f>
        <v>90</v>
      </c>
      <c r="G39" s="114">
        <f>[35]Setembro!$F$10</f>
        <v>86</v>
      </c>
      <c r="H39" s="114">
        <f>[35]Setembro!$F$11</f>
        <v>82</v>
      </c>
      <c r="I39" s="114">
        <f>[35]Setembro!$F$12</f>
        <v>95</v>
      </c>
      <c r="J39" s="114">
        <f>[35]Setembro!$F$13</f>
        <v>97</v>
      </c>
      <c r="K39" s="114">
        <f>[35]Setembro!$F$14</f>
        <v>97</v>
      </c>
      <c r="L39" s="114">
        <f>[35]Setembro!$F$15</f>
        <v>88</v>
      </c>
      <c r="M39" s="114">
        <f>[35]Setembro!$F$16</f>
        <v>74</v>
      </c>
      <c r="N39" s="114">
        <f>[35]Setembro!$F$17</f>
        <v>97</v>
      </c>
      <c r="O39" s="114">
        <f>[35]Setembro!$F$18</f>
        <v>97</v>
      </c>
      <c r="P39" s="114">
        <f>[35]Setembro!$F$19</f>
        <v>79</v>
      </c>
      <c r="Q39" s="114">
        <f>[35]Setembro!$F$20</f>
        <v>63</v>
      </c>
      <c r="R39" s="114">
        <f>[35]Setembro!$F$21</f>
        <v>81</v>
      </c>
      <c r="S39" s="114">
        <f>[35]Setembro!$F$22</f>
        <v>74</v>
      </c>
      <c r="T39" s="114">
        <f>[35]Setembro!$F$23</f>
        <v>88</v>
      </c>
      <c r="U39" s="114">
        <f>[35]Setembro!$F$24</f>
        <v>86</v>
      </c>
      <c r="V39" s="114">
        <f>[35]Setembro!$F$25</f>
        <v>91</v>
      </c>
      <c r="W39" s="114">
        <f>[35]Setembro!$F$26</f>
        <v>74</v>
      </c>
      <c r="X39" s="114">
        <f>[35]Setembro!$F$27</f>
        <v>48</v>
      </c>
      <c r="Y39" s="114">
        <f>[35]Setembro!$F$28</f>
        <v>65</v>
      </c>
      <c r="Z39" s="114">
        <f>[35]Setembro!$F$29</f>
        <v>66</v>
      </c>
      <c r="AA39" s="114">
        <f>[35]Setembro!$F$30</f>
        <v>51</v>
      </c>
      <c r="AB39" s="114">
        <f>[35]Setembro!$F$31</f>
        <v>97</v>
      </c>
      <c r="AC39" s="114">
        <f>[35]Setembro!$F$32</f>
        <v>94</v>
      </c>
      <c r="AD39" s="114">
        <f>[35]Setembro!$F$33</f>
        <v>83</v>
      </c>
      <c r="AE39" s="114">
        <f>[35]Setembro!$F$34</f>
        <v>76</v>
      </c>
      <c r="AF39" s="109">
        <f t="shared" si="1"/>
        <v>97</v>
      </c>
      <c r="AG39" s="108">
        <f t="shared" si="2"/>
        <v>82.533333333333331</v>
      </c>
      <c r="AH39" s="12" t="s">
        <v>35</v>
      </c>
      <c r="AI39" t="s">
        <v>35</v>
      </c>
    </row>
    <row r="40" spans="1:37" x14ac:dyDescent="0.2">
      <c r="A40" s="52" t="s">
        <v>16</v>
      </c>
      <c r="B40" s="114">
        <f>[36]Setembro!$F$5</f>
        <v>88</v>
      </c>
      <c r="C40" s="114">
        <f>[36]Setembro!$F$6</f>
        <v>62</v>
      </c>
      <c r="D40" s="114">
        <f>[36]Setembro!$F$7</f>
        <v>53</v>
      </c>
      <c r="E40" s="114">
        <f>[36]Setembro!$F$8</f>
        <v>65</v>
      </c>
      <c r="F40" s="114">
        <f>[36]Setembro!$F$9</f>
        <v>82</v>
      </c>
      <c r="G40" s="114">
        <f>[36]Setembro!$F$10</f>
        <v>81</v>
      </c>
      <c r="H40" s="114">
        <f>[36]Setembro!$F$11</f>
        <v>74</v>
      </c>
      <c r="I40" s="114">
        <f>[36]Setembro!$F$12</f>
        <v>90</v>
      </c>
      <c r="J40" s="114">
        <f>[36]Setembro!$F$13</f>
        <v>89</v>
      </c>
      <c r="K40" s="114">
        <f>[36]Setembro!$F$14</f>
        <v>88</v>
      </c>
      <c r="L40" s="114">
        <f>[36]Setembro!$F$15</f>
        <v>60</v>
      </c>
      <c r="M40" s="114">
        <f>[36]Setembro!$F$16</f>
        <v>56</v>
      </c>
      <c r="N40" s="114">
        <f>[36]Setembro!$F$17</f>
        <v>89</v>
      </c>
      <c r="O40" s="114">
        <f>[36]Setembro!$F$18</f>
        <v>83</v>
      </c>
      <c r="P40" s="114">
        <f>[36]Setembro!$F$19</f>
        <v>77</v>
      </c>
      <c r="Q40" s="114">
        <f>[36]Setembro!$F$20</f>
        <v>56</v>
      </c>
      <c r="R40" s="114">
        <f>[36]Setembro!$F$21</f>
        <v>53</v>
      </c>
      <c r="S40" s="114">
        <f>[36]Setembro!$F$22</f>
        <v>59</v>
      </c>
      <c r="T40" s="114">
        <f>[36]Setembro!$F$23</f>
        <v>86</v>
      </c>
      <c r="U40" s="114">
        <f>[36]Setembro!$F$24</f>
        <v>77</v>
      </c>
      <c r="V40" s="114">
        <f>[36]Setembro!$F$25</f>
        <v>71</v>
      </c>
      <c r="W40" s="114">
        <f>[36]Setembro!$F$26</f>
        <v>57</v>
      </c>
      <c r="X40" s="114">
        <f>[36]Setembro!$F$27</f>
        <v>59</v>
      </c>
      <c r="Y40" s="114">
        <f>[36]Setembro!$F$28</f>
        <v>57</v>
      </c>
      <c r="Z40" s="114">
        <f>[36]Setembro!$F$29</f>
        <v>57</v>
      </c>
      <c r="AA40" s="114">
        <f>[36]Setembro!$F$30</f>
        <v>55</v>
      </c>
      <c r="AB40" s="114">
        <f>[36]Setembro!$F$31</f>
        <v>69</v>
      </c>
      <c r="AC40" s="114">
        <f>[36]Setembro!$F$32</f>
        <v>82</v>
      </c>
      <c r="AD40" s="114">
        <f>[36]Setembro!$F$33</f>
        <v>61</v>
      </c>
      <c r="AE40" s="114">
        <f>[36]Setembro!$F$34</f>
        <v>54</v>
      </c>
      <c r="AF40" s="109">
        <f t="shared" si="1"/>
        <v>90</v>
      </c>
      <c r="AG40" s="108">
        <f t="shared" si="2"/>
        <v>69.666666666666671</v>
      </c>
    </row>
    <row r="41" spans="1:37" x14ac:dyDescent="0.2">
      <c r="A41" s="52" t="s">
        <v>159</v>
      </c>
      <c r="B41" s="114">
        <f>[37]Setembro!$F$5</f>
        <v>100</v>
      </c>
      <c r="C41" s="114">
        <f>[37]Setembro!$F$6</f>
        <v>90</v>
      </c>
      <c r="D41" s="114">
        <f>[37]Setembro!$F$7</f>
        <v>88</v>
      </c>
      <c r="E41" s="114">
        <f>[37]Setembro!$F$8</f>
        <v>80</v>
      </c>
      <c r="F41" s="114">
        <f>[37]Setembro!$F$9</f>
        <v>88</v>
      </c>
      <c r="G41" s="114">
        <f>[37]Setembro!$F$10</f>
        <v>85</v>
      </c>
      <c r="H41" s="114">
        <f>[37]Setembro!$F$11</f>
        <v>73</v>
      </c>
      <c r="I41" s="114">
        <f>[37]Setembro!$F$12</f>
        <v>100</v>
      </c>
      <c r="J41" s="114">
        <f>[37]Setembro!$F$13</f>
        <v>100</v>
      </c>
      <c r="K41" s="114">
        <f>[37]Setembro!$F$14</f>
        <v>100</v>
      </c>
      <c r="L41" s="114">
        <f>[37]Setembro!$F$15</f>
        <v>100</v>
      </c>
      <c r="M41" s="114">
        <f>[37]Setembro!$F$16</f>
        <v>80</v>
      </c>
      <c r="N41" s="114">
        <f>[37]Setembro!$F$17</f>
        <v>96</v>
      </c>
      <c r="O41" s="114">
        <f>[37]Setembro!$F$18</f>
        <v>99</v>
      </c>
      <c r="P41" s="114">
        <f>[37]Setembro!$F$19</f>
        <v>100</v>
      </c>
      <c r="Q41" s="114">
        <f>[37]Setembro!$F$20</f>
        <v>85</v>
      </c>
      <c r="R41" s="114">
        <f>[37]Setembro!$F$21</f>
        <v>86</v>
      </c>
      <c r="S41" s="114">
        <f>[37]Setembro!$F$22</f>
        <v>84</v>
      </c>
      <c r="T41" s="114">
        <f>[37]Setembro!$F$23</f>
        <v>91</v>
      </c>
      <c r="U41" s="114">
        <f>[37]Setembro!$F$24</f>
        <v>94</v>
      </c>
      <c r="V41" s="114">
        <f>[37]Setembro!$F$25</f>
        <v>86</v>
      </c>
      <c r="W41" s="114">
        <f>[37]Setembro!$F$26</f>
        <v>95</v>
      </c>
      <c r="X41" s="114">
        <f>[37]Setembro!$F$27</f>
        <v>89</v>
      </c>
      <c r="Y41" s="114">
        <f>[37]Setembro!$F$28</f>
        <v>92</v>
      </c>
      <c r="Z41" s="114">
        <f>[37]Setembro!$F$29</f>
        <v>89</v>
      </c>
      <c r="AA41" s="114">
        <f>[37]Setembro!$F$30</f>
        <v>81</v>
      </c>
      <c r="AB41" s="114">
        <f>[37]Setembro!$F$31</f>
        <v>79</v>
      </c>
      <c r="AC41" s="114">
        <f>[37]Setembro!$F$32</f>
        <v>91</v>
      </c>
      <c r="AD41" s="114">
        <f>[37]Setembro!$F$33</f>
        <v>86</v>
      </c>
      <c r="AE41" s="114">
        <f>[37]Setembro!$F$34</f>
        <v>91</v>
      </c>
      <c r="AF41" s="109">
        <f t="shared" si="1"/>
        <v>100</v>
      </c>
      <c r="AG41" s="108">
        <f t="shared" si="2"/>
        <v>89.933333333333337</v>
      </c>
    </row>
    <row r="42" spans="1:37" x14ac:dyDescent="0.2">
      <c r="A42" s="52" t="s">
        <v>17</v>
      </c>
      <c r="B42" s="114">
        <f>[38]Setembro!$F$5</f>
        <v>95</v>
      </c>
      <c r="C42" s="114">
        <f>[38]Setembro!$F$6</f>
        <v>86</v>
      </c>
      <c r="D42" s="114">
        <f>[38]Setembro!$F$7</f>
        <v>87</v>
      </c>
      <c r="E42" s="114">
        <f>[38]Setembro!$F$8</f>
        <v>94</v>
      </c>
      <c r="F42" s="114">
        <f>[38]Setembro!$F$9</f>
        <v>89</v>
      </c>
      <c r="G42" s="114">
        <f>[38]Setembro!$F$10</f>
        <v>97</v>
      </c>
      <c r="H42" s="114">
        <f>[38]Setembro!$F$11</f>
        <v>79</v>
      </c>
      <c r="I42" s="114">
        <f>[38]Setembro!$F$12</f>
        <v>98</v>
      </c>
      <c r="J42" s="114">
        <f>[38]Setembro!$F$13</f>
        <v>99</v>
      </c>
      <c r="K42" s="114">
        <f>[38]Setembro!$F$14</f>
        <v>100</v>
      </c>
      <c r="L42" s="114">
        <f>[38]Setembro!$F$15</f>
        <v>98</v>
      </c>
      <c r="M42" s="114">
        <f>[38]Setembro!$F$16</f>
        <v>73</v>
      </c>
      <c r="N42" s="114">
        <f>[38]Setembro!$F$17</f>
        <v>100</v>
      </c>
      <c r="O42" s="114">
        <f>[38]Setembro!$F$18</f>
        <v>88</v>
      </c>
      <c r="P42" s="114">
        <f>[38]Setembro!$F$19</f>
        <v>93</v>
      </c>
      <c r="Q42" s="114">
        <f>[38]Setembro!$F$20</f>
        <v>94</v>
      </c>
      <c r="R42" s="114">
        <f>[38]Setembro!$F$21</f>
        <v>79</v>
      </c>
      <c r="S42" s="114">
        <f>[38]Setembro!$F$22</f>
        <v>76</v>
      </c>
      <c r="T42" s="114">
        <f>[38]Setembro!$F$23</f>
        <v>89</v>
      </c>
      <c r="U42" s="114">
        <f>[38]Setembro!$F$24</f>
        <v>90</v>
      </c>
      <c r="V42" s="114">
        <f>[38]Setembro!$F$25</f>
        <v>81</v>
      </c>
      <c r="W42" s="114">
        <f>[38]Setembro!$F$26</f>
        <v>84</v>
      </c>
      <c r="X42" s="114">
        <f>[38]Setembro!$F$27</f>
        <v>92</v>
      </c>
      <c r="Y42" s="114">
        <f>[38]Setembro!$F$28</f>
        <v>77</v>
      </c>
      <c r="Z42" s="114">
        <f>[38]Setembro!$F$29</f>
        <v>77</v>
      </c>
      <c r="AA42" s="114">
        <f>[38]Setembro!$F$30</f>
        <v>54</v>
      </c>
      <c r="AB42" s="114">
        <f>[38]Setembro!$F$31</f>
        <v>81</v>
      </c>
      <c r="AC42" s="114">
        <f>[38]Setembro!$F$32</f>
        <v>85</v>
      </c>
      <c r="AD42" s="114">
        <f>[38]Setembro!$F$33</f>
        <v>69</v>
      </c>
      <c r="AE42" s="114">
        <f>[38]Setembro!$F$34</f>
        <v>83</v>
      </c>
      <c r="AF42" s="109">
        <f t="shared" si="1"/>
        <v>100</v>
      </c>
      <c r="AG42" s="108">
        <f t="shared" si="2"/>
        <v>86.233333333333334</v>
      </c>
      <c r="AK42" s="12" t="s">
        <v>35</v>
      </c>
    </row>
    <row r="43" spans="1:37" x14ac:dyDescent="0.2">
      <c r="A43" s="52" t="s">
        <v>141</v>
      </c>
      <c r="B43" s="114">
        <f>[39]Setembro!$F$5</f>
        <v>100</v>
      </c>
      <c r="C43" s="114">
        <f>[39]Setembro!$F$6</f>
        <v>85</v>
      </c>
      <c r="D43" s="114">
        <f>[39]Setembro!$F$7</f>
        <v>100</v>
      </c>
      <c r="E43" s="114">
        <f>[39]Setembro!$F$8</f>
        <v>95</v>
      </c>
      <c r="F43" s="114">
        <f>[39]Setembro!$F$9</f>
        <v>100</v>
      </c>
      <c r="G43" s="114">
        <f>[39]Setembro!$F$10</f>
        <v>100</v>
      </c>
      <c r="H43" s="114">
        <f>[39]Setembro!$F$11</f>
        <v>84</v>
      </c>
      <c r="I43" s="114">
        <f>[39]Setembro!$F$12</f>
        <v>100</v>
      </c>
      <c r="J43" s="114">
        <f>[39]Setembro!$F$13</f>
        <v>100</v>
      </c>
      <c r="K43" s="114">
        <f>[39]Setembro!$F$14</f>
        <v>100</v>
      </c>
      <c r="L43" s="114">
        <f>[39]Setembro!$F$15</f>
        <v>100</v>
      </c>
      <c r="M43" s="114">
        <f>[39]Setembro!$F$16</f>
        <v>100</v>
      </c>
      <c r="N43" s="114">
        <f>[39]Setembro!$F$17</f>
        <v>100</v>
      </c>
      <c r="O43" s="114">
        <f>[39]Setembro!$F$18</f>
        <v>100</v>
      </c>
      <c r="P43" s="114">
        <f>[39]Setembro!$F$19</f>
        <v>100</v>
      </c>
      <c r="Q43" s="114">
        <f>[39]Setembro!$F$20</f>
        <v>100</v>
      </c>
      <c r="R43" s="114">
        <f>[39]Setembro!$F$21</f>
        <v>77</v>
      </c>
      <c r="S43" s="114">
        <f>[39]Setembro!$F$22</f>
        <v>85</v>
      </c>
      <c r="T43" s="114">
        <f>[39]Setembro!$F$23</f>
        <v>100</v>
      </c>
      <c r="U43" s="114">
        <f>[39]Setembro!$F$24</f>
        <v>100</v>
      </c>
      <c r="V43" s="114">
        <f>[39]Setembro!$F$25</f>
        <v>100</v>
      </c>
      <c r="W43" s="114">
        <f>[39]Setembro!$F$26</f>
        <v>100</v>
      </c>
      <c r="X43" s="114">
        <f>[39]Setembro!$F$27</f>
        <v>100</v>
      </c>
      <c r="Y43" s="114">
        <f>[39]Setembro!$F$28</f>
        <v>100</v>
      </c>
      <c r="Z43" s="114">
        <f>[39]Setembro!$F$29</f>
        <v>100</v>
      </c>
      <c r="AA43" s="114">
        <f>[39]Setembro!$F$30</f>
        <v>100</v>
      </c>
      <c r="AB43" s="114">
        <f>[39]Setembro!$F$31</f>
        <v>86</v>
      </c>
      <c r="AC43" s="114">
        <f>[39]Setembro!$F$32</f>
        <v>100</v>
      </c>
      <c r="AD43" s="114">
        <f>[39]Setembro!$F$33</f>
        <v>81</v>
      </c>
      <c r="AE43" s="114">
        <f>[39]Setembro!$F$34</f>
        <v>80</v>
      </c>
      <c r="AF43" s="109">
        <f t="shared" si="1"/>
        <v>100</v>
      </c>
      <c r="AG43" s="108">
        <f t="shared" si="2"/>
        <v>95.766666666666666</v>
      </c>
    </row>
    <row r="44" spans="1:37" x14ac:dyDescent="0.2">
      <c r="A44" s="52" t="s">
        <v>18</v>
      </c>
      <c r="B44" s="114">
        <f>[40]Setembro!$F$5</f>
        <v>93</v>
      </c>
      <c r="C44" s="114">
        <f>[40]Setembro!$F$6</f>
        <v>74</v>
      </c>
      <c r="D44" s="114">
        <f>[40]Setembro!$F$7</f>
        <v>74</v>
      </c>
      <c r="E44" s="114">
        <f>[40]Setembro!$F$8</f>
        <v>77</v>
      </c>
      <c r="F44" s="114">
        <f>[40]Setembro!$F$9</f>
        <v>88</v>
      </c>
      <c r="G44" s="114">
        <f>[40]Setembro!$F$10</f>
        <v>67</v>
      </c>
      <c r="H44" s="114">
        <f>[40]Setembro!$F$11</f>
        <v>84</v>
      </c>
      <c r="I44" s="114">
        <f>[40]Setembro!$F$12</f>
        <v>94</v>
      </c>
      <c r="J44" s="114">
        <f>[40]Setembro!$F$13</f>
        <v>97</v>
      </c>
      <c r="K44" s="114">
        <f>[40]Setembro!$F$14</f>
        <v>93</v>
      </c>
      <c r="L44" s="114">
        <f>[40]Setembro!$F$15</f>
        <v>79</v>
      </c>
      <c r="M44" s="114">
        <f>[40]Setembro!$F$16</f>
        <v>72</v>
      </c>
      <c r="N44" s="114">
        <f>[40]Setembro!$F$17</f>
        <v>96</v>
      </c>
      <c r="O44" s="114">
        <f>[40]Setembro!$F$18</f>
        <v>98</v>
      </c>
      <c r="P44" s="114">
        <f>[40]Setembro!$F$19</f>
        <v>90</v>
      </c>
      <c r="Q44" s="114">
        <f>[40]Setembro!$F$20</f>
        <v>80</v>
      </c>
      <c r="R44" s="114">
        <f>[40]Setembro!$F$21</f>
        <v>80</v>
      </c>
      <c r="S44" s="114">
        <f>[40]Setembro!$F$22</f>
        <v>84</v>
      </c>
      <c r="T44" s="114">
        <f>[40]Setembro!$F$23</f>
        <v>81</v>
      </c>
      <c r="U44" s="114">
        <f>[40]Setembro!$F$24</f>
        <v>89</v>
      </c>
      <c r="V44" s="114">
        <f>[40]Setembro!$F$25</f>
        <v>80</v>
      </c>
      <c r="W44" s="114">
        <f>[40]Setembro!$F$26</f>
        <v>80</v>
      </c>
      <c r="X44" s="114">
        <f>[40]Setembro!$F$27</f>
        <v>83</v>
      </c>
      <c r="Y44" s="114">
        <f>[40]Setembro!$F$28</f>
        <v>79</v>
      </c>
      <c r="Z44" s="114">
        <f>[40]Setembro!$F$29</f>
        <v>85</v>
      </c>
      <c r="AA44" s="114">
        <f>[40]Setembro!$F$30</f>
        <v>82</v>
      </c>
      <c r="AB44" s="114">
        <f>[40]Setembro!$F$31</f>
        <v>79</v>
      </c>
      <c r="AC44" s="114">
        <f>[40]Setembro!$F$32</f>
        <v>89</v>
      </c>
      <c r="AD44" s="114">
        <f>[40]Setembro!$F$33</f>
        <v>92</v>
      </c>
      <c r="AE44" s="114">
        <f>[40]Setembro!$F$34</f>
        <v>92</v>
      </c>
      <c r="AF44" s="109">
        <f t="shared" si="1"/>
        <v>98</v>
      </c>
      <c r="AG44" s="108">
        <f t="shared" si="2"/>
        <v>84.36666666666666</v>
      </c>
      <c r="AI44" t="s">
        <v>35</v>
      </c>
    </row>
    <row r="45" spans="1:37" hidden="1" x14ac:dyDescent="0.2">
      <c r="A45" s="52" t="s">
        <v>146</v>
      </c>
      <c r="B45" s="114" t="str">
        <f>[41]Setembro!$F$5</f>
        <v>*</v>
      </c>
      <c r="C45" s="114" t="str">
        <f>[41]Setembro!$F$6</f>
        <v>*</v>
      </c>
      <c r="D45" s="114" t="str">
        <f>[41]Setembro!$F$7</f>
        <v>*</v>
      </c>
      <c r="E45" s="114" t="str">
        <f>[41]Setembro!$F$8</f>
        <v>*</v>
      </c>
      <c r="F45" s="114" t="str">
        <f>[41]Setembro!$F$9</f>
        <v>*</v>
      </c>
      <c r="G45" s="114" t="str">
        <f>[41]Setembro!$F$10</f>
        <v>*</v>
      </c>
      <c r="H45" s="114" t="str">
        <f>[41]Setembro!$F$11</f>
        <v>*</v>
      </c>
      <c r="I45" s="114" t="str">
        <f>[41]Setembro!$F$12</f>
        <v>*</v>
      </c>
      <c r="J45" s="114" t="str">
        <f>[41]Setembro!$F$13</f>
        <v>*</v>
      </c>
      <c r="K45" s="114" t="str">
        <f>[41]Setembro!$F$14</f>
        <v>*</v>
      </c>
      <c r="L45" s="114" t="str">
        <f>[41]Setembro!$F$15</f>
        <v>*</v>
      </c>
      <c r="M45" s="114" t="str">
        <f>[41]Setembro!$F$16</f>
        <v>*</v>
      </c>
      <c r="N45" s="114" t="str">
        <f>[41]Setembro!$F$17</f>
        <v>*</v>
      </c>
      <c r="O45" s="114" t="str">
        <f>[41]Setembro!$F$18</f>
        <v>*</v>
      </c>
      <c r="P45" s="114" t="str">
        <f>[41]Setembro!$F$19</f>
        <v>*</v>
      </c>
      <c r="Q45" s="114" t="str">
        <f>[41]Setembro!$F$20</f>
        <v>*</v>
      </c>
      <c r="R45" s="114" t="str">
        <f>[41]Setembro!$F$21</f>
        <v>*</v>
      </c>
      <c r="S45" s="114" t="str">
        <f>[41]Setembro!$F$22</f>
        <v>*</v>
      </c>
      <c r="T45" s="114" t="str">
        <f>[41]Setembro!$F$23</f>
        <v>*</v>
      </c>
      <c r="U45" s="114" t="str">
        <f>[41]Setembro!$F$24</f>
        <v>*</v>
      </c>
      <c r="V45" s="114" t="str">
        <f>[41]Setembro!$F$25</f>
        <v>*</v>
      </c>
      <c r="W45" s="114" t="str">
        <f>[41]Setembro!$F$26</f>
        <v>*</v>
      </c>
      <c r="X45" s="114" t="str">
        <f>[41]Setembro!$F$27</f>
        <v>*</v>
      </c>
      <c r="Y45" s="114" t="str">
        <f>[41]Setembro!$F$28</f>
        <v>*</v>
      </c>
      <c r="Z45" s="114" t="str">
        <f>[41]Setembro!$F$29</f>
        <v>*</v>
      </c>
      <c r="AA45" s="114" t="str">
        <f>[41]Setembro!$F$30</f>
        <v>*</v>
      </c>
      <c r="AB45" s="114" t="str">
        <f>[41]Setembro!$F$31</f>
        <v>*</v>
      </c>
      <c r="AC45" s="114" t="str">
        <f>[41]Setembro!$F$32</f>
        <v>*</v>
      </c>
      <c r="AD45" s="114" t="str">
        <f>[41]Setembro!$F$33</f>
        <v>*</v>
      </c>
      <c r="AE45" s="114" t="str">
        <f>[41]Setembro!$F$34</f>
        <v>*</v>
      </c>
      <c r="AF45" s="109" t="s">
        <v>209</v>
      </c>
      <c r="AG45" s="108" t="s">
        <v>209</v>
      </c>
      <c r="AI45" t="s">
        <v>35</v>
      </c>
    </row>
    <row r="46" spans="1:37" x14ac:dyDescent="0.2">
      <c r="A46" s="52" t="s">
        <v>19</v>
      </c>
      <c r="B46" s="114">
        <f>[42]Setembro!$F$5</f>
        <v>96</v>
      </c>
      <c r="C46" s="114">
        <f>[42]Setembro!$F$6</f>
        <v>95</v>
      </c>
      <c r="D46" s="114">
        <f>[42]Setembro!$F$7</f>
        <v>95</v>
      </c>
      <c r="E46" s="114">
        <f>[42]Setembro!$F$8</f>
        <v>95</v>
      </c>
      <c r="F46" s="114">
        <f>[42]Setembro!$F$9</f>
        <v>99</v>
      </c>
      <c r="G46" s="114">
        <f>[42]Setembro!$F$10</f>
        <v>90</v>
      </c>
      <c r="H46" s="114">
        <f>[42]Setembro!$F$11</f>
        <v>80</v>
      </c>
      <c r="I46" s="114">
        <f>[42]Setembro!$F$12</f>
        <v>99</v>
      </c>
      <c r="J46" s="114">
        <f>[42]Setembro!$F$13</f>
        <v>100</v>
      </c>
      <c r="K46" s="114">
        <f>[42]Setembro!$F$14</f>
        <v>99</v>
      </c>
      <c r="L46" s="114">
        <f>[42]Setembro!$F$15</f>
        <v>91</v>
      </c>
      <c r="M46" s="114">
        <f>[42]Setembro!$F$16</f>
        <v>91</v>
      </c>
      <c r="N46" s="114">
        <f>[42]Setembro!$F$17</f>
        <v>98</v>
      </c>
      <c r="O46" s="114">
        <f>[42]Setembro!$F$18</f>
        <v>98</v>
      </c>
      <c r="P46" s="114">
        <f>[42]Setembro!$F$19</f>
        <v>79</v>
      </c>
      <c r="Q46" s="114">
        <f>[42]Setembro!$F$20</f>
        <v>73</v>
      </c>
      <c r="R46" s="114">
        <f>[42]Setembro!$F$21</f>
        <v>81</v>
      </c>
      <c r="S46" s="114">
        <f>[42]Setembro!$F$22</f>
        <v>70</v>
      </c>
      <c r="T46" s="114">
        <f>[42]Setembro!$F$23</f>
        <v>89</v>
      </c>
      <c r="U46" s="114">
        <f>[42]Setembro!$F$24</f>
        <v>90</v>
      </c>
      <c r="V46" s="114">
        <f>[42]Setembro!$F$25</f>
        <v>98</v>
      </c>
      <c r="W46" s="114">
        <f>[42]Setembro!$F$26</f>
        <v>87</v>
      </c>
      <c r="X46" s="114">
        <f>[42]Setembro!$F$27</f>
        <v>81</v>
      </c>
      <c r="Y46" s="114">
        <f>[42]Setembro!$F$28</f>
        <v>77</v>
      </c>
      <c r="Z46" s="114">
        <f>[42]Setembro!$F$29</f>
        <v>81</v>
      </c>
      <c r="AA46" s="114">
        <f>[42]Setembro!$F$30</f>
        <v>77</v>
      </c>
      <c r="AB46" s="114">
        <f>[42]Setembro!$F$31</f>
        <v>96</v>
      </c>
      <c r="AC46" s="114">
        <f>[42]Setembro!$F$32</f>
        <v>93</v>
      </c>
      <c r="AD46" s="114">
        <f>[42]Setembro!$F$33</f>
        <v>76</v>
      </c>
      <c r="AE46" s="114">
        <f>[42]Setembro!$F$34</f>
        <v>95</v>
      </c>
      <c r="AF46" s="109">
        <f t="shared" si="1"/>
        <v>100</v>
      </c>
      <c r="AG46" s="108">
        <f t="shared" si="2"/>
        <v>88.966666666666669</v>
      </c>
      <c r="AH46" s="12" t="s">
        <v>35</v>
      </c>
      <c r="AI46" t="s">
        <v>35</v>
      </c>
    </row>
    <row r="47" spans="1:37" x14ac:dyDescent="0.2">
      <c r="A47" s="52" t="s">
        <v>23</v>
      </c>
      <c r="B47" s="114">
        <f>[43]Setembro!$F$5</f>
        <v>85</v>
      </c>
      <c r="C47" s="114">
        <f>[43]Setembro!$F$6</f>
        <v>70</v>
      </c>
      <c r="D47" s="114">
        <f>[43]Setembro!$F$7</f>
        <v>58</v>
      </c>
      <c r="E47" s="114">
        <f>[43]Setembro!$F$8</f>
        <v>89</v>
      </c>
      <c r="F47" s="114">
        <f>[43]Setembro!$F$9</f>
        <v>90</v>
      </c>
      <c r="G47" s="114">
        <f>[43]Setembro!$F$10</f>
        <v>88</v>
      </c>
      <c r="H47" s="114">
        <f>[43]Setembro!$F$11</f>
        <v>82</v>
      </c>
      <c r="I47" s="114">
        <f>[43]Setembro!$F$12</f>
        <v>95</v>
      </c>
      <c r="J47" s="114">
        <f>[43]Setembro!$F$13</f>
        <v>92</v>
      </c>
      <c r="K47" s="114">
        <f>[43]Setembro!$F$14</f>
        <v>95</v>
      </c>
      <c r="L47" s="114">
        <f>[43]Setembro!$F$15</f>
        <v>69</v>
      </c>
      <c r="M47" s="114">
        <f>[43]Setembro!$F$16</f>
        <v>66</v>
      </c>
      <c r="N47" s="114">
        <f>[43]Setembro!$F$17</f>
        <v>93</v>
      </c>
      <c r="O47" s="114">
        <f>[43]Setembro!$F$18</f>
        <v>93</v>
      </c>
      <c r="P47" s="114">
        <f>[43]Setembro!$F$19</f>
        <v>90</v>
      </c>
      <c r="Q47" s="114">
        <f>[43]Setembro!$F$20</f>
        <v>63</v>
      </c>
      <c r="R47" s="114">
        <f>[43]Setembro!$F$21</f>
        <v>78</v>
      </c>
      <c r="S47" s="114">
        <f>[43]Setembro!$F$22</f>
        <v>74</v>
      </c>
      <c r="T47" s="114">
        <f>[43]Setembro!$F$23</f>
        <v>70</v>
      </c>
      <c r="U47" s="114">
        <f>[43]Setembro!$F$24</f>
        <v>89</v>
      </c>
      <c r="V47" s="114">
        <f>[43]Setembro!$F$25</f>
        <v>86</v>
      </c>
      <c r="W47" s="114">
        <f>[43]Setembro!$F$26</f>
        <v>70</v>
      </c>
      <c r="X47" s="114">
        <f>[43]Setembro!$F$27</f>
        <v>71</v>
      </c>
      <c r="Y47" s="114">
        <f>[43]Setembro!$F$28</f>
        <v>77</v>
      </c>
      <c r="Z47" s="114">
        <f>[43]Setembro!$F$29</f>
        <v>70</v>
      </c>
      <c r="AA47" s="114">
        <f>[43]Setembro!$F$30</f>
        <v>70</v>
      </c>
      <c r="AB47" s="114">
        <f>[43]Setembro!$F$31</f>
        <v>76</v>
      </c>
      <c r="AC47" s="114">
        <f>[43]Setembro!$F$32</f>
        <v>83</v>
      </c>
      <c r="AD47" s="114">
        <f>[43]Setembro!$F$33</f>
        <v>84</v>
      </c>
      <c r="AE47" s="114">
        <f>[43]Setembro!$F$34</f>
        <v>88</v>
      </c>
      <c r="AF47" s="109">
        <f t="shared" si="1"/>
        <v>95</v>
      </c>
      <c r="AG47" s="108">
        <f t="shared" si="2"/>
        <v>80.13333333333334</v>
      </c>
      <c r="AI47" t="s">
        <v>35</v>
      </c>
    </row>
    <row r="48" spans="1:37" x14ac:dyDescent="0.2">
      <c r="A48" s="52" t="s">
        <v>34</v>
      </c>
      <c r="B48" s="114">
        <f>[44]Setembro!$F$5</f>
        <v>82</v>
      </c>
      <c r="C48" s="114">
        <f>[44]Setembro!$F$6</f>
        <v>71</v>
      </c>
      <c r="D48" s="114">
        <f>[44]Setembro!$F$7</f>
        <v>71</v>
      </c>
      <c r="E48" s="114">
        <f>[44]Setembro!$F$8</f>
        <v>70</v>
      </c>
      <c r="F48" s="114">
        <f>[44]Setembro!$F$9</f>
        <v>75</v>
      </c>
      <c r="G48" s="114">
        <f>[44]Setembro!$F$10</f>
        <v>82</v>
      </c>
      <c r="H48" s="114">
        <f>[44]Setembro!$F$11</f>
        <v>76</v>
      </c>
      <c r="I48" s="114">
        <f>[44]Setembro!$F$12</f>
        <v>74</v>
      </c>
      <c r="J48" s="114">
        <f>[44]Setembro!$F$13</f>
        <v>87</v>
      </c>
      <c r="K48" s="114">
        <f>[44]Setembro!$F$14</f>
        <v>85</v>
      </c>
      <c r="L48" s="114">
        <f>[44]Setembro!$F$15</f>
        <v>67</v>
      </c>
      <c r="M48" s="114">
        <f>[44]Setembro!$F$16</f>
        <v>48</v>
      </c>
      <c r="N48" s="114">
        <f>[44]Setembro!$F$17</f>
        <v>95</v>
      </c>
      <c r="O48" s="114">
        <f>[44]Setembro!$F$18</f>
        <v>100</v>
      </c>
      <c r="P48" s="114">
        <f>[44]Setembro!$F$19</f>
        <v>100</v>
      </c>
      <c r="Q48" s="114">
        <f>[44]Setembro!$F$20</f>
        <v>77</v>
      </c>
      <c r="R48" s="114">
        <f>[44]Setembro!$F$21</f>
        <v>58</v>
      </c>
      <c r="S48" s="114">
        <f>[44]Setembro!$F$22</f>
        <v>94</v>
      </c>
      <c r="T48" s="114">
        <f>[44]Setembro!$F$23</f>
        <v>76</v>
      </c>
      <c r="U48" s="114">
        <f>[44]Setembro!$F$24</f>
        <v>63</v>
      </c>
      <c r="V48" s="114">
        <f>[44]Setembro!$F$25</f>
        <v>68</v>
      </c>
      <c r="W48" s="114">
        <f>[44]Setembro!$F$26</f>
        <v>63</v>
      </c>
      <c r="X48" s="114">
        <f>[44]Setembro!$F$27</f>
        <v>63</v>
      </c>
      <c r="Y48" s="114">
        <f>[44]Setembro!$F$28</f>
        <v>78</v>
      </c>
      <c r="Z48" s="114">
        <f>[44]Setembro!$F$29</f>
        <v>82</v>
      </c>
      <c r="AA48" s="114">
        <f>[44]Setembro!$F$30</f>
        <v>72</v>
      </c>
      <c r="AB48" s="114">
        <f>[44]Setembro!$F$31</f>
        <v>68</v>
      </c>
      <c r="AC48" s="114">
        <f>[44]Setembro!$F$32</f>
        <v>100</v>
      </c>
      <c r="AD48" s="114">
        <f>[44]Setembro!$F$33</f>
        <v>100</v>
      </c>
      <c r="AE48" s="114">
        <f>[44]Setembro!$F$34</f>
        <v>98</v>
      </c>
      <c r="AF48" s="109">
        <f t="shared" si="1"/>
        <v>100</v>
      </c>
      <c r="AG48" s="108">
        <f t="shared" si="2"/>
        <v>78.099999999999994</v>
      </c>
      <c r="AH48" s="12" t="s">
        <v>35</v>
      </c>
      <c r="AI48" t="s">
        <v>35</v>
      </c>
      <c r="AJ48" s="12" t="s">
        <v>35</v>
      </c>
    </row>
    <row r="49" spans="1:35" x14ac:dyDescent="0.2">
      <c r="A49" s="52" t="s">
        <v>20</v>
      </c>
      <c r="B49" s="114">
        <f>[45]Setembro!$F$5</f>
        <v>95</v>
      </c>
      <c r="C49" s="114">
        <f>[45]Setembro!$F$6</f>
        <v>81</v>
      </c>
      <c r="D49" s="114">
        <f>[45]Setembro!$F$7</f>
        <v>82</v>
      </c>
      <c r="E49" s="114">
        <f>[45]Setembro!$F$8</f>
        <v>81</v>
      </c>
      <c r="F49" s="114">
        <f>[45]Setembro!$F$9</f>
        <v>86</v>
      </c>
      <c r="G49" s="114">
        <f>[45]Setembro!$F$10</f>
        <v>80</v>
      </c>
      <c r="H49" s="114">
        <f>[45]Setembro!$F$11</f>
        <v>70</v>
      </c>
      <c r="I49" s="114">
        <f>[45]Setembro!$F$12</f>
        <v>73</v>
      </c>
      <c r="J49" s="114">
        <f>[45]Setembro!$F$13</f>
        <v>92</v>
      </c>
      <c r="K49" s="114">
        <f>[45]Setembro!$F$14</f>
        <v>90</v>
      </c>
      <c r="L49" s="114">
        <f>[45]Setembro!$F$15</f>
        <v>71</v>
      </c>
      <c r="M49" s="114">
        <f>[45]Setembro!$F$16</f>
        <v>70</v>
      </c>
      <c r="N49" s="114">
        <f>[45]Setembro!$F$17</f>
        <v>72</v>
      </c>
      <c r="O49" s="114">
        <f>[45]Setembro!$F$18</f>
        <v>93</v>
      </c>
      <c r="P49" s="114">
        <f>[45]Setembro!$F$19</f>
        <v>93</v>
      </c>
      <c r="Q49" s="114">
        <f>[45]Setembro!$F$20</f>
        <v>83</v>
      </c>
      <c r="R49" s="114">
        <f>[45]Setembro!$F$21</f>
        <v>79</v>
      </c>
      <c r="S49" s="114">
        <f>[45]Setembro!$F$22</f>
        <v>70</v>
      </c>
      <c r="T49" s="114">
        <f>[45]Setembro!$F$23</f>
        <v>75</v>
      </c>
      <c r="U49" s="114">
        <f>[45]Setembro!$F$24</f>
        <v>67</v>
      </c>
      <c r="V49" s="114">
        <f>[45]Setembro!$F$25</f>
        <v>64</v>
      </c>
      <c r="W49" s="114">
        <f>[45]Setembro!$F$26</f>
        <v>66</v>
      </c>
      <c r="X49" s="114">
        <f>[45]Setembro!$F$27</f>
        <v>71</v>
      </c>
      <c r="Y49" s="114">
        <f>[45]Setembro!$F$28</f>
        <v>59</v>
      </c>
      <c r="Z49" s="114">
        <f>[45]Setembro!$F$29</f>
        <v>58</v>
      </c>
      <c r="AA49" s="114">
        <f>[45]Setembro!$F$30</f>
        <v>69</v>
      </c>
      <c r="AB49" s="114">
        <f>[45]Setembro!$F$31</f>
        <v>68</v>
      </c>
      <c r="AC49" s="114">
        <f>[45]Setembro!$F$32</f>
        <v>77</v>
      </c>
      <c r="AD49" s="114">
        <f>[45]Setembro!$F$33</f>
        <v>64</v>
      </c>
      <c r="AE49" s="114">
        <f>[45]Setembro!$F$34</f>
        <v>80</v>
      </c>
      <c r="AF49" s="109">
        <f t="shared" si="1"/>
        <v>95</v>
      </c>
      <c r="AG49" s="108">
        <f t="shared" si="2"/>
        <v>75.966666666666669</v>
      </c>
    </row>
    <row r="50" spans="1:35" s="5" customFormat="1" ht="17.100000000000001" customHeight="1" x14ac:dyDescent="0.2">
      <c r="A50" s="53" t="s">
        <v>24</v>
      </c>
      <c r="B50" s="115">
        <f t="shared" ref="B50:AE50" si="3">MAX(B5:B49)</f>
        <v>100</v>
      </c>
      <c r="C50" s="115">
        <f t="shared" si="3"/>
        <v>100</v>
      </c>
      <c r="D50" s="115">
        <f t="shared" si="3"/>
        <v>100</v>
      </c>
      <c r="E50" s="115">
        <f t="shared" si="3"/>
        <v>100</v>
      </c>
      <c r="F50" s="115">
        <f t="shared" si="3"/>
        <v>100</v>
      </c>
      <c r="G50" s="115">
        <f t="shared" si="3"/>
        <v>100</v>
      </c>
      <c r="H50" s="115">
        <f t="shared" si="3"/>
        <v>97</v>
      </c>
      <c r="I50" s="115">
        <f t="shared" si="3"/>
        <v>100</v>
      </c>
      <c r="J50" s="115">
        <f t="shared" si="3"/>
        <v>100</v>
      </c>
      <c r="K50" s="115">
        <f t="shared" si="3"/>
        <v>100</v>
      </c>
      <c r="L50" s="115">
        <f t="shared" si="3"/>
        <v>100</v>
      </c>
      <c r="M50" s="115">
        <f t="shared" si="3"/>
        <v>100</v>
      </c>
      <c r="N50" s="115">
        <f t="shared" si="3"/>
        <v>100</v>
      </c>
      <c r="O50" s="115">
        <f t="shared" si="3"/>
        <v>100</v>
      </c>
      <c r="P50" s="115">
        <f t="shared" si="3"/>
        <v>100</v>
      </c>
      <c r="Q50" s="115">
        <f t="shared" si="3"/>
        <v>100</v>
      </c>
      <c r="R50" s="115">
        <f t="shared" si="3"/>
        <v>100</v>
      </c>
      <c r="S50" s="115">
        <f t="shared" si="3"/>
        <v>97</v>
      </c>
      <c r="T50" s="115">
        <f t="shared" si="3"/>
        <v>100</v>
      </c>
      <c r="U50" s="115">
        <f t="shared" si="3"/>
        <v>100</v>
      </c>
      <c r="V50" s="115">
        <f t="shared" si="3"/>
        <v>100</v>
      </c>
      <c r="W50" s="115">
        <f t="shared" si="3"/>
        <v>100</v>
      </c>
      <c r="X50" s="115">
        <f t="shared" si="3"/>
        <v>100</v>
      </c>
      <c r="Y50" s="115">
        <f t="shared" si="3"/>
        <v>100</v>
      </c>
      <c r="Z50" s="115">
        <f t="shared" si="3"/>
        <v>100</v>
      </c>
      <c r="AA50" s="115">
        <f t="shared" si="3"/>
        <v>100</v>
      </c>
      <c r="AB50" s="115">
        <f t="shared" si="3"/>
        <v>100</v>
      </c>
      <c r="AC50" s="115">
        <f t="shared" si="3"/>
        <v>100</v>
      </c>
      <c r="AD50" s="115">
        <f t="shared" si="3"/>
        <v>100</v>
      </c>
      <c r="AE50" s="115">
        <f t="shared" si="3"/>
        <v>99</v>
      </c>
      <c r="AF50" s="109">
        <f>MAX(AF5:AF49)</f>
        <v>100</v>
      </c>
      <c r="AG50" s="111"/>
      <c r="AI50" s="5" t="s">
        <v>35</v>
      </c>
    </row>
    <row r="51" spans="1:35" x14ac:dyDescent="0.2">
      <c r="A51" s="116" t="s">
        <v>224</v>
      </c>
      <c r="B51" s="43"/>
      <c r="C51" s="43"/>
      <c r="D51" s="43"/>
      <c r="E51" s="43"/>
      <c r="F51" s="43"/>
      <c r="G51" s="4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77"/>
      <c r="Z51" s="77"/>
      <c r="AA51" s="77"/>
      <c r="AB51" s="77"/>
      <c r="AC51" s="77"/>
      <c r="AD51" s="49"/>
      <c r="AE51" s="54" t="s">
        <v>35</v>
      </c>
      <c r="AF51" s="47"/>
      <c r="AG51" s="48"/>
    </row>
    <row r="52" spans="1:35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77"/>
      <c r="Z52" s="77"/>
      <c r="AA52" s="77"/>
      <c r="AB52" s="77"/>
      <c r="AC52" s="77"/>
      <c r="AD52" s="77"/>
      <c r="AE52" s="77"/>
      <c r="AF52" s="47"/>
      <c r="AG52" s="46"/>
    </row>
    <row r="53" spans="1:35" x14ac:dyDescent="0.2">
      <c r="A53" s="45"/>
      <c r="B53" s="99"/>
      <c r="C53" s="99"/>
      <c r="D53" s="99"/>
      <c r="E53" s="99"/>
      <c r="F53" s="99"/>
      <c r="G53" s="99"/>
      <c r="H53" s="99"/>
      <c r="I53" s="99"/>
      <c r="J53" s="100"/>
      <c r="K53" s="100"/>
      <c r="L53" s="100"/>
      <c r="M53" s="100"/>
      <c r="N53" s="100"/>
      <c r="O53" s="100"/>
      <c r="P53" s="100"/>
      <c r="Q53" s="99"/>
      <c r="R53" s="99"/>
      <c r="S53" s="99"/>
      <c r="T53" s="102"/>
      <c r="U53" s="102"/>
      <c r="V53" s="102"/>
      <c r="W53" s="102"/>
      <c r="X53" s="102"/>
      <c r="Y53" s="77"/>
      <c r="Z53" s="77"/>
      <c r="AA53" s="77"/>
      <c r="AB53" s="77"/>
      <c r="AC53" s="77"/>
      <c r="AD53" s="49"/>
      <c r="AE53" s="49"/>
      <c r="AF53" s="47"/>
      <c r="AG53" s="46"/>
      <c r="AH53" s="12" t="s">
        <v>35</v>
      </c>
    </row>
    <row r="54" spans="1:35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77"/>
      <c r="Z54" s="77"/>
      <c r="AA54" s="77"/>
      <c r="AB54" s="77"/>
      <c r="AC54" s="77"/>
      <c r="AD54" s="49"/>
      <c r="AE54" s="49"/>
      <c r="AF54" s="47"/>
      <c r="AG54" s="78"/>
    </row>
    <row r="55" spans="1:35" x14ac:dyDescent="0.2">
      <c r="A55" s="45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77"/>
      <c r="Z55" s="77"/>
      <c r="AA55" s="77"/>
      <c r="AB55" s="77"/>
      <c r="AC55" s="77"/>
      <c r="AD55" s="77"/>
      <c r="AE55" s="49"/>
      <c r="AF55" s="47"/>
      <c r="AG55" s="48"/>
      <c r="AI55" t="s">
        <v>35</v>
      </c>
    </row>
    <row r="56" spans="1:35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47"/>
      <c r="AG56" s="48"/>
    </row>
    <row r="57" spans="1:35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</row>
    <row r="58" spans="1:35" x14ac:dyDescent="0.2">
      <c r="AI58" t="s">
        <v>35</v>
      </c>
    </row>
    <row r="59" spans="1:35" x14ac:dyDescent="0.2">
      <c r="U59" s="2" t="s">
        <v>35</v>
      </c>
      <c r="Y59" s="2" t="s">
        <v>35</v>
      </c>
      <c r="AI59" t="s">
        <v>35</v>
      </c>
    </row>
    <row r="60" spans="1:35" x14ac:dyDescent="0.2">
      <c r="L60" s="2" t="s">
        <v>35</v>
      </c>
      <c r="Q60" s="2" t="s">
        <v>35</v>
      </c>
      <c r="U60" s="2" t="s">
        <v>35</v>
      </c>
      <c r="AD60" s="2" t="s">
        <v>35</v>
      </c>
      <c r="AI60" t="s">
        <v>35</v>
      </c>
    </row>
    <row r="61" spans="1:35" x14ac:dyDescent="0.2">
      <c r="O61" s="2" t="s">
        <v>35</v>
      </c>
      <c r="AB61" s="2" t="s">
        <v>35</v>
      </c>
      <c r="AF61" s="7" t="s">
        <v>35</v>
      </c>
    </row>
    <row r="62" spans="1:35" x14ac:dyDescent="0.2">
      <c r="G62" s="2" t="s">
        <v>35</v>
      </c>
      <c r="L62" s="2" t="s">
        <v>35</v>
      </c>
    </row>
    <row r="63" spans="1:35" x14ac:dyDescent="0.2">
      <c r="P63" s="2" t="s">
        <v>212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5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5" x14ac:dyDescent="0.2">
      <c r="V65" s="2" t="s">
        <v>35</v>
      </c>
      <c r="W65" s="2" t="s">
        <v>35</v>
      </c>
      <c r="X65" s="2" t="s">
        <v>35</v>
      </c>
      <c r="Y65" s="2" t="s">
        <v>35</v>
      </c>
      <c r="AF65" s="7" t="s">
        <v>35</v>
      </c>
    </row>
    <row r="66" spans="7:35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  <c r="AI66" t="s">
        <v>35</v>
      </c>
    </row>
    <row r="67" spans="7:35" x14ac:dyDescent="0.2">
      <c r="R67" s="2" t="s">
        <v>35</v>
      </c>
      <c r="U67" s="2" t="s">
        <v>35</v>
      </c>
    </row>
    <row r="68" spans="7:35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5" x14ac:dyDescent="0.2">
      <c r="N70" s="2" t="s">
        <v>35</v>
      </c>
    </row>
    <row r="71" spans="7:35" x14ac:dyDescent="0.2">
      <c r="U71" s="2" t="s">
        <v>35</v>
      </c>
    </row>
    <row r="76" spans="7:35" x14ac:dyDescent="0.2">
      <c r="W76" s="2" t="s">
        <v>35</v>
      </c>
    </row>
  </sheetData>
  <mergeCells count="33">
    <mergeCell ref="K3:K4"/>
    <mergeCell ref="B2:AG2"/>
    <mergeCell ref="G3:G4"/>
    <mergeCell ref="Z3:Z4"/>
    <mergeCell ref="A2:A4"/>
    <mergeCell ref="S3:S4"/>
    <mergeCell ref="V3:V4"/>
    <mergeCell ref="J3:J4"/>
    <mergeCell ref="I3:I4"/>
    <mergeCell ref="U3:U4"/>
    <mergeCell ref="B3:B4"/>
    <mergeCell ref="C3:C4"/>
    <mergeCell ref="D3:D4"/>
    <mergeCell ref="N3:N4"/>
    <mergeCell ref="E3:E4"/>
    <mergeCell ref="F3:F4"/>
    <mergeCell ref="M3:M4"/>
    <mergeCell ref="AE3:AE4"/>
    <mergeCell ref="L3:L4"/>
    <mergeCell ref="H3:H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showGridLines="0" zoomScale="90" zoomScaleNormal="90" workbookViewId="0">
      <selection activeCell="L43" sqref="L4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36" t="s">
        <v>219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3" s="4" customFormat="1" ht="20.100000000000001" customHeight="1" x14ac:dyDescent="0.2">
      <c r="A2" s="141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5" customFormat="1" ht="20.100000000000001" customHeight="1" x14ac:dyDescent="0.2">
      <c r="A3" s="142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5" t="s">
        <v>28</v>
      </c>
      <c r="AG3" s="106" t="s">
        <v>26</v>
      </c>
    </row>
    <row r="4" spans="1:33" s="5" customFormat="1" ht="20.100000000000001" customHeight="1" x14ac:dyDescent="0.2">
      <c r="A4" s="14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05" t="s">
        <v>25</v>
      </c>
      <c r="AG4" s="106" t="s">
        <v>25</v>
      </c>
    </row>
    <row r="5" spans="1:33" s="5" customFormat="1" x14ac:dyDescent="0.2">
      <c r="A5" s="52" t="s">
        <v>30</v>
      </c>
      <c r="B5" s="113">
        <f>[1]Setembro!$G$5</f>
        <v>35</v>
      </c>
      <c r="C5" s="113">
        <f>[1]Setembro!$G$6</f>
        <v>33</v>
      </c>
      <c r="D5" s="113">
        <f>[1]Setembro!$G$7</f>
        <v>29</v>
      </c>
      <c r="E5" s="113">
        <f>[1]Setembro!$G$8</f>
        <v>27</v>
      </c>
      <c r="F5" s="113">
        <f>[1]Setembro!$G$9</f>
        <v>32</v>
      </c>
      <c r="G5" s="113">
        <f>[1]Setembro!$G$10</f>
        <v>39</v>
      </c>
      <c r="H5" s="113">
        <f>[1]Setembro!$G$11</f>
        <v>31</v>
      </c>
      <c r="I5" s="113">
        <f>[1]Setembro!$G$12</f>
        <v>24</v>
      </c>
      <c r="J5" s="113">
        <f>[1]Setembro!$G$13</f>
        <v>70</v>
      </c>
      <c r="K5" s="113">
        <f>[1]Setembro!$G$14</f>
        <v>34</v>
      </c>
      <c r="L5" s="113">
        <f>[1]Setembro!$G$15</f>
        <v>21</v>
      </c>
      <c r="M5" s="113">
        <f>[1]Setembro!$G$16</f>
        <v>19</v>
      </c>
      <c r="N5" s="113">
        <f>[1]Setembro!$G$17</f>
        <v>23</v>
      </c>
      <c r="O5" s="113">
        <f>[1]Setembro!$G$18</f>
        <v>48</v>
      </c>
      <c r="P5" s="113">
        <f>[1]Setembro!$G$19</f>
        <v>22</v>
      </c>
      <c r="Q5" s="113">
        <f>[1]Setembro!$G$20</f>
        <v>22</v>
      </c>
      <c r="R5" s="113">
        <f>[1]Setembro!$G$21</f>
        <v>20</v>
      </c>
      <c r="S5" s="113">
        <f>[1]Setembro!$G$22</f>
        <v>28</v>
      </c>
      <c r="T5" s="113">
        <f>[1]Setembro!$G$23</f>
        <v>23</v>
      </c>
      <c r="U5" s="113">
        <f>[1]Setembro!$G$24</f>
        <v>23</v>
      </c>
      <c r="V5" s="113">
        <f>[1]Setembro!$G$25</f>
        <v>18</v>
      </c>
      <c r="W5" s="113">
        <f>[1]Setembro!$G$26</f>
        <v>17</v>
      </c>
      <c r="X5" s="113">
        <f>[1]Setembro!$G$27</f>
        <v>19</v>
      </c>
      <c r="Y5" s="113">
        <f>[1]Setembro!$G$28</f>
        <v>18</v>
      </c>
      <c r="Z5" s="113">
        <f>[1]Setembro!$G$29</f>
        <v>23</v>
      </c>
      <c r="AA5" s="113">
        <f>[1]Setembro!$G$30</f>
        <v>22</v>
      </c>
      <c r="AB5" s="113">
        <f>[1]Setembro!$G$31</f>
        <v>35</v>
      </c>
      <c r="AC5" s="113">
        <f>[1]Setembro!$G$32</f>
        <v>36</v>
      </c>
      <c r="AD5" s="113">
        <f>[1]Setembro!$G$33</f>
        <v>31</v>
      </c>
      <c r="AE5" s="113">
        <f>[1]Setembro!$G$34</f>
        <v>29</v>
      </c>
      <c r="AF5" s="109">
        <f>MIN(B5:AE5)</f>
        <v>17</v>
      </c>
      <c r="AG5" s="108">
        <f>AVERAGE(B5:AE5)</f>
        <v>28.366666666666667</v>
      </c>
    </row>
    <row r="6" spans="1:33" x14ac:dyDescent="0.2">
      <c r="A6" s="52" t="s">
        <v>0</v>
      </c>
      <c r="B6" s="114">
        <f>[2]Setembro!$G$5</f>
        <v>39</v>
      </c>
      <c r="C6" s="114">
        <f>[2]Setembro!$G$6</f>
        <v>30</v>
      </c>
      <c r="D6" s="114">
        <f>[2]Setembro!$G$7</f>
        <v>30</v>
      </c>
      <c r="E6" s="114">
        <f>[2]Setembro!$G$8</f>
        <v>35</v>
      </c>
      <c r="F6" s="114">
        <f>[2]Setembro!$G$9</f>
        <v>40</v>
      </c>
      <c r="G6" s="114">
        <f>[2]Setembro!$G$10</f>
        <v>47</v>
      </c>
      <c r="H6" s="114">
        <f>[2]Setembro!$G$11</f>
        <v>40</v>
      </c>
      <c r="I6" s="114">
        <f>[2]Setembro!$G$12</f>
        <v>58</v>
      </c>
      <c r="J6" s="114">
        <f>[2]Setembro!$G$13</f>
        <v>76</v>
      </c>
      <c r="K6" s="114">
        <f>[2]Setembro!$G$14</f>
        <v>38</v>
      </c>
      <c r="L6" s="114">
        <f>[2]Setembro!$G$15</f>
        <v>23</v>
      </c>
      <c r="M6" s="114">
        <f>[2]Setembro!$G$16</f>
        <v>26</v>
      </c>
      <c r="N6" s="114">
        <f>[2]Setembro!$G$17</f>
        <v>65</v>
      </c>
      <c r="O6" s="114">
        <f>[2]Setembro!$G$18</f>
        <v>27</v>
      </c>
      <c r="P6" s="114">
        <f>[2]Setembro!$G$19</f>
        <v>13</v>
      </c>
      <c r="Q6" s="114">
        <f>[2]Setembro!$G$20</f>
        <v>23</v>
      </c>
      <c r="R6" s="114">
        <f>[2]Setembro!$G$21</f>
        <v>18</v>
      </c>
      <c r="S6" s="114">
        <f>[2]Setembro!$G$22</f>
        <v>22</v>
      </c>
      <c r="T6" s="114">
        <f>[2]Setembro!$G$23</f>
        <v>26</v>
      </c>
      <c r="U6" s="114">
        <f>[2]Setembro!$G$24</f>
        <v>30</v>
      </c>
      <c r="V6" s="114">
        <f>[2]Setembro!$G$25</f>
        <v>25</v>
      </c>
      <c r="W6" s="114">
        <f>[2]Setembro!$G$26</f>
        <v>15</v>
      </c>
      <c r="X6" s="114">
        <f>[2]Setembro!$G$27</f>
        <v>20</v>
      </c>
      <c r="Y6" s="114">
        <f>[2]Setembro!$G$28</f>
        <v>20</v>
      </c>
      <c r="Z6" s="114">
        <f>[2]Setembro!$G$29</f>
        <v>23</v>
      </c>
      <c r="AA6" s="114">
        <f>[2]Setembro!$G$30</f>
        <v>19</v>
      </c>
      <c r="AB6" s="114">
        <f>[2]Setembro!$G$31</f>
        <v>34</v>
      </c>
      <c r="AC6" s="114">
        <f>[2]Setembro!$G$32</f>
        <v>28</v>
      </c>
      <c r="AD6" s="114">
        <f>[2]Setembro!$G$33</f>
        <v>36</v>
      </c>
      <c r="AE6" s="114">
        <f>[2]Setembro!$G$34</f>
        <v>40</v>
      </c>
      <c r="AF6" s="109">
        <f t="shared" ref="AF6:AF49" si="1">MIN(B6:AE6)</f>
        <v>13</v>
      </c>
      <c r="AG6" s="108">
        <f t="shared" ref="AG6:AG49" si="2">AVERAGE(B6:AE6)</f>
        <v>32.200000000000003</v>
      </c>
    </row>
    <row r="7" spans="1:33" x14ac:dyDescent="0.2">
      <c r="A7" s="52" t="s">
        <v>88</v>
      </c>
      <c r="B7" s="114">
        <f>[3]Setembro!$G$5</f>
        <v>41</v>
      </c>
      <c r="C7" s="114">
        <f>[3]Setembro!$G$6</f>
        <v>42</v>
      </c>
      <c r="D7" s="114">
        <f>[3]Setembro!$G$7</f>
        <v>34</v>
      </c>
      <c r="E7" s="114">
        <f>[3]Setembro!$G$8</f>
        <v>39</v>
      </c>
      <c r="F7" s="114">
        <f>[3]Setembro!$G$9</f>
        <v>50</v>
      </c>
      <c r="G7" s="114">
        <f>[3]Setembro!$G$10</f>
        <v>47</v>
      </c>
      <c r="H7" s="114">
        <f>[3]Setembro!$G$11</f>
        <v>39</v>
      </c>
      <c r="I7" s="114">
        <f>[3]Setembro!$G$12</f>
        <v>34</v>
      </c>
      <c r="J7" s="114">
        <f>[3]Setembro!$G$13</f>
        <v>83</v>
      </c>
      <c r="K7" s="114">
        <f>[3]Setembro!$G$14</f>
        <v>42</v>
      </c>
      <c r="L7" s="114">
        <f>[3]Setembro!$G$15</f>
        <v>28</v>
      </c>
      <c r="M7" s="114">
        <f>[3]Setembro!$G$16</f>
        <v>30</v>
      </c>
      <c r="N7" s="114">
        <f>[3]Setembro!$G$17</f>
        <v>42</v>
      </c>
      <c r="O7" s="114">
        <f>[3]Setembro!$G$18</f>
        <v>41</v>
      </c>
      <c r="P7" s="114">
        <f>[3]Setembro!$G$19</f>
        <v>25</v>
      </c>
      <c r="Q7" s="114">
        <f>[3]Setembro!$G$20</f>
        <v>33</v>
      </c>
      <c r="R7" s="114">
        <f>[3]Setembro!$G$21</f>
        <v>25</v>
      </c>
      <c r="S7" s="114">
        <f>[3]Setembro!$G$22</f>
        <v>41</v>
      </c>
      <c r="T7" s="114">
        <f>[3]Setembro!$G$23</f>
        <v>33</v>
      </c>
      <c r="U7" s="114">
        <f>[3]Setembro!$G$24</f>
        <v>33</v>
      </c>
      <c r="V7" s="114">
        <f>[3]Setembro!$G$25</f>
        <v>28</v>
      </c>
      <c r="W7" s="114">
        <f>[3]Setembro!$G$26</f>
        <v>25</v>
      </c>
      <c r="X7" s="114">
        <f>[3]Setembro!$G$27</f>
        <v>24</v>
      </c>
      <c r="Y7" s="114">
        <f>[3]Setembro!$G$28</f>
        <v>28</v>
      </c>
      <c r="Z7" s="114">
        <f>[3]Setembro!$G$29</f>
        <v>24</v>
      </c>
      <c r="AA7" s="114">
        <f>[3]Setembro!$G$30</f>
        <v>28</v>
      </c>
      <c r="AB7" s="114">
        <f>[3]Setembro!$G$31</f>
        <v>46</v>
      </c>
      <c r="AC7" s="114">
        <f>[3]Setembro!$G$32</f>
        <v>42</v>
      </c>
      <c r="AD7" s="114">
        <f>[3]Setembro!$G$33</f>
        <v>41</v>
      </c>
      <c r="AE7" s="114">
        <f>[3]Setembro!$G$34</f>
        <v>40</v>
      </c>
      <c r="AF7" s="109">
        <f t="shared" si="1"/>
        <v>24</v>
      </c>
      <c r="AG7" s="108">
        <f t="shared" si="2"/>
        <v>36.93333333333333</v>
      </c>
    </row>
    <row r="8" spans="1:33" x14ac:dyDescent="0.2">
      <c r="A8" s="52" t="s">
        <v>1</v>
      </c>
      <c r="B8" s="114">
        <f>[4]Setembro!$G$5</f>
        <v>37</v>
      </c>
      <c r="C8" s="114">
        <f>[4]Setembro!$G$6</f>
        <v>33</v>
      </c>
      <c r="D8" s="114">
        <f>[4]Setembro!$G$7</f>
        <v>36</v>
      </c>
      <c r="E8" s="114">
        <f>[4]Setembro!$G$8</f>
        <v>32</v>
      </c>
      <c r="F8" s="114">
        <f>[4]Setembro!$G$9</f>
        <v>34</v>
      </c>
      <c r="G8" s="114">
        <f>[4]Setembro!$G$10</f>
        <v>43</v>
      </c>
      <c r="H8" s="114">
        <f>[4]Setembro!$G$11</f>
        <v>32</v>
      </c>
      <c r="I8" s="114">
        <f>[4]Setembro!$G$12</f>
        <v>51</v>
      </c>
      <c r="J8" s="114">
        <f>[4]Setembro!$G$13</f>
        <v>53</v>
      </c>
      <c r="K8" s="114">
        <f>[4]Setembro!$G$14</f>
        <v>29</v>
      </c>
      <c r="L8" s="114">
        <f>[4]Setembro!$G$15</f>
        <v>24</v>
      </c>
      <c r="M8" s="114">
        <f>[4]Setembro!$G$16</f>
        <v>32</v>
      </c>
      <c r="N8" s="114">
        <f>[4]Setembro!$G$17</f>
        <v>55</v>
      </c>
      <c r="O8" s="114">
        <f>[4]Setembro!$G$18</f>
        <v>40</v>
      </c>
      <c r="P8" s="114">
        <f>[4]Setembro!$G$19</f>
        <v>19</v>
      </c>
      <c r="Q8" s="114">
        <f>[4]Setembro!$G$20</f>
        <v>32</v>
      </c>
      <c r="R8" s="114">
        <f>[4]Setembro!$G$21</f>
        <v>26</v>
      </c>
      <c r="S8" s="114">
        <f>[4]Setembro!$G$22</f>
        <v>39</v>
      </c>
      <c r="T8" s="114">
        <f>[4]Setembro!$G$23</f>
        <v>34</v>
      </c>
      <c r="U8" s="114">
        <f>[4]Setembro!$G$24</f>
        <v>30</v>
      </c>
      <c r="V8" s="114">
        <f>[4]Setembro!$G$25</f>
        <v>25</v>
      </c>
      <c r="W8" s="114">
        <f>[4]Setembro!$G$26</f>
        <v>25</v>
      </c>
      <c r="X8" s="114">
        <f>[4]Setembro!$G$27</f>
        <v>27</v>
      </c>
      <c r="Y8" s="114">
        <f>[4]Setembro!$G$28</f>
        <v>32</v>
      </c>
      <c r="Z8" s="114">
        <f>[4]Setembro!$G$29</f>
        <v>28</v>
      </c>
      <c r="AA8" s="114">
        <f>[4]Setembro!$G$30</f>
        <v>29</v>
      </c>
      <c r="AB8" s="114">
        <f>[4]Setembro!$G$31</f>
        <v>34</v>
      </c>
      <c r="AC8" s="114">
        <f>[4]Setembro!$G$32</f>
        <v>38</v>
      </c>
      <c r="AD8" s="114">
        <f>[4]Setembro!$G$33</f>
        <v>33</v>
      </c>
      <c r="AE8" s="114">
        <f>[4]Setembro!$G$34</f>
        <v>36</v>
      </c>
      <c r="AF8" s="109">
        <f t="shared" si="1"/>
        <v>19</v>
      </c>
      <c r="AG8" s="108">
        <f t="shared" si="2"/>
        <v>33.93333333333333</v>
      </c>
    </row>
    <row r="9" spans="1:33" x14ac:dyDescent="0.2">
      <c r="A9" s="52" t="s">
        <v>151</v>
      </c>
      <c r="B9" s="114">
        <f>[5]Setembro!$G$5</f>
        <v>47</v>
      </c>
      <c r="C9" s="114">
        <f>[5]Setembro!$G$6</f>
        <v>36</v>
      </c>
      <c r="D9" s="114">
        <f>[5]Setembro!$G$7</f>
        <v>39</v>
      </c>
      <c r="E9" s="114">
        <f>[5]Setembro!$G$8</f>
        <v>45</v>
      </c>
      <c r="F9" s="114">
        <f>[5]Setembro!$G$9</f>
        <v>44</v>
      </c>
      <c r="G9" s="114">
        <f>[5]Setembro!$G$10</f>
        <v>52</v>
      </c>
      <c r="H9" s="114">
        <f>[5]Setembro!$G$11</f>
        <v>51</v>
      </c>
      <c r="I9" s="114">
        <f>[5]Setembro!$G$12</f>
        <v>54</v>
      </c>
      <c r="J9" s="114">
        <f>[5]Setembro!$G$13</f>
        <v>84</v>
      </c>
      <c r="K9" s="114">
        <f>[5]Setembro!$G$14</f>
        <v>43</v>
      </c>
      <c r="L9" s="114">
        <f>[5]Setembro!$G$15</f>
        <v>30</v>
      </c>
      <c r="M9" s="114">
        <f>[5]Setembro!$G$16</f>
        <v>34</v>
      </c>
      <c r="N9" s="114">
        <f>[5]Setembro!$G$17</f>
        <v>50</v>
      </c>
      <c r="O9" s="114">
        <f>[5]Setembro!$G$18</f>
        <v>34</v>
      </c>
      <c r="P9" s="114">
        <f>[5]Setembro!$G$19</f>
        <v>20</v>
      </c>
      <c r="Q9" s="114">
        <f>[5]Setembro!$G$20</f>
        <v>28</v>
      </c>
      <c r="R9" s="114">
        <f>[5]Setembro!$G$21</f>
        <v>26</v>
      </c>
      <c r="S9" s="114">
        <f>[5]Setembro!$G$22</f>
        <v>34</v>
      </c>
      <c r="T9" s="114">
        <f>[5]Setembro!$G$23</f>
        <v>44</v>
      </c>
      <c r="U9" s="114">
        <f>[5]Setembro!$G$24</f>
        <v>42</v>
      </c>
      <c r="V9" s="114">
        <f>[5]Setembro!$G$25</f>
        <v>33</v>
      </c>
      <c r="W9" s="114">
        <f>[5]Setembro!$G$26</f>
        <v>28</v>
      </c>
      <c r="X9" s="114">
        <f>[5]Setembro!$G$27</f>
        <v>30</v>
      </c>
      <c r="Y9" s="114">
        <f>[5]Setembro!$G$28</f>
        <v>35</v>
      </c>
      <c r="Z9" s="114">
        <f>[5]Setembro!$G$29</f>
        <v>34</v>
      </c>
      <c r="AA9" s="114">
        <f>[5]Setembro!$G$30</f>
        <v>29</v>
      </c>
      <c r="AB9" s="114">
        <f>[5]Setembro!$G$31</f>
        <v>36</v>
      </c>
      <c r="AC9" s="114">
        <f>[5]Setembro!$G$32</f>
        <v>46</v>
      </c>
      <c r="AD9" s="114">
        <f>[5]Setembro!$G$33</f>
        <v>48</v>
      </c>
      <c r="AE9" s="114">
        <f>[5]Setembro!$G$34</f>
        <v>51</v>
      </c>
      <c r="AF9" s="109">
        <f t="shared" si="1"/>
        <v>20</v>
      </c>
      <c r="AG9" s="108">
        <f t="shared" si="2"/>
        <v>40.233333333333334</v>
      </c>
    </row>
    <row r="10" spans="1:33" x14ac:dyDescent="0.2">
      <c r="A10" s="52" t="s">
        <v>95</v>
      </c>
      <c r="B10" s="114">
        <f>[6]Setembro!$G$5</f>
        <v>46</v>
      </c>
      <c r="C10" s="114">
        <f>[6]Setembro!$G$6</f>
        <v>42</v>
      </c>
      <c r="D10" s="114">
        <f>[6]Setembro!$G$7</f>
        <v>39</v>
      </c>
      <c r="E10" s="114">
        <f>[6]Setembro!$G$8</f>
        <v>38</v>
      </c>
      <c r="F10" s="114">
        <f>[6]Setembro!$G$9</f>
        <v>40</v>
      </c>
      <c r="G10" s="114">
        <f>[6]Setembro!$G$10</f>
        <v>44</v>
      </c>
      <c r="H10" s="114">
        <f>[6]Setembro!$G$11</f>
        <v>38</v>
      </c>
      <c r="I10" s="114">
        <f>[6]Setembro!$G$12</f>
        <v>39</v>
      </c>
      <c r="J10" s="114">
        <f>[6]Setembro!$G$13</f>
        <v>55</v>
      </c>
      <c r="K10" s="114">
        <f>[6]Setembro!$G$14</f>
        <v>40</v>
      </c>
      <c r="L10" s="114">
        <f>[6]Setembro!$G$15</f>
        <v>29</v>
      </c>
      <c r="M10" s="114">
        <f>[6]Setembro!$G$16</f>
        <v>30</v>
      </c>
      <c r="N10" s="114">
        <f>[6]Setembro!$G$17</f>
        <v>35</v>
      </c>
      <c r="O10" s="114">
        <f>[6]Setembro!$G$18</f>
        <v>62</v>
      </c>
      <c r="P10" s="114">
        <f>[6]Setembro!$G$19</f>
        <v>36</v>
      </c>
      <c r="Q10" s="114">
        <f>[6]Setembro!$G$20</f>
        <v>33</v>
      </c>
      <c r="R10" s="114">
        <f>[6]Setembro!$G$21</f>
        <v>28</v>
      </c>
      <c r="S10" s="114">
        <f>[6]Setembro!$G$22</f>
        <v>33</v>
      </c>
      <c r="T10" s="114">
        <f>[6]Setembro!$G$23</f>
        <v>38</v>
      </c>
      <c r="U10" s="114">
        <f>[6]Setembro!$G$24</f>
        <v>34</v>
      </c>
      <c r="V10" s="114">
        <f>[6]Setembro!$G$25</f>
        <v>30</v>
      </c>
      <c r="W10" s="114">
        <f>[6]Setembro!$G$26</f>
        <v>29</v>
      </c>
      <c r="X10" s="114">
        <f>[6]Setembro!$G$27</f>
        <v>31</v>
      </c>
      <c r="Y10" s="114">
        <f>[6]Setembro!$G$28</f>
        <v>32</v>
      </c>
      <c r="Z10" s="114">
        <f>[6]Setembro!$G$29</f>
        <v>35</v>
      </c>
      <c r="AA10" s="114">
        <f>[6]Setembro!$G$30</f>
        <v>36</v>
      </c>
      <c r="AB10" s="114">
        <f>[6]Setembro!$G$31</f>
        <v>47</v>
      </c>
      <c r="AC10" s="114">
        <f>[6]Setembro!$G$32</f>
        <v>47</v>
      </c>
      <c r="AD10" s="114">
        <f>[6]Setembro!$G$33</f>
        <v>42</v>
      </c>
      <c r="AE10" s="114">
        <f>[6]Setembro!$G$34</f>
        <v>46</v>
      </c>
      <c r="AF10" s="109">
        <f t="shared" si="1"/>
        <v>28</v>
      </c>
      <c r="AG10" s="108">
        <f t="shared" si="2"/>
        <v>38.466666666666669</v>
      </c>
    </row>
    <row r="11" spans="1:33" x14ac:dyDescent="0.2">
      <c r="A11" s="52" t="s">
        <v>52</v>
      </c>
      <c r="B11" s="114">
        <f>[7]Setembro!$G$5</f>
        <v>39</v>
      </c>
      <c r="C11" s="114">
        <f>[7]Setembro!$G$6</f>
        <v>33</v>
      </c>
      <c r="D11" s="114">
        <f>[7]Setembro!$G$7</f>
        <v>30</v>
      </c>
      <c r="E11" s="114">
        <f>[7]Setembro!$G$8</f>
        <v>29</v>
      </c>
      <c r="F11" s="114">
        <f>[7]Setembro!$G$9</f>
        <v>33</v>
      </c>
      <c r="G11" s="114">
        <f>[7]Setembro!$G$10</f>
        <v>44</v>
      </c>
      <c r="H11" s="114">
        <f>[7]Setembro!$G$11</f>
        <v>34</v>
      </c>
      <c r="I11" s="114">
        <f>[7]Setembro!$G$12</f>
        <v>25</v>
      </c>
      <c r="J11" s="114" t="str">
        <f>[7]Setembro!$G$13</f>
        <v>*</v>
      </c>
      <c r="K11" s="114">
        <f>[7]Setembro!$G$14</f>
        <v>35</v>
      </c>
      <c r="L11" s="114">
        <f>[7]Setembro!$G$15</f>
        <v>28</v>
      </c>
      <c r="M11" s="114">
        <f>[7]Setembro!$G$16</f>
        <v>23</v>
      </c>
      <c r="N11" s="114">
        <f>[7]Setembro!$G$17</f>
        <v>23</v>
      </c>
      <c r="O11" s="114">
        <f>[7]Setembro!$G$18</f>
        <v>41</v>
      </c>
      <c r="P11" s="114">
        <f>[7]Setembro!$G$19</f>
        <v>15</v>
      </c>
      <c r="Q11" s="114">
        <f>[7]Setembro!$G$20</f>
        <v>29</v>
      </c>
      <c r="R11" s="114">
        <f>[7]Setembro!$G$21</f>
        <v>24</v>
      </c>
      <c r="S11" s="114">
        <f>[7]Setembro!$G$22</f>
        <v>36</v>
      </c>
      <c r="T11" s="114">
        <f>[7]Setembro!$G$23</f>
        <v>33</v>
      </c>
      <c r="U11" s="114">
        <f>[7]Setembro!$G$24</f>
        <v>25</v>
      </c>
      <c r="V11" s="114">
        <f>[7]Setembro!$G$25</f>
        <v>24</v>
      </c>
      <c r="W11" s="114">
        <f>[7]Setembro!$G$26</f>
        <v>19</v>
      </c>
      <c r="X11" s="114">
        <f>[7]Setembro!$G$27</f>
        <v>23</v>
      </c>
      <c r="Y11" s="114">
        <f>[7]Setembro!$G$28</f>
        <v>20</v>
      </c>
      <c r="Z11" s="114">
        <f>[7]Setembro!$G$29</f>
        <v>22</v>
      </c>
      <c r="AA11" s="114">
        <f>[7]Setembro!$G$30</f>
        <v>24</v>
      </c>
      <c r="AB11" s="114">
        <f>[7]Setembro!$G$31</f>
        <v>37</v>
      </c>
      <c r="AC11" s="114">
        <f>[7]Setembro!$G$32</f>
        <v>40</v>
      </c>
      <c r="AD11" s="114">
        <f>[7]Setembro!$G$33</f>
        <v>37</v>
      </c>
      <c r="AE11" s="114">
        <f>[7]Setembro!$G$34</f>
        <v>34</v>
      </c>
      <c r="AF11" s="109">
        <f t="shared" si="1"/>
        <v>15</v>
      </c>
      <c r="AG11" s="108">
        <f t="shared" si="2"/>
        <v>29.620689655172413</v>
      </c>
    </row>
    <row r="12" spans="1:33" hidden="1" x14ac:dyDescent="0.2">
      <c r="A12" s="52" t="s">
        <v>31</v>
      </c>
      <c r="B12" s="114" t="str">
        <f>[8]Setembro!$G$5</f>
        <v>*</v>
      </c>
      <c r="C12" s="114" t="str">
        <f>[8]Setembro!$G$6</f>
        <v>*</v>
      </c>
      <c r="D12" s="114" t="str">
        <f>[8]Setembro!$G$7</f>
        <v>*</v>
      </c>
      <c r="E12" s="114" t="str">
        <f>[8]Setembro!$G$8</f>
        <v>*</v>
      </c>
      <c r="F12" s="114" t="str">
        <f>[8]Setembro!$G$9</f>
        <v>*</v>
      </c>
      <c r="G12" s="114" t="str">
        <f>[8]Setembro!$G$10</f>
        <v>*</v>
      </c>
      <c r="H12" s="114" t="str">
        <f>[8]Setembro!$G$11</f>
        <v>*</v>
      </c>
      <c r="I12" s="114" t="str">
        <f>[8]Setembro!$G$12</f>
        <v>*</v>
      </c>
      <c r="J12" s="114" t="str">
        <f>[8]Setembro!$G$13</f>
        <v>*</v>
      </c>
      <c r="K12" s="114" t="str">
        <f>[8]Setembro!$G$14</f>
        <v>*</v>
      </c>
      <c r="L12" s="114" t="str">
        <f>[8]Setembro!$G$15</f>
        <v>*</v>
      </c>
      <c r="M12" s="114" t="str">
        <f>[8]Setembro!$G$16</f>
        <v>*</v>
      </c>
      <c r="N12" s="114" t="str">
        <f>[8]Setembro!$G$17</f>
        <v>*</v>
      </c>
      <c r="O12" s="114" t="str">
        <f>[8]Setembro!$G$18</f>
        <v>*</v>
      </c>
      <c r="P12" s="114" t="str">
        <f>[8]Setembro!$G$19</f>
        <v>*</v>
      </c>
      <c r="Q12" s="114" t="str">
        <f>[8]Setembro!$G$20</f>
        <v>*</v>
      </c>
      <c r="R12" s="114" t="str">
        <f>[8]Setembro!$G$21</f>
        <v>*</v>
      </c>
      <c r="S12" s="114" t="str">
        <f>[8]Setembro!$G$22</f>
        <v>*</v>
      </c>
      <c r="T12" s="114" t="str">
        <f>[8]Setembro!$G$23</f>
        <v>*</v>
      </c>
      <c r="U12" s="114" t="str">
        <f>[8]Setembro!$G$24</f>
        <v>*</v>
      </c>
      <c r="V12" s="114" t="str">
        <f>[8]Setembro!$G$25</f>
        <v>*</v>
      </c>
      <c r="W12" s="114" t="str">
        <f>[8]Setembro!$G$26</f>
        <v>*</v>
      </c>
      <c r="X12" s="114" t="str">
        <f>[8]Setembro!$G$27</f>
        <v>*</v>
      </c>
      <c r="Y12" s="114" t="str">
        <f>[8]Setembro!$G$28</f>
        <v>*</v>
      </c>
      <c r="Z12" s="114" t="str">
        <f>[8]Setembro!$G$29</f>
        <v>*</v>
      </c>
      <c r="AA12" s="114" t="str">
        <f>[8]Setembro!$G$30</f>
        <v>*</v>
      </c>
      <c r="AB12" s="114" t="str">
        <f>[8]Setembro!$G$31</f>
        <v>*</v>
      </c>
      <c r="AC12" s="114" t="str">
        <f>[8]Setembro!$G$32</f>
        <v>*</v>
      </c>
      <c r="AD12" s="114" t="str">
        <f>[8]Setembro!$G$33</f>
        <v>*</v>
      </c>
      <c r="AE12" s="114" t="str">
        <f>[8]Setembro!$G$34</f>
        <v>*</v>
      </c>
      <c r="AF12" s="109" t="s">
        <v>209</v>
      </c>
      <c r="AG12" s="108" t="s">
        <v>209</v>
      </c>
    </row>
    <row r="13" spans="1:33" x14ac:dyDescent="0.2">
      <c r="A13" s="52" t="s">
        <v>98</v>
      </c>
      <c r="B13" s="114">
        <f>[9]Setembro!$G$5</f>
        <v>44</v>
      </c>
      <c r="C13" s="114">
        <f>[9]Setembro!$G$6</f>
        <v>41</v>
      </c>
      <c r="D13" s="114">
        <f>[9]Setembro!$G$7</f>
        <v>44</v>
      </c>
      <c r="E13" s="114">
        <f>[9]Setembro!$G$8</f>
        <v>39</v>
      </c>
      <c r="F13" s="114">
        <f>[9]Setembro!$G$9</f>
        <v>43</v>
      </c>
      <c r="G13" s="114">
        <f>[9]Setembro!$G$10</f>
        <v>48</v>
      </c>
      <c r="H13" s="114">
        <f>[9]Setembro!$G$11</f>
        <v>42</v>
      </c>
      <c r="I13" s="114">
        <f>[9]Setembro!$G$12</f>
        <v>62</v>
      </c>
      <c r="J13" s="114">
        <f>[9]Setembro!$G$13</f>
        <v>72</v>
      </c>
      <c r="K13" s="114">
        <f>[9]Setembro!$G$14</f>
        <v>48</v>
      </c>
      <c r="L13" s="114">
        <f>[9]Setembro!$G$15</f>
        <v>33</v>
      </c>
      <c r="M13" s="114">
        <f>[9]Setembro!$G$16</f>
        <v>35</v>
      </c>
      <c r="N13" s="114">
        <f>[9]Setembro!$G$17</f>
        <v>81</v>
      </c>
      <c r="O13" s="114">
        <f>[9]Setembro!$G$18</f>
        <v>41</v>
      </c>
      <c r="P13" s="114">
        <f>[9]Setembro!$G$19</f>
        <v>25</v>
      </c>
      <c r="Q13" s="114">
        <f>[9]Setembro!$G$20</f>
        <v>38</v>
      </c>
      <c r="R13" s="114">
        <f>[9]Setembro!$G$21</f>
        <v>34</v>
      </c>
      <c r="S13" s="114">
        <f>[9]Setembro!$G$22</f>
        <v>45</v>
      </c>
      <c r="T13" s="114">
        <f>[9]Setembro!$G$23</f>
        <v>43</v>
      </c>
      <c r="U13" s="114">
        <f>[9]Setembro!$G$24</f>
        <v>41</v>
      </c>
      <c r="V13" s="114">
        <f>[9]Setembro!$G$25</f>
        <v>35</v>
      </c>
      <c r="W13" s="114">
        <f>[9]Setembro!$G$26</f>
        <v>30</v>
      </c>
      <c r="X13" s="114">
        <f>[9]Setembro!$G$27</f>
        <v>30</v>
      </c>
      <c r="Y13" s="114">
        <f>[9]Setembro!$G$28</f>
        <v>30</v>
      </c>
      <c r="Z13" s="114">
        <f>[9]Setembro!$G$29</f>
        <v>29</v>
      </c>
      <c r="AA13" s="114">
        <f>[9]Setembro!$G$30</f>
        <v>28</v>
      </c>
      <c r="AB13" s="114">
        <f>[9]Setembro!$G$31</f>
        <v>44</v>
      </c>
      <c r="AC13" s="114">
        <f>[9]Setembro!$G$32</f>
        <v>45</v>
      </c>
      <c r="AD13" s="114">
        <f>[9]Setembro!$G$33</f>
        <v>41</v>
      </c>
      <c r="AE13" s="114">
        <f>[9]Setembro!$G$34</f>
        <v>44</v>
      </c>
      <c r="AF13" s="109">
        <f t="shared" si="1"/>
        <v>25</v>
      </c>
      <c r="AG13" s="108">
        <f t="shared" si="2"/>
        <v>41.833333333333336</v>
      </c>
    </row>
    <row r="14" spans="1:33" hidden="1" x14ac:dyDescent="0.2">
      <c r="A14" s="52" t="s">
        <v>102</v>
      </c>
      <c r="B14" s="114" t="str">
        <f>[10]Setembro!$G$5</f>
        <v>*</v>
      </c>
      <c r="C14" s="114" t="str">
        <f>[10]Setembro!$G$6</f>
        <v>*</v>
      </c>
      <c r="D14" s="114" t="str">
        <f>[10]Setembro!$G$7</f>
        <v>*</v>
      </c>
      <c r="E14" s="114" t="str">
        <f>[10]Setembro!$G$8</f>
        <v>*</v>
      </c>
      <c r="F14" s="114" t="str">
        <f>[10]Setembro!$G$9</f>
        <v>*</v>
      </c>
      <c r="G14" s="114" t="str">
        <f>[10]Setembro!$G$10</f>
        <v>*</v>
      </c>
      <c r="H14" s="114" t="str">
        <f>[10]Setembro!$G$11</f>
        <v>*</v>
      </c>
      <c r="I14" s="114" t="str">
        <f>[10]Setembro!$G$12</f>
        <v>*</v>
      </c>
      <c r="J14" s="114" t="str">
        <f>[10]Setembro!$G$13</f>
        <v>*</v>
      </c>
      <c r="K14" s="114" t="str">
        <f>[10]Setembro!$G$14</f>
        <v>*</v>
      </c>
      <c r="L14" s="114" t="str">
        <f>[10]Setembro!$G$15</f>
        <v>*</v>
      </c>
      <c r="M14" s="114" t="str">
        <f>[10]Setembro!$G$16</f>
        <v>*</v>
      </c>
      <c r="N14" s="114" t="str">
        <f>[10]Setembro!$G$17</f>
        <v>*</v>
      </c>
      <c r="O14" s="114" t="str">
        <f>[10]Setembro!$G$18</f>
        <v>*</v>
      </c>
      <c r="P14" s="114" t="str">
        <f>[10]Setembro!$G$19</f>
        <v>*</v>
      </c>
      <c r="Q14" s="114" t="str">
        <f>[10]Setembro!$G$20</f>
        <v>*</v>
      </c>
      <c r="R14" s="114" t="str">
        <f>[10]Setembro!$G$21</f>
        <v>*</v>
      </c>
      <c r="S14" s="114" t="str">
        <f>[10]Setembro!$G$22</f>
        <v>*</v>
      </c>
      <c r="T14" s="114" t="str">
        <f>[10]Setembro!$G$23</f>
        <v>*</v>
      </c>
      <c r="U14" s="114" t="str">
        <f>[10]Setembro!$G$24</f>
        <v>*</v>
      </c>
      <c r="V14" s="114" t="str">
        <f>[10]Setembro!$G$25</f>
        <v>*</v>
      </c>
      <c r="W14" s="114" t="str">
        <f>[10]Setembro!$G$26</f>
        <v>*</v>
      </c>
      <c r="X14" s="114" t="str">
        <f>[10]Setembro!$G$27</f>
        <v>*</v>
      </c>
      <c r="Y14" s="114" t="str">
        <f>[10]Setembro!$G$28</f>
        <v>*</v>
      </c>
      <c r="Z14" s="114" t="str">
        <f>[10]Setembro!$G$29</f>
        <v>*</v>
      </c>
      <c r="AA14" s="114" t="str">
        <f>[10]Setembro!$G$30</f>
        <v>*</v>
      </c>
      <c r="AB14" s="114" t="str">
        <f>[10]Setembro!$G$31</f>
        <v>*</v>
      </c>
      <c r="AC14" s="114" t="str">
        <f>[10]Setembro!$G$32</f>
        <v>*</v>
      </c>
      <c r="AD14" s="114" t="str">
        <f>[10]Setembro!$G$33</f>
        <v>*</v>
      </c>
      <c r="AE14" s="114" t="str">
        <f>[10]Setembro!$G$34</f>
        <v>*</v>
      </c>
      <c r="AF14" s="109" t="s">
        <v>209</v>
      </c>
      <c r="AG14" s="108" t="s">
        <v>209</v>
      </c>
    </row>
    <row r="15" spans="1:33" x14ac:dyDescent="0.2">
      <c r="A15" s="52" t="s">
        <v>105</v>
      </c>
      <c r="B15" s="114">
        <f>[11]Setembro!$G$5</f>
        <v>46</v>
      </c>
      <c r="C15" s="114">
        <f>[11]Setembro!$G$6</f>
        <v>37</v>
      </c>
      <c r="D15" s="114">
        <f>[11]Setembro!$G$7</f>
        <v>37</v>
      </c>
      <c r="E15" s="114">
        <f>[11]Setembro!$G$8</f>
        <v>47</v>
      </c>
      <c r="F15" s="114">
        <f>[11]Setembro!$G$9</f>
        <v>44</v>
      </c>
      <c r="G15" s="114">
        <f>[11]Setembro!$G$10</f>
        <v>51</v>
      </c>
      <c r="H15" s="114">
        <f>[11]Setembro!$G$11</f>
        <v>43</v>
      </c>
      <c r="I15" s="114">
        <f>[11]Setembro!$G$12</f>
        <v>56</v>
      </c>
      <c r="J15" s="114">
        <f>[11]Setembro!$G$13</f>
        <v>79</v>
      </c>
      <c r="K15" s="114">
        <f>[11]Setembro!$G$14</f>
        <v>46</v>
      </c>
      <c r="L15" s="114">
        <f>[11]Setembro!$G$15</f>
        <v>31</v>
      </c>
      <c r="M15" s="114">
        <f>[11]Setembro!$G$16</f>
        <v>32</v>
      </c>
      <c r="N15" s="114">
        <f>[11]Setembro!$G$17</f>
        <v>60</v>
      </c>
      <c r="O15" s="114">
        <f>[11]Setembro!$G$18</f>
        <v>32</v>
      </c>
      <c r="P15" s="114">
        <f>[11]Setembro!$G$19</f>
        <v>22</v>
      </c>
      <c r="Q15" s="114">
        <f>[11]Setembro!$G$20</f>
        <v>33</v>
      </c>
      <c r="R15" s="114">
        <f>[11]Setembro!$G$21</f>
        <v>26</v>
      </c>
      <c r="S15" s="114">
        <f>[11]Setembro!$G$22</f>
        <v>32</v>
      </c>
      <c r="T15" s="114">
        <f>[11]Setembro!$G$23</f>
        <v>35</v>
      </c>
      <c r="U15" s="114">
        <f>[11]Setembro!$G$24</f>
        <v>33</v>
      </c>
      <c r="V15" s="114">
        <f>[11]Setembro!$G$25</f>
        <v>31</v>
      </c>
      <c r="W15" s="114">
        <f>[11]Setembro!$G$26</f>
        <v>22</v>
      </c>
      <c r="X15" s="114">
        <f>[11]Setembro!$G$27</f>
        <v>23</v>
      </c>
      <c r="Y15" s="114">
        <f>[11]Setembro!$G$28</f>
        <v>22</v>
      </c>
      <c r="Z15" s="114">
        <f>[11]Setembro!$G$29</f>
        <v>22</v>
      </c>
      <c r="AA15" s="114">
        <f>[11]Setembro!$G$30</f>
        <v>25</v>
      </c>
      <c r="AB15" s="114">
        <f>[11]Setembro!$G$31</f>
        <v>39</v>
      </c>
      <c r="AC15" s="114">
        <f>[11]Setembro!$G$32</f>
        <v>39</v>
      </c>
      <c r="AD15" s="114">
        <f>[11]Setembro!$G$33</f>
        <v>39</v>
      </c>
      <c r="AE15" s="114">
        <f>[11]Setembro!$G$34</f>
        <v>45</v>
      </c>
      <c r="AF15" s="109">
        <f t="shared" si="1"/>
        <v>22</v>
      </c>
      <c r="AG15" s="108">
        <f t="shared" si="2"/>
        <v>37.633333333333333</v>
      </c>
    </row>
    <row r="16" spans="1:33" x14ac:dyDescent="0.2">
      <c r="A16" s="52" t="s">
        <v>152</v>
      </c>
      <c r="B16" s="114">
        <f>[12]Setembro!$G$5</f>
        <v>46</v>
      </c>
      <c r="C16" s="114">
        <f>[12]Setembro!$G$6</f>
        <v>42</v>
      </c>
      <c r="D16" s="114">
        <f>[12]Setembro!$G$7</f>
        <v>40</v>
      </c>
      <c r="E16" s="114">
        <f>[12]Setembro!$G$8</f>
        <v>36</v>
      </c>
      <c r="F16" s="114">
        <f>[12]Setembro!$G$9</f>
        <v>40</v>
      </c>
      <c r="G16" s="114">
        <f>[12]Setembro!$G$10</f>
        <v>39</v>
      </c>
      <c r="H16" s="114">
        <f>[12]Setembro!$G$11</f>
        <v>36</v>
      </c>
      <c r="I16" s="114">
        <f>[12]Setembro!$G$12</f>
        <v>41</v>
      </c>
      <c r="J16" s="114">
        <f>[12]Setembro!$G$13</f>
        <v>56</v>
      </c>
      <c r="K16" s="114">
        <f>[12]Setembro!$G$14</f>
        <v>38</v>
      </c>
      <c r="L16" s="114">
        <f>[12]Setembro!$G$15</f>
        <v>27</v>
      </c>
      <c r="M16" s="114">
        <f>[12]Setembro!$G$16</f>
        <v>32</v>
      </c>
      <c r="N16" s="114">
        <f>[12]Setembro!$G$17</f>
        <v>37</v>
      </c>
      <c r="O16" s="114">
        <f>[12]Setembro!$G$18</f>
        <v>67</v>
      </c>
      <c r="P16" s="114">
        <f>[12]Setembro!$G$19</f>
        <v>39</v>
      </c>
      <c r="Q16" s="114">
        <f>[12]Setembro!$G$20</f>
        <v>30</v>
      </c>
      <c r="R16" s="114">
        <f>[12]Setembro!$G$21</f>
        <v>28</v>
      </c>
      <c r="S16" s="114">
        <f>[12]Setembro!$G$22</f>
        <v>33</v>
      </c>
      <c r="T16" s="114">
        <f>[12]Setembro!$G$23</f>
        <v>31</v>
      </c>
      <c r="U16" s="114">
        <f>[12]Setembro!$G$24</f>
        <v>31</v>
      </c>
      <c r="V16" s="114">
        <f>[12]Setembro!$G$25</f>
        <v>33</v>
      </c>
      <c r="W16" s="114">
        <f>[12]Setembro!$G$26</f>
        <v>27</v>
      </c>
      <c r="X16" s="114">
        <f>[12]Setembro!$G$27</f>
        <v>27</v>
      </c>
      <c r="Y16" s="114">
        <f>[12]Setembro!$G$28</f>
        <v>38</v>
      </c>
      <c r="Z16" s="114">
        <f>[12]Setembro!$G$29</f>
        <v>32</v>
      </c>
      <c r="AA16" s="114">
        <f>[12]Setembro!$G$30</f>
        <v>31</v>
      </c>
      <c r="AB16" s="114">
        <f>[12]Setembro!$G$31</f>
        <v>37</v>
      </c>
      <c r="AC16" s="114">
        <f>[12]Setembro!$G$32</f>
        <v>44</v>
      </c>
      <c r="AD16" s="114">
        <f>[12]Setembro!$G$33</f>
        <v>39</v>
      </c>
      <c r="AE16" s="114" t="str">
        <f>[12]Setembro!$G$34</f>
        <v>*</v>
      </c>
      <c r="AF16" s="109">
        <f t="shared" si="1"/>
        <v>27</v>
      </c>
      <c r="AG16" s="108">
        <f t="shared" si="2"/>
        <v>37.137931034482762</v>
      </c>
    </row>
    <row r="17" spans="1:38" x14ac:dyDescent="0.2">
      <c r="A17" s="52" t="s">
        <v>2</v>
      </c>
      <c r="B17" s="114">
        <f>[13]Setembro!$G$5</f>
        <v>36</v>
      </c>
      <c r="C17" s="114">
        <f>[13]Setembro!$G$6</f>
        <v>39</v>
      </c>
      <c r="D17" s="114">
        <f>[13]Setembro!$G$7</f>
        <v>36</v>
      </c>
      <c r="E17" s="114">
        <f>[13]Setembro!$G$8</f>
        <v>33</v>
      </c>
      <c r="F17" s="114">
        <f>[13]Setembro!$G$9</f>
        <v>33</v>
      </c>
      <c r="G17" s="114">
        <f>[13]Setembro!$G$10</f>
        <v>35</v>
      </c>
      <c r="H17" s="114">
        <f>[13]Setembro!$G$11</f>
        <v>34</v>
      </c>
      <c r="I17" s="114">
        <f>[13]Setembro!$G$12</f>
        <v>39</v>
      </c>
      <c r="J17" s="114">
        <f>[13]Setembro!$G$13</f>
        <v>60</v>
      </c>
      <c r="K17" s="114">
        <f>[13]Setembro!$G$14</f>
        <v>36</v>
      </c>
      <c r="L17" s="114">
        <f>[13]Setembro!$G$15</f>
        <v>25</v>
      </c>
      <c r="M17" s="114">
        <f>[13]Setembro!$G$16</f>
        <v>27</v>
      </c>
      <c r="N17" s="114">
        <f>[13]Setembro!$G$17</f>
        <v>39</v>
      </c>
      <c r="O17" s="114">
        <f>[13]Setembro!$G$18</f>
        <v>43</v>
      </c>
      <c r="P17" s="114">
        <f>[13]Setembro!$G$19</f>
        <v>15</v>
      </c>
      <c r="Q17" s="114">
        <f>[13]Setembro!$G$20</f>
        <v>29</v>
      </c>
      <c r="R17" s="114">
        <f>[13]Setembro!$G$21</f>
        <v>26</v>
      </c>
      <c r="S17" s="114">
        <f>[13]Setembro!$G$22</f>
        <v>40</v>
      </c>
      <c r="T17" s="114">
        <f>[13]Setembro!$G$23</f>
        <v>34</v>
      </c>
      <c r="U17" s="114">
        <f>[13]Setembro!$G$24</f>
        <v>29</v>
      </c>
      <c r="V17" s="114">
        <f>[13]Setembro!$G$25</f>
        <v>27</v>
      </c>
      <c r="W17" s="114">
        <f>[13]Setembro!$G$26</f>
        <v>23</v>
      </c>
      <c r="X17" s="114">
        <f>[13]Setembro!$G$27</f>
        <v>26</v>
      </c>
      <c r="Y17" s="114">
        <f>[13]Setembro!$G$28</f>
        <v>28</v>
      </c>
      <c r="Z17" s="114">
        <f>[13]Setembro!$G$29</f>
        <v>28</v>
      </c>
      <c r="AA17" s="114">
        <f>[13]Setembro!$G$30</f>
        <v>31</v>
      </c>
      <c r="AB17" s="114">
        <f>[13]Setembro!$G$31</f>
        <v>44</v>
      </c>
      <c r="AC17" s="114">
        <f>[13]Setembro!$G$32</f>
        <v>40</v>
      </c>
      <c r="AD17" s="114">
        <f>[13]Setembro!$G$33</f>
        <v>32</v>
      </c>
      <c r="AE17" s="114">
        <f>[13]Setembro!$G$34</f>
        <v>42</v>
      </c>
      <c r="AF17" s="109">
        <f t="shared" si="1"/>
        <v>15</v>
      </c>
      <c r="AG17" s="108">
        <f t="shared" si="2"/>
        <v>33.633333333333333</v>
      </c>
      <c r="AI17" s="12" t="s">
        <v>35</v>
      </c>
    </row>
    <row r="18" spans="1:38" hidden="1" x14ac:dyDescent="0.2">
      <c r="A18" s="52" t="s">
        <v>3</v>
      </c>
      <c r="B18" s="114" t="str">
        <f>[14]Setembro!$G$5</f>
        <v>*</v>
      </c>
      <c r="C18" s="114" t="str">
        <f>[14]Setembro!$G$6</f>
        <v>*</v>
      </c>
      <c r="D18" s="114" t="str">
        <f>[14]Setembro!$G$7</f>
        <v>*</v>
      </c>
      <c r="E18" s="114" t="str">
        <f>[14]Setembro!$G$8</f>
        <v>*</v>
      </c>
      <c r="F18" s="114" t="str">
        <f>[14]Setembro!$G$9</f>
        <v>*</v>
      </c>
      <c r="G18" s="114" t="str">
        <f>[14]Setembro!$G$10</f>
        <v>*</v>
      </c>
      <c r="H18" s="114" t="str">
        <f>[14]Setembro!$G$11</f>
        <v>*</v>
      </c>
      <c r="I18" s="114" t="str">
        <f>[14]Setembro!$G$12</f>
        <v>*</v>
      </c>
      <c r="J18" s="114" t="str">
        <f>[14]Setembro!$G$13</f>
        <v>*</v>
      </c>
      <c r="K18" s="114" t="str">
        <f>[14]Setembro!$G$14</f>
        <v>*</v>
      </c>
      <c r="L18" s="114" t="str">
        <f>[14]Setembro!$G$15</f>
        <v>*</v>
      </c>
      <c r="M18" s="114" t="str">
        <f>[14]Setembro!$G$16</f>
        <v>*</v>
      </c>
      <c r="N18" s="114" t="str">
        <f>[14]Setembro!$G$17</f>
        <v>*</v>
      </c>
      <c r="O18" s="114" t="str">
        <f>[14]Setembro!$G$18</f>
        <v>*</v>
      </c>
      <c r="P18" s="114" t="str">
        <f>[14]Setembro!$G$19</f>
        <v>*</v>
      </c>
      <c r="Q18" s="114" t="str">
        <f>[14]Setembro!$G$20</f>
        <v>*</v>
      </c>
      <c r="R18" s="114" t="str">
        <f>[14]Setembro!$G$21</f>
        <v>*</v>
      </c>
      <c r="S18" s="114" t="str">
        <f>[14]Setembro!$G$22</f>
        <v>*</v>
      </c>
      <c r="T18" s="114" t="str">
        <f>[14]Setembro!$G$23</f>
        <v>*</v>
      </c>
      <c r="U18" s="114" t="str">
        <f>[14]Setembro!$G$24</f>
        <v>*</v>
      </c>
      <c r="V18" s="114" t="str">
        <f>[14]Setembro!$G$25</f>
        <v>*</v>
      </c>
      <c r="W18" s="114" t="str">
        <f>[14]Setembro!$G$26</f>
        <v>*</v>
      </c>
      <c r="X18" s="114" t="str">
        <f>[14]Setembro!$G$27</f>
        <v>*</v>
      </c>
      <c r="Y18" s="114" t="str">
        <f>[14]Setembro!$G$28</f>
        <v>*</v>
      </c>
      <c r="Z18" s="114" t="str">
        <f>[14]Setembro!$G$29</f>
        <v>*</v>
      </c>
      <c r="AA18" s="114" t="str">
        <f>[14]Setembro!$G$30</f>
        <v>*</v>
      </c>
      <c r="AB18" s="114" t="str">
        <f>[14]Setembro!$G$31</f>
        <v>*</v>
      </c>
      <c r="AC18" s="114" t="str">
        <f>[14]Setembro!$G$32</f>
        <v>*</v>
      </c>
      <c r="AD18" s="114" t="str">
        <f>[14]Setembro!$G$33</f>
        <v>*</v>
      </c>
      <c r="AE18" s="114" t="str">
        <f>[14]Setembro!$G$34</f>
        <v>*</v>
      </c>
      <c r="AF18" s="109" t="s">
        <v>209</v>
      </c>
      <c r="AG18" s="108" t="s">
        <v>209</v>
      </c>
      <c r="AH18" s="12" t="s">
        <v>35</v>
      </c>
      <c r="AI18" s="12" t="s">
        <v>35</v>
      </c>
    </row>
    <row r="19" spans="1:38" x14ac:dyDescent="0.2">
      <c r="A19" s="52" t="s">
        <v>4</v>
      </c>
      <c r="B19" s="114">
        <f>[15]Setembro!$G$5</f>
        <v>31</v>
      </c>
      <c r="C19" s="114">
        <f>[15]Setembro!$G$6</f>
        <v>31</v>
      </c>
      <c r="D19" s="114">
        <f>[15]Setembro!$G$7</f>
        <v>29</v>
      </c>
      <c r="E19" s="114">
        <f>[15]Setembro!$G$8</f>
        <v>27</v>
      </c>
      <c r="F19" s="114">
        <f>[15]Setembro!$G$9</f>
        <v>45</v>
      </c>
      <c r="G19" s="114">
        <f>[15]Setembro!$G$10</f>
        <v>34</v>
      </c>
      <c r="H19" s="114">
        <f>[15]Setembro!$G$11</f>
        <v>26</v>
      </c>
      <c r="I19" s="114">
        <f>[15]Setembro!$G$12</f>
        <v>28</v>
      </c>
      <c r="J19" s="114">
        <f>[15]Setembro!$G$13</f>
        <v>36</v>
      </c>
      <c r="K19" s="114">
        <f>[15]Setembro!$G$14</f>
        <v>32</v>
      </c>
      <c r="L19" s="114">
        <f>[15]Setembro!$G$15</f>
        <v>23</v>
      </c>
      <c r="M19" s="114">
        <f>[15]Setembro!$G$16</f>
        <v>20</v>
      </c>
      <c r="N19" s="114">
        <f>[15]Setembro!$G$17</f>
        <v>21</v>
      </c>
      <c r="O19" s="114">
        <f>[15]Setembro!$G$18</f>
        <v>79</v>
      </c>
      <c r="P19" s="114">
        <f>[15]Setembro!$G$19</f>
        <v>47</v>
      </c>
      <c r="Q19" s="114">
        <f>[15]Setembro!$G$20</f>
        <v>26</v>
      </c>
      <c r="R19" s="114">
        <f>[15]Setembro!$G$21</f>
        <v>22</v>
      </c>
      <c r="S19" s="114">
        <f>[15]Setembro!$G$22</f>
        <v>39</v>
      </c>
      <c r="T19" s="114">
        <f>[15]Setembro!$G$23</f>
        <v>30</v>
      </c>
      <c r="U19" s="114">
        <f>[15]Setembro!$G$24</f>
        <v>26</v>
      </c>
      <c r="V19" s="114">
        <f>[15]Setembro!$G$25</f>
        <v>23</v>
      </c>
      <c r="W19" s="114">
        <f>[15]Setembro!$G$26</f>
        <v>25</v>
      </c>
      <c r="X19" s="114">
        <f>[15]Setembro!$G$27</f>
        <v>26</v>
      </c>
      <c r="Y19" s="114">
        <f>[15]Setembro!$G$28</f>
        <v>25</v>
      </c>
      <c r="Z19" s="114">
        <f>[15]Setembro!$G$29</f>
        <v>30</v>
      </c>
      <c r="AA19" s="114">
        <f>[15]Setembro!$G$30</f>
        <v>27</v>
      </c>
      <c r="AB19" s="114">
        <f>[15]Setembro!$G$31</f>
        <v>28</v>
      </c>
      <c r="AC19" s="114">
        <f>[15]Setembro!$G$32</f>
        <v>50</v>
      </c>
      <c r="AD19" s="114">
        <f>[15]Setembro!$G$33</f>
        <v>54</v>
      </c>
      <c r="AE19" s="114">
        <f>[15]Setembro!$G$34</f>
        <v>39</v>
      </c>
      <c r="AF19" s="109">
        <f t="shared" si="1"/>
        <v>20</v>
      </c>
      <c r="AG19" s="108">
        <f t="shared" si="2"/>
        <v>32.633333333333333</v>
      </c>
      <c r="AK19" t="s">
        <v>35</v>
      </c>
    </row>
    <row r="20" spans="1:38" x14ac:dyDescent="0.2">
      <c r="A20" s="52" t="s">
        <v>5</v>
      </c>
      <c r="B20" s="114">
        <f>[16]Setembro!$G$5</f>
        <v>42</v>
      </c>
      <c r="C20" s="114">
        <f>[16]Setembro!$G$6</f>
        <v>31</v>
      </c>
      <c r="D20" s="114">
        <f>[16]Setembro!$G$7</f>
        <v>33</v>
      </c>
      <c r="E20" s="114">
        <f>[16]Setembro!$G$8</f>
        <v>33</v>
      </c>
      <c r="F20" s="114">
        <f>[16]Setembro!$G$9</f>
        <v>36</v>
      </c>
      <c r="G20" s="114">
        <f>[16]Setembro!$G$10</f>
        <v>43</v>
      </c>
      <c r="H20" s="114">
        <f>[16]Setembro!$G$11</f>
        <v>43</v>
      </c>
      <c r="I20" s="114">
        <f>[16]Setembro!$G$12</f>
        <v>48</v>
      </c>
      <c r="J20" s="114">
        <f>[16]Setembro!$G$13</f>
        <v>41</v>
      </c>
      <c r="K20" s="114">
        <f>[16]Setembro!$G$14</f>
        <v>37</v>
      </c>
      <c r="L20" s="114">
        <f>[16]Setembro!$G$15</f>
        <v>30</v>
      </c>
      <c r="M20" s="114">
        <f>[16]Setembro!$G$16</f>
        <v>36</v>
      </c>
      <c r="N20" s="114">
        <f>[16]Setembro!$G$17</f>
        <v>50</v>
      </c>
      <c r="O20" s="114">
        <f>[16]Setembro!$G$18</f>
        <v>52</v>
      </c>
      <c r="P20" s="114">
        <f>[16]Setembro!$G$19</f>
        <v>45</v>
      </c>
      <c r="Q20" s="114">
        <f>[16]Setembro!$G$20</f>
        <v>38</v>
      </c>
      <c r="R20" s="114">
        <f>[16]Setembro!$G$21</f>
        <v>41</v>
      </c>
      <c r="S20" s="114">
        <f>[16]Setembro!$G$22</f>
        <v>44</v>
      </c>
      <c r="T20" s="114">
        <f>[16]Setembro!$G$23</f>
        <v>37</v>
      </c>
      <c r="U20" s="114">
        <f>[16]Setembro!$G$24</f>
        <v>31</v>
      </c>
      <c r="V20" s="114">
        <f>[16]Setembro!$G$25</f>
        <v>31</v>
      </c>
      <c r="W20" s="114">
        <f>[16]Setembro!$G$26</f>
        <v>31</v>
      </c>
      <c r="X20" s="114">
        <f>[16]Setembro!$G$27</f>
        <v>32</v>
      </c>
      <c r="Y20" s="114">
        <f>[16]Setembro!$G$28</f>
        <v>31</v>
      </c>
      <c r="Z20" s="114">
        <f>[16]Setembro!$G$29</f>
        <v>27</v>
      </c>
      <c r="AA20" s="114">
        <f>[16]Setembro!$G$30</f>
        <v>24</v>
      </c>
      <c r="AB20" s="114">
        <f>[16]Setembro!$G$31</f>
        <v>34</v>
      </c>
      <c r="AC20" s="114">
        <f>[16]Setembro!$G$32</f>
        <v>40</v>
      </c>
      <c r="AD20" s="114">
        <f>[16]Setembro!$G$33</f>
        <v>33</v>
      </c>
      <c r="AE20" s="114">
        <f>[16]Setembro!$G$34</f>
        <v>30</v>
      </c>
      <c r="AF20" s="109">
        <f t="shared" si="1"/>
        <v>24</v>
      </c>
      <c r="AG20" s="108">
        <f t="shared" si="2"/>
        <v>36.799999999999997</v>
      </c>
      <c r="AH20" s="12" t="s">
        <v>35</v>
      </c>
    </row>
    <row r="21" spans="1:38" x14ac:dyDescent="0.2">
      <c r="A21" s="52" t="s">
        <v>33</v>
      </c>
      <c r="B21" s="114">
        <f>[17]Setembro!$G$5</f>
        <v>33</v>
      </c>
      <c r="C21" s="114">
        <f>[17]Setembro!$G$6</f>
        <v>32</v>
      </c>
      <c r="D21" s="114">
        <f>[17]Setembro!$G$7</f>
        <v>33</v>
      </c>
      <c r="E21" s="114">
        <f>[17]Setembro!$G$8</f>
        <v>29</v>
      </c>
      <c r="F21" s="114">
        <f>[17]Setembro!$G$9</f>
        <v>32</v>
      </c>
      <c r="G21" s="114">
        <f>[17]Setembro!$G$10</f>
        <v>35</v>
      </c>
      <c r="H21" s="114">
        <f>[17]Setembro!$G$11</f>
        <v>29</v>
      </c>
      <c r="I21" s="114">
        <f>[17]Setembro!$G$12</f>
        <v>29</v>
      </c>
      <c r="J21" s="114">
        <f>[17]Setembro!$G$13</f>
        <v>30</v>
      </c>
      <c r="K21" s="114">
        <f>[17]Setembro!$G$14</f>
        <v>28</v>
      </c>
      <c r="L21" s="114">
        <f>[17]Setembro!$G$15</f>
        <v>21</v>
      </c>
      <c r="M21" s="114">
        <f>[17]Setembro!$G$16</f>
        <v>22</v>
      </c>
      <c r="N21" s="114">
        <f>[17]Setembro!$G$17</f>
        <v>25</v>
      </c>
      <c r="O21" s="114">
        <f>[17]Setembro!$G$18</f>
        <v>77</v>
      </c>
      <c r="P21" s="114">
        <f>[17]Setembro!$G$19</f>
        <v>42</v>
      </c>
      <c r="Q21" s="114">
        <f>[17]Setembro!$G$20</f>
        <v>25</v>
      </c>
      <c r="R21" s="114">
        <f>[17]Setembro!$G$21</f>
        <v>26</v>
      </c>
      <c r="S21" s="114">
        <f>[17]Setembro!$G$22</f>
        <v>28</v>
      </c>
      <c r="T21" s="114">
        <f>[17]Setembro!$G$23</f>
        <v>28</v>
      </c>
      <c r="U21" s="114">
        <f>[17]Setembro!$G$24</f>
        <v>29</v>
      </c>
      <c r="V21" s="114">
        <f>[17]Setembro!$G$25</f>
        <v>24</v>
      </c>
      <c r="W21" s="114">
        <f>[17]Setembro!$G$26</f>
        <v>22</v>
      </c>
      <c r="X21" s="114">
        <f>[17]Setembro!$G$27</f>
        <v>24</v>
      </c>
      <c r="Y21" s="114">
        <f>[17]Setembro!$G$28</f>
        <v>30</v>
      </c>
      <c r="Z21" s="114">
        <f>[17]Setembro!$G$29</f>
        <v>27</v>
      </c>
      <c r="AA21" s="114">
        <f>[17]Setembro!$G$30</f>
        <v>29</v>
      </c>
      <c r="AB21" s="114">
        <f>[17]Setembro!$G$31</f>
        <v>29</v>
      </c>
      <c r="AC21" s="114">
        <f>[17]Setembro!$G$32</f>
        <v>36</v>
      </c>
      <c r="AD21" s="114">
        <f>[17]Setembro!$G$33</f>
        <v>40</v>
      </c>
      <c r="AE21" s="114">
        <f>[17]Setembro!$G$34</f>
        <v>41</v>
      </c>
      <c r="AF21" s="109">
        <f t="shared" si="1"/>
        <v>21</v>
      </c>
      <c r="AG21" s="108">
        <f t="shared" si="2"/>
        <v>31.166666666666668</v>
      </c>
      <c r="AI21" t="s">
        <v>35</v>
      </c>
      <c r="AK21" t="s">
        <v>35</v>
      </c>
    </row>
    <row r="22" spans="1:38" x14ac:dyDescent="0.2">
      <c r="A22" s="52" t="s">
        <v>6</v>
      </c>
      <c r="B22" s="114">
        <f>[18]Setembro!$G$5</f>
        <v>30</v>
      </c>
      <c r="C22" s="114">
        <f>[18]Setembro!$G$6</f>
        <v>31</v>
      </c>
      <c r="D22" s="114">
        <f>[18]Setembro!$G$7</f>
        <v>27</v>
      </c>
      <c r="E22" s="114">
        <f>[18]Setembro!$G$8</f>
        <v>26</v>
      </c>
      <c r="F22" s="114">
        <f>[18]Setembro!$G$9</f>
        <v>32</v>
      </c>
      <c r="G22" s="114">
        <f>[18]Setembro!$G$10</f>
        <v>38</v>
      </c>
      <c r="H22" s="114">
        <f>[18]Setembro!$G$11</f>
        <v>30</v>
      </c>
      <c r="I22" s="114">
        <f>[18]Setembro!$G$12</f>
        <v>29</v>
      </c>
      <c r="J22" s="114">
        <f>[18]Setembro!$G$13</f>
        <v>31</v>
      </c>
      <c r="K22" s="114">
        <f>[18]Setembro!$G$14</f>
        <v>28</v>
      </c>
      <c r="L22" s="114">
        <f>[18]Setembro!$G$15</f>
        <v>21</v>
      </c>
      <c r="M22" s="114">
        <f>[18]Setembro!$G$16</f>
        <v>23</v>
      </c>
      <c r="N22" s="114">
        <f>[18]Setembro!$G$17</f>
        <v>35</v>
      </c>
      <c r="O22" s="114">
        <f>[18]Setembro!$G$18</f>
        <v>73</v>
      </c>
      <c r="P22" s="114">
        <f>[18]Setembro!$G$19</f>
        <v>35</v>
      </c>
      <c r="Q22" s="114">
        <f>[18]Setembro!$G$20</f>
        <v>25</v>
      </c>
      <c r="R22" s="114">
        <f>[18]Setembro!$G$21</f>
        <v>21</v>
      </c>
      <c r="S22" s="114">
        <f>[18]Setembro!$G$22</f>
        <v>39</v>
      </c>
      <c r="T22" s="114">
        <f>[18]Setembro!$G$23</f>
        <v>26</v>
      </c>
      <c r="U22" s="114">
        <f>[18]Setembro!$G$24</f>
        <v>27</v>
      </c>
      <c r="V22" s="114">
        <f>[18]Setembro!$G$25</f>
        <v>21</v>
      </c>
      <c r="W22" s="114">
        <f>[18]Setembro!$G$26</f>
        <v>20</v>
      </c>
      <c r="X22" s="114">
        <f>[18]Setembro!$G$27</f>
        <v>21</v>
      </c>
      <c r="Y22" s="114">
        <f>[18]Setembro!$G$28</f>
        <v>35</v>
      </c>
      <c r="Z22" s="114">
        <f>[18]Setembro!$G$29</f>
        <v>27</v>
      </c>
      <c r="AA22" s="114">
        <f>[18]Setembro!$G$30</f>
        <v>26</v>
      </c>
      <c r="AB22" s="114">
        <f>[18]Setembro!$G$31</f>
        <v>32</v>
      </c>
      <c r="AC22" s="114">
        <f>[18]Setembro!$G$32</f>
        <v>36</v>
      </c>
      <c r="AD22" s="114">
        <f>[18]Setembro!$G$33</f>
        <v>31</v>
      </c>
      <c r="AE22" s="114">
        <f>[18]Setembro!$G$34</f>
        <v>38</v>
      </c>
      <c r="AF22" s="109">
        <f t="shared" si="1"/>
        <v>20</v>
      </c>
      <c r="AG22" s="108">
        <f t="shared" si="2"/>
        <v>30.466666666666665</v>
      </c>
      <c r="AJ22" t="s">
        <v>35</v>
      </c>
      <c r="AK22" s="12" t="s">
        <v>35</v>
      </c>
    </row>
    <row r="23" spans="1:38" x14ac:dyDescent="0.2">
      <c r="A23" s="52" t="s">
        <v>7</v>
      </c>
      <c r="B23" s="114">
        <f>[19]Setembro!$G$5</f>
        <v>43</v>
      </c>
      <c r="C23" s="114">
        <f>[19]Setembro!$G$6</f>
        <v>32</v>
      </c>
      <c r="D23" s="114">
        <f>[19]Setembro!$G$7</f>
        <v>33</v>
      </c>
      <c r="E23" s="114">
        <f>[19]Setembro!$G$8</f>
        <v>38</v>
      </c>
      <c r="F23" s="114">
        <f>[19]Setembro!$G$9</f>
        <v>44</v>
      </c>
      <c r="G23" s="114">
        <f>[19]Setembro!$G$10</f>
        <v>49</v>
      </c>
      <c r="H23" s="114">
        <f>[19]Setembro!$G$11</f>
        <v>40</v>
      </c>
      <c r="I23" s="114">
        <f>[19]Setembro!$G$12</f>
        <v>47</v>
      </c>
      <c r="J23" s="114">
        <f>[19]Setembro!$G$13</f>
        <v>86</v>
      </c>
      <c r="K23" s="114">
        <f>[19]Setembro!$G$14</f>
        <v>47</v>
      </c>
      <c r="L23" s="114">
        <f>[19]Setembro!$G$15</f>
        <v>29</v>
      </c>
      <c r="M23" s="114">
        <f>[19]Setembro!$G$16</f>
        <v>33</v>
      </c>
      <c r="N23" s="114">
        <f>[19]Setembro!$G$17</f>
        <v>51</v>
      </c>
      <c r="O23" s="114">
        <f>[19]Setembro!$G$18</f>
        <v>28</v>
      </c>
      <c r="P23" s="114">
        <f>[19]Setembro!$G$19</f>
        <v>24</v>
      </c>
      <c r="Q23" s="114">
        <f>[19]Setembro!$G$20</f>
        <v>30</v>
      </c>
      <c r="R23" s="114">
        <f>[19]Setembro!$G$21</f>
        <v>22</v>
      </c>
      <c r="S23" s="114">
        <f>[19]Setembro!$G$22</f>
        <v>29</v>
      </c>
      <c r="T23" s="114">
        <f>[19]Setembro!$G$23</f>
        <v>33</v>
      </c>
      <c r="U23" s="114">
        <f>[19]Setembro!$G$24</f>
        <v>31</v>
      </c>
      <c r="V23" s="114">
        <f>[19]Setembro!$G$25</f>
        <v>28</v>
      </c>
      <c r="W23" s="114">
        <f>[19]Setembro!$G$26</f>
        <v>22</v>
      </c>
      <c r="X23" s="114">
        <f>[19]Setembro!$G$27</f>
        <v>23</v>
      </c>
      <c r="Y23" s="114">
        <f>[19]Setembro!$G$28</f>
        <v>25</v>
      </c>
      <c r="Z23" s="114">
        <f>[19]Setembro!$G$29</f>
        <v>19</v>
      </c>
      <c r="AA23" s="114">
        <f>[19]Setembro!$G$30</f>
        <v>25</v>
      </c>
      <c r="AB23" s="114">
        <f>[19]Setembro!$G$31</f>
        <v>38</v>
      </c>
      <c r="AC23" s="114">
        <f>[19]Setembro!$G$32</f>
        <v>39</v>
      </c>
      <c r="AD23" s="114">
        <f>[19]Setembro!$G$33</f>
        <v>39</v>
      </c>
      <c r="AE23" s="114">
        <f>[19]Setembro!$G$34</f>
        <v>47</v>
      </c>
      <c r="AF23" s="109">
        <f t="shared" si="1"/>
        <v>19</v>
      </c>
      <c r="AG23" s="108">
        <f t="shared" si="2"/>
        <v>35.799999999999997</v>
      </c>
      <c r="AI23" t="s">
        <v>35</v>
      </c>
      <c r="AJ23" t="s">
        <v>35</v>
      </c>
    </row>
    <row r="24" spans="1:38" x14ac:dyDescent="0.2">
      <c r="A24" s="52" t="s">
        <v>153</v>
      </c>
      <c r="B24" s="114">
        <f>[20]Setembro!$G$5</f>
        <v>41</v>
      </c>
      <c r="C24" s="114">
        <f>[20]Setembro!$G$6</f>
        <v>36</v>
      </c>
      <c r="D24" s="114">
        <f>[20]Setembro!$G$7</f>
        <v>34</v>
      </c>
      <c r="E24" s="114">
        <f>[20]Setembro!$G$8</f>
        <v>41</v>
      </c>
      <c r="F24" s="114">
        <f>[20]Setembro!$G$9</f>
        <v>40</v>
      </c>
      <c r="G24" s="114">
        <f>[20]Setembro!$G$10</f>
        <v>47</v>
      </c>
      <c r="H24" s="114">
        <f>[20]Setembro!$G$11</f>
        <v>39</v>
      </c>
      <c r="I24" s="114">
        <f>[20]Setembro!$G$12</f>
        <v>48</v>
      </c>
      <c r="J24" s="114">
        <f>[20]Setembro!$G$13</f>
        <v>86</v>
      </c>
      <c r="K24" s="114">
        <f>[20]Setembro!$G$14</f>
        <v>46</v>
      </c>
      <c r="L24" s="114">
        <f>[20]Setembro!$G$15</f>
        <v>31</v>
      </c>
      <c r="M24" s="114">
        <f>[20]Setembro!$G$16</f>
        <v>32</v>
      </c>
      <c r="N24" s="114">
        <f>[20]Setembro!$G$17</f>
        <v>45</v>
      </c>
      <c r="O24" s="114">
        <f>[20]Setembro!$G$18</f>
        <v>33</v>
      </c>
      <c r="P24" s="114">
        <f>[20]Setembro!$G$19</f>
        <v>26</v>
      </c>
      <c r="Q24" s="114">
        <f>[20]Setembro!$G$20</f>
        <v>34</v>
      </c>
      <c r="R24" s="114">
        <f>[20]Setembro!$G$21</f>
        <v>26</v>
      </c>
      <c r="S24" s="114">
        <f>[20]Setembro!$G$22</f>
        <v>32</v>
      </c>
      <c r="T24" s="114">
        <f>[20]Setembro!$G$23</f>
        <v>32</v>
      </c>
      <c r="U24" s="114">
        <f>[20]Setembro!$G$24</f>
        <v>33</v>
      </c>
      <c r="V24" s="114">
        <f>[20]Setembro!$G$25</f>
        <v>29</v>
      </c>
      <c r="W24" s="114">
        <f>[20]Setembro!$G$26</f>
        <v>25</v>
      </c>
      <c r="X24" s="114">
        <f>[20]Setembro!$G$27</f>
        <v>26</v>
      </c>
      <c r="Y24" s="114">
        <f>[20]Setembro!$G$28</f>
        <v>27</v>
      </c>
      <c r="Z24" s="114">
        <f>[20]Setembro!$G$29</f>
        <v>22</v>
      </c>
      <c r="AA24" s="114">
        <f>[20]Setembro!$G$30</f>
        <v>27</v>
      </c>
      <c r="AB24" s="114">
        <f>[20]Setembro!$G$31</f>
        <v>48</v>
      </c>
      <c r="AC24" s="114">
        <f>[20]Setembro!$G$32</f>
        <v>41</v>
      </c>
      <c r="AD24" s="114">
        <f>[20]Setembro!$G$33</f>
        <v>39</v>
      </c>
      <c r="AE24" s="114">
        <f>[20]Setembro!$G$34</f>
        <v>44</v>
      </c>
      <c r="AF24" s="109">
        <f t="shared" si="1"/>
        <v>22</v>
      </c>
      <c r="AG24" s="108">
        <f t="shared" si="2"/>
        <v>37</v>
      </c>
      <c r="AI24" t="s">
        <v>35</v>
      </c>
    </row>
    <row r="25" spans="1:38" x14ac:dyDescent="0.2">
      <c r="A25" s="52" t="s">
        <v>154</v>
      </c>
      <c r="B25" s="114">
        <f>[21]Setembro!$G$5</f>
        <v>54</v>
      </c>
      <c r="C25" s="114">
        <f>[21]Setembro!$G$6</f>
        <v>59</v>
      </c>
      <c r="D25" s="114">
        <f>[21]Setembro!$G$7</f>
        <v>44</v>
      </c>
      <c r="E25" s="114">
        <f>[21]Setembro!$G$8</f>
        <v>49</v>
      </c>
      <c r="F25" s="114">
        <f>[21]Setembro!$G$9</f>
        <v>59</v>
      </c>
      <c r="G25" s="114">
        <f>[21]Setembro!$G$10</f>
        <v>61</v>
      </c>
      <c r="H25" s="114">
        <f>[21]Setembro!$G$11</f>
        <v>52</v>
      </c>
      <c r="I25" s="114">
        <f>[21]Setembro!$G$12</f>
        <v>61</v>
      </c>
      <c r="J25" s="114">
        <f>[21]Setembro!$G$13</f>
        <v>79</v>
      </c>
      <c r="K25" s="114">
        <f>[21]Setembro!$G$14</f>
        <v>54</v>
      </c>
      <c r="L25" s="114">
        <f>[21]Setembro!$G$15</f>
        <v>41</v>
      </c>
      <c r="M25" s="114">
        <f>[21]Setembro!$G$16</f>
        <v>40</v>
      </c>
      <c r="N25" s="114">
        <f>[21]Setembro!$G$17</f>
        <v>60</v>
      </c>
      <c r="O25" s="114">
        <f>[21]Setembro!$G$18</f>
        <v>43</v>
      </c>
      <c r="P25" s="114">
        <f>[21]Setembro!$G$19</f>
        <v>28</v>
      </c>
      <c r="Q25" s="114">
        <f>[21]Setembro!$G$20</f>
        <v>36</v>
      </c>
      <c r="R25" s="114">
        <f>[21]Setembro!$G$21</f>
        <v>31</v>
      </c>
      <c r="S25" s="114">
        <f>[21]Setembro!$G$22</f>
        <v>36</v>
      </c>
      <c r="T25" s="114">
        <f>[21]Setembro!$G$23</f>
        <v>43</v>
      </c>
      <c r="U25" s="114">
        <f>[21]Setembro!$G$24</f>
        <v>40</v>
      </c>
      <c r="V25" s="114">
        <f>[21]Setembro!$G$25</f>
        <v>35</v>
      </c>
      <c r="W25" s="114">
        <f>[21]Setembro!$G$26</f>
        <v>28</v>
      </c>
      <c r="X25" s="114">
        <f>[21]Setembro!$G$27</f>
        <v>29</v>
      </c>
      <c r="Y25" s="114">
        <f>[21]Setembro!$G$28</f>
        <v>32</v>
      </c>
      <c r="Z25" s="114">
        <f>[21]Setembro!$G$29</f>
        <v>32</v>
      </c>
      <c r="AA25" s="114">
        <f>[21]Setembro!$G$30</f>
        <v>28</v>
      </c>
      <c r="AB25" s="114">
        <f>[21]Setembro!$G$31</f>
        <v>46</v>
      </c>
      <c r="AC25" s="114">
        <f>[21]Setembro!$G$32</f>
        <v>36</v>
      </c>
      <c r="AD25" s="114">
        <f>[21]Setembro!$G$33</f>
        <v>50</v>
      </c>
      <c r="AE25" s="114">
        <f>[21]Setembro!$G$34</f>
        <v>61</v>
      </c>
      <c r="AF25" s="109">
        <f t="shared" si="1"/>
        <v>28</v>
      </c>
      <c r="AG25" s="108">
        <f t="shared" si="2"/>
        <v>44.9</v>
      </c>
      <c r="AH25" s="12" t="s">
        <v>35</v>
      </c>
      <c r="AI25" t="s">
        <v>35</v>
      </c>
    </row>
    <row r="26" spans="1:38" x14ac:dyDescent="0.2">
      <c r="A26" s="52" t="s">
        <v>155</v>
      </c>
      <c r="B26" s="114">
        <f>[22]Setembro!$G$5</f>
        <v>43</v>
      </c>
      <c r="C26" s="114">
        <f>[22]Setembro!$G$6</f>
        <v>35</v>
      </c>
      <c r="D26" s="114">
        <f>[22]Setembro!$G$7</f>
        <v>36</v>
      </c>
      <c r="E26" s="114">
        <f>[22]Setembro!$G$8</f>
        <v>39</v>
      </c>
      <c r="F26" s="114">
        <f>[22]Setembro!$G$9</f>
        <v>40</v>
      </c>
      <c r="G26" s="114">
        <f>[22]Setembro!$G$10</f>
        <v>50</v>
      </c>
      <c r="H26" s="114">
        <f>[22]Setembro!$G$11</f>
        <v>41</v>
      </c>
      <c r="I26" s="114">
        <f>[22]Setembro!$G$12</f>
        <v>45</v>
      </c>
      <c r="J26" s="114" t="str">
        <f>[22]Setembro!$G$13</f>
        <v>*</v>
      </c>
      <c r="K26" s="114" t="str">
        <f>[22]Setembro!$G$14</f>
        <v>*</v>
      </c>
      <c r="L26" s="114" t="str">
        <f>[22]Setembro!$G$15</f>
        <v>*</v>
      </c>
      <c r="M26" s="114" t="str">
        <f>[22]Setembro!$G$16</f>
        <v>*</v>
      </c>
      <c r="N26" s="114" t="str">
        <f>[22]Setembro!$G$17</f>
        <v>*</v>
      </c>
      <c r="O26" s="114" t="str">
        <f>[22]Setembro!$G$18</f>
        <v>*</v>
      </c>
      <c r="P26" s="114" t="str">
        <f>[22]Setembro!$G$19</f>
        <v>*</v>
      </c>
      <c r="Q26" s="114" t="str">
        <f>[22]Setembro!$G$20</f>
        <v>*</v>
      </c>
      <c r="R26" s="114" t="str">
        <f>[22]Setembro!$G$21</f>
        <v>*</v>
      </c>
      <c r="S26" s="114" t="str">
        <f>[22]Setembro!$G$22</f>
        <v>*</v>
      </c>
      <c r="T26" s="114">
        <f>[22]Setembro!$G$23</f>
        <v>37</v>
      </c>
      <c r="U26" s="114">
        <f>[22]Setembro!$G$24</f>
        <v>34</v>
      </c>
      <c r="V26" s="114">
        <f>[22]Setembro!$G$25</f>
        <v>31</v>
      </c>
      <c r="W26" s="114">
        <f>[22]Setembro!$G$26</f>
        <v>25</v>
      </c>
      <c r="X26" s="114">
        <f>[22]Setembro!$G$27</f>
        <v>28</v>
      </c>
      <c r="Y26" s="114">
        <f>[22]Setembro!$G$28</f>
        <v>28</v>
      </c>
      <c r="Z26" s="114">
        <f>[22]Setembro!$G$29</f>
        <v>25</v>
      </c>
      <c r="AA26" s="114">
        <f>[22]Setembro!$G$30</f>
        <v>28</v>
      </c>
      <c r="AB26" s="114">
        <f>[22]Setembro!$G$31</f>
        <v>48</v>
      </c>
      <c r="AC26" s="114">
        <f>[22]Setembro!$G$32</f>
        <v>41</v>
      </c>
      <c r="AD26" s="114">
        <f>[22]Setembro!$G$33</f>
        <v>38</v>
      </c>
      <c r="AE26" s="114">
        <f>[22]Setembro!$G$34</f>
        <v>45</v>
      </c>
      <c r="AF26" s="109">
        <f t="shared" si="1"/>
        <v>25</v>
      </c>
      <c r="AG26" s="108">
        <f t="shared" si="2"/>
        <v>36.85</v>
      </c>
      <c r="AI26" t="s">
        <v>35</v>
      </c>
      <c r="AL26" t="s">
        <v>35</v>
      </c>
    </row>
    <row r="27" spans="1:38" x14ac:dyDescent="0.2">
      <c r="A27" s="52" t="s">
        <v>8</v>
      </c>
      <c r="B27" s="114">
        <f>[23]Setembro!$G$5</f>
        <v>44</v>
      </c>
      <c r="C27" s="114">
        <f>[23]Setembro!$G$6</f>
        <v>57</v>
      </c>
      <c r="D27" s="114">
        <f>[23]Setembro!$G$7</f>
        <v>33</v>
      </c>
      <c r="E27" s="114">
        <f>[23]Setembro!$G$8</f>
        <v>38</v>
      </c>
      <c r="F27" s="114">
        <f>[23]Setembro!$G$9</f>
        <v>55</v>
      </c>
      <c r="G27" s="114">
        <f>[23]Setembro!$G$10</f>
        <v>57</v>
      </c>
      <c r="H27" s="114">
        <f>[23]Setembro!$G$11</f>
        <v>51</v>
      </c>
      <c r="I27" s="114">
        <f>[23]Setembro!$G$12</f>
        <v>59</v>
      </c>
      <c r="J27" s="114">
        <f>[23]Setembro!$G$13</f>
        <v>79</v>
      </c>
      <c r="K27" s="114">
        <f>[23]Setembro!$G$14</f>
        <v>50</v>
      </c>
      <c r="L27" s="114">
        <f>[23]Setembro!$G$15</f>
        <v>34</v>
      </c>
      <c r="M27" s="114">
        <f>[23]Setembro!$G$16</f>
        <v>37</v>
      </c>
      <c r="N27" s="114">
        <f>[23]Setembro!$G$17</f>
        <v>54</v>
      </c>
      <c r="O27" s="114">
        <f>[23]Setembro!$G$18</f>
        <v>32</v>
      </c>
      <c r="P27" s="114">
        <f>[23]Setembro!$G$19</f>
        <v>23</v>
      </c>
      <c r="Q27" s="114">
        <f>[23]Setembro!$G$20</f>
        <v>32</v>
      </c>
      <c r="R27" s="114">
        <f>[23]Setembro!$G$21</f>
        <v>28</v>
      </c>
      <c r="S27" s="114">
        <f>[23]Setembro!$G$22</f>
        <v>30</v>
      </c>
      <c r="T27" s="114">
        <f>[23]Setembro!$G$23</f>
        <v>39</v>
      </c>
      <c r="U27" s="114">
        <f>[23]Setembro!$G$24</f>
        <v>39</v>
      </c>
      <c r="V27" s="114">
        <f>[23]Setembro!$G$25</f>
        <v>33</v>
      </c>
      <c r="W27" s="114">
        <f>[23]Setembro!$G$26</f>
        <v>24</v>
      </c>
      <c r="X27" s="114">
        <f>[23]Setembro!$G$27</f>
        <v>25</v>
      </c>
      <c r="Y27" s="114">
        <f>[23]Setembro!$G$28</f>
        <v>25</v>
      </c>
      <c r="Z27" s="114">
        <f>[23]Setembro!$G$29</f>
        <v>26</v>
      </c>
      <c r="AA27" s="114">
        <f>[23]Setembro!$G$30</f>
        <v>23</v>
      </c>
      <c r="AB27" s="114">
        <f>[23]Setembro!$G$31</f>
        <v>44</v>
      </c>
      <c r="AC27" s="114">
        <f>[23]Setembro!$G$32</f>
        <v>36</v>
      </c>
      <c r="AD27" s="114">
        <f>[23]Setembro!$G$33</f>
        <v>46</v>
      </c>
      <c r="AE27" s="114">
        <f>[23]Setembro!$G$34</f>
        <v>55</v>
      </c>
      <c r="AF27" s="109">
        <f t="shared" si="1"/>
        <v>23</v>
      </c>
      <c r="AG27" s="108">
        <f t="shared" si="2"/>
        <v>40.266666666666666</v>
      </c>
      <c r="AI27" t="s">
        <v>35</v>
      </c>
      <c r="AJ27" t="s">
        <v>35</v>
      </c>
      <c r="AK27" t="s">
        <v>35</v>
      </c>
    </row>
    <row r="28" spans="1:38" x14ac:dyDescent="0.2">
      <c r="A28" s="52" t="s">
        <v>9</v>
      </c>
      <c r="B28" s="114">
        <f>[24]Setembro!$G$5</f>
        <v>40</v>
      </c>
      <c r="C28" s="114">
        <f>[24]Setembro!$G$6</f>
        <v>44</v>
      </c>
      <c r="D28" s="114">
        <f>[24]Setembro!$G$7</f>
        <v>33</v>
      </c>
      <c r="E28" s="114">
        <f>[24]Setembro!$G$8</f>
        <v>39</v>
      </c>
      <c r="F28" s="114">
        <f>[24]Setembro!$G$9</f>
        <v>44</v>
      </c>
      <c r="G28" s="114">
        <f>[24]Setembro!$G$10</f>
        <v>48</v>
      </c>
      <c r="H28" s="114">
        <f>[24]Setembro!$G$11</f>
        <v>36</v>
      </c>
      <c r="I28" s="114">
        <f>[24]Setembro!$G$12</f>
        <v>37</v>
      </c>
      <c r="J28" s="114">
        <f>[24]Setembro!$G$13</f>
        <v>79</v>
      </c>
      <c r="K28" s="114">
        <f>[24]Setembro!$G$14</f>
        <v>44</v>
      </c>
      <c r="L28" s="114">
        <f>[24]Setembro!$G$15</f>
        <v>27</v>
      </c>
      <c r="M28" s="114">
        <f>[24]Setembro!$G$16</f>
        <v>26</v>
      </c>
      <c r="N28" s="114">
        <f>[24]Setembro!$G$17</f>
        <v>40</v>
      </c>
      <c r="O28" s="114">
        <f>[24]Setembro!$G$18</f>
        <v>38</v>
      </c>
      <c r="P28" s="114">
        <f>[24]Setembro!$G$19</f>
        <v>27</v>
      </c>
      <c r="Q28" s="114">
        <f>[24]Setembro!$G$20</f>
        <v>31</v>
      </c>
      <c r="R28" s="114">
        <f>[24]Setembro!$G$21</f>
        <v>24</v>
      </c>
      <c r="S28" s="114">
        <f>[24]Setembro!$G$22</f>
        <v>40</v>
      </c>
      <c r="T28" s="114">
        <f>[24]Setembro!$G$23</f>
        <v>30</v>
      </c>
      <c r="U28" s="114">
        <f>[24]Setembro!$G$24</f>
        <v>32</v>
      </c>
      <c r="V28" s="114">
        <f>[24]Setembro!$G$25</f>
        <v>26</v>
      </c>
      <c r="W28" s="114">
        <f>[24]Setembro!$G$26</f>
        <v>23</v>
      </c>
      <c r="X28" s="114">
        <f>[24]Setembro!$G$27</f>
        <v>24</v>
      </c>
      <c r="Y28" s="114">
        <f>[24]Setembro!$G$28</f>
        <v>26</v>
      </c>
      <c r="Z28" s="114">
        <f>[24]Setembro!$G$29</f>
        <v>19</v>
      </c>
      <c r="AA28" s="114">
        <f>[24]Setembro!$G$30</f>
        <v>25</v>
      </c>
      <c r="AB28" s="114">
        <f>[24]Setembro!$G$31</f>
        <v>43</v>
      </c>
      <c r="AC28" s="114">
        <f>[24]Setembro!$G$32</f>
        <v>41</v>
      </c>
      <c r="AD28" s="114">
        <f>[24]Setembro!$G$33</f>
        <v>40</v>
      </c>
      <c r="AE28" s="114">
        <f>[24]Setembro!$G$34</f>
        <v>43</v>
      </c>
      <c r="AF28" s="109">
        <f t="shared" si="1"/>
        <v>19</v>
      </c>
      <c r="AG28" s="108">
        <f t="shared" si="2"/>
        <v>35.633333333333333</v>
      </c>
      <c r="AK28" t="s">
        <v>35</v>
      </c>
    </row>
    <row r="29" spans="1:38" hidden="1" x14ac:dyDescent="0.2">
      <c r="A29" s="52" t="s">
        <v>32</v>
      </c>
      <c r="B29" s="114" t="str">
        <f>[25]Setembro!$G$5</f>
        <v>*</v>
      </c>
      <c r="C29" s="114" t="str">
        <f>[25]Setembro!$G$6</f>
        <v>*</v>
      </c>
      <c r="D29" s="114" t="str">
        <f>[25]Setembro!$G$7</f>
        <v>*</v>
      </c>
      <c r="E29" s="114" t="str">
        <f>[25]Setembro!$G$8</f>
        <v>*</v>
      </c>
      <c r="F29" s="114" t="str">
        <f>[25]Setembro!$G$9</f>
        <v>*</v>
      </c>
      <c r="G29" s="114" t="str">
        <f>[25]Setembro!$G$10</f>
        <v>*</v>
      </c>
      <c r="H29" s="114" t="str">
        <f>[25]Setembro!$G$11</f>
        <v>*</v>
      </c>
      <c r="I29" s="114" t="str">
        <f>[25]Setembro!$G$12</f>
        <v>*</v>
      </c>
      <c r="J29" s="114" t="str">
        <f>[25]Setembro!$G$13</f>
        <v>*</v>
      </c>
      <c r="K29" s="114" t="str">
        <f>[25]Setembro!$G$14</f>
        <v>*</v>
      </c>
      <c r="L29" s="114" t="str">
        <f>[25]Setembro!$G$15</f>
        <v>*</v>
      </c>
      <c r="M29" s="114" t="str">
        <f>[25]Setembro!$G$16</f>
        <v>*</v>
      </c>
      <c r="N29" s="114" t="str">
        <f>[25]Setembro!$G$17</f>
        <v>*</v>
      </c>
      <c r="O29" s="114" t="str">
        <f>[25]Setembro!$G$18</f>
        <v>*</v>
      </c>
      <c r="P29" s="114" t="str">
        <f>[25]Setembro!$G$19</f>
        <v>*</v>
      </c>
      <c r="Q29" s="114" t="str">
        <f>[25]Setembro!$G$20</f>
        <v>*</v>
      </c>
      <c r="R29" s="114" t="str">
        <f>[25]Setembro!$G$21</f>
        <v>*</v>
      </c>
      <c r="S29" s="114" t="str">
        <f>[25]Setembro!$G$22</f>
        <v>*</v>
      </c>
      <c r="T29" s="114" t="str">
        <f>[25]Setembro!$G$23</f>
        <v>*</v>
      </c>
      <c r="U29" s="114" t="str">
        <f>[25]Setembro!$G$24</f>
        <v>*</v>
      </c>
      <c r="V29" s="114" t="str">
        <f>[25]Setembro!$G$25</f>
        <v>*</v>
      </c>
      <c r="W29" s="114" t="str">
        <f>[25]Setembro!$G$26</f>
        <v>*</v>
      </c>
      <c r="X29" s="114" t="str">
        <f>[25]Setembro!$G$27</f>
        <v>*</v>
      </c>
      <c r="Y29" s="114" t="str">
        <f>[25]Setembro!$G$28</f>
        <v>*</v>
      </c>
      <c r="Z29" s="114" t="str">
        <f>[25]Setembro!$G$29</f>
        <v>*</v>
      </c>
      <c r="AA29" s="114" t="str">
        <f>[25]Setembro!$G$30</f>
        <v>*</v>
      </c>
      <c r="AB29" s="114" t="str">
        <f>[25]Setembro!$G$31</f>
        <v>*</v>
      </c>
      <c r="AC29" s="114" t="str">
        <f>[25]Setembro!$G$32</f>
        <v>*</v>
      </c>
      <c r="AD29" s="114" t="str">
        <f>[25]Setembro!$G$33</f>
        <v>*</v>
      </c>
      <c r="AE29" s="114" t="str">
        <f>[25]Setembro!$G$34</f>
        <v>*</v>
      </c>
      <c r="AF29" s="109" t="s">
        <v>209</v>
      </c>
      <c r="AG29" s="108" t="s">
        <v>209</v>
      </c>
      <c r="AJ29" t="s">
        <v>35</v>
      </c>
      <c r="AK29" t="s">
        <v>35</v>
      </c>
    </row>
    <row r="30" spans="1:38" x14ac:dyDescent="0.2">
      <c r="A30" s="52" t="s">
        <v>10</v>
      </c>
      <c r="B30" s="114">
        <f>[26]Setembro!$G$5</f>
        <v>42</v>
      </c>
      <c r="C30" s="114">
        <f>[26]Setembro!$G$6</f>
        <v>51</v>
      </c>
      <c r="D30" s="114">
        <f>[26]Setembro!$G$7</f>
        <v>32</v>
      </c>
      <c r="E30" s="114">
        <f>[26]Setembro!$G$8</f>
        <v>43</v>
      </c>
      <c r="F30" s="114">
        <f>[26]Setembro!$G$9</f>
        <v>46</v>
      </c>
      <c r="G30" s="114">
        <f>[26]Setembro!$G$10</f>
        <v>53</v>
      </c>
      <c r="H30" s="114">
        <f>[26]Setembro!$G$11</f>
        <v>40</v>
      </c>
      <c r="I30" s="114">
        <f>[26]Setembro!$G$12</f>
        <v>53</v>
      </c>
      <c r="J30" s="114">
        <f>[26]Setembro!$G$13</f>
        <v>82</v>
      </c>
      <c r="K30" s="114">
        <f>[26]Setembro!$G$14</f>
        <v>43</v>
      </c>
      <c r="L30" s="114">
        <f>[26]Setembro!$G$15</f>
        <v>28</v>
      </c>
      <c r="M30" s="114">
        <f>[26]Setembro!$G$16</f>
        <v>27</v>
      </c>
      <c r="N30" s="114">
        <f>[26]Setembro!$G$17</f>
        <v>61</v>
      </c>
      <c r="O30" s="114">
        <f>[26]Setembro!$G$18</f>
        <v>33</v>
      </c>
      <c r="P30" s="114">
        <f>[26]Setembro!$G$19</f>
        <v>23</v>
      </c>
      <c r="Q30" s="114">
        <f>[26]Setembro!$G$20</f>
        <v>32</v>
      </c>
      <c r="R30" s="114">
        <f>[26]Setembro!$G$21</f>
        <v>25</v>
      </c>
      <c r="S30" s="114">
        <f>[26]Setembro!$G$22</f>
        <v>31</v>
      </c>
      <c r="T30" s="114">
        <f>[26]Setembro!$G$23</f>
        <v>35</v>
      </c>
      <c r="U30" s="114">
        <f>[26]Setembro!$G$24</f>
        <v>35</v>
      </c>
      <c r="V30" s="114">
        <f>[26]Setembro!$G$25</f>
        <v>29</v>
      </c>
      <c r="W30" s="114">
        <f>[26]Setembro!$G$26</f>
        <v>22</v>
      </c>
      <c r="X30" s="114">
        <f>[26]Setembro!$G$27</f>
        <v>23</v>
      </c>
      <c r="Y30" s="114">
        <f>[26]Setembro!$G$28</f>
        <v>21</v>
      </c>
      <c r="Z30" s="114">
        <f>[26]Setembro!$G$29</f>
        <v>23</v>
      </c>
      <c r="AA30" s="114">
        <f>[26]Setembro!$G$30</f>
        <v>24</v>
      </c>
      <c r="AB30" s="114">
        <f>[26]Setembro!$G$31</f>
        <v>39</v>
      </c>
      <c r="AC30" s="114">
        <f>[26]Setembro!$G$32</f>
        <v>37</v>
      </c>
      <c r="AD30" s="114">
        <f>[26]Setembro!$G$33</f>
        <v>44</v>
      </c>
      <c r="AE30" s="114">
        <f>[26]Setembro!$G$34</f>
        <v>48</v>
      </c>
      <c r="AF30" s="109">
        <f t="shared" si="1"/>
        <v>21</v>
      </c>
      <c r="AG30" s="108">
        <f t="shared" si="2"/>
        <v>37.5</v>
      </c>
      <c r="AJ30" t="s">
        <v>35</v>
      </c>
      <c r="AK30" t="s">
        <v>35</v>
      </c>
    </row>
    <row r="31" spans="1:38" x14ac:dyDescent="0.2">
      <c r="A31" s="52" t="s">
        <v>156</v>
      </c>
      <c r="B31" s="114">
        <f>[27]Setembro!$G$5</f>
        <v>46</v>
      </c>
      <c r="C31" s="114">
        <f>[27]Setembro!$G$6</f>
        <v>36</v>
      </c>
      <c r="D31" s="114">
        <f>[27]Setembro!$G$7</f>
        <v>39</v>
      </c>
      <c r="E31" s="114">
        <f>[27]Setembro!$G$8</f>
        <v>41</v>
      </c>
      <c r="F31" s="114">
        <f>[27]Setembro!$G$9</f>
        <v>45</v>
      </c>
      <c r="G31" s="114">
        <f>[27]Setembro!$G$10</f>
        <v>50</v>
      </c>
      <c r="H31" s="114">
        <f>[27]Setembro!$G$11</f>
        <v>41</v>
      </c>
      <c r="I31" s="114">
        <f>[27]Setembro!$G$12</f>
        <v>57</v>
      </c>
      <c r="J31" s="114">
        <f>[27]Setembro!$G$13</f>
        <v>84</v>
      </c>
      <c r="K31" s="114">
        <f>[27]Setembro!$G$14</f>
        <v>44</v>
      </c>
      <c r="L31" s="114">
        <f>[27]Setembro!$G$15</f>
        <v>28</v>
      </c>
      <c r="M31" s="114">
        <f>[27]Setembro!$G$16</f>
        <v>31</v>
      </c>
      <c r="N31" s="114">
        <f>[27]Setembro!$G$17</f>
        <v>60</v>
      </c>
      <c r="O31" s="114">
        <f>[27]Setembro!$G$18</f>
        <v>28</v>
      </c>
      <c r="P31" s="114">
        <f>[27]Setembro!$G$19</f>
        <v>21</v>
      </c>
      <c r="Q31" s="114">
        <f>[27]Setembro!$G$20</f>
        <v>32</v>
      </c>
      <c r="R31" s="114">
        <f>[27]Setembro!$G$21</f>
        <v>25</v>
      </c>
      <c r="S31" s="114">
        <f>[27]Setembro!$G$22</f>
        <v>32</v>
      </c>
      <c r="T31" s="114">
        <f>[27]Setembro!$G$23</f>
        <v>34</v>
      </c>
      <c r="U31" s="114">
        <f>[27]Setembro!$G$24</f>
        <v>31</v>
      </c>
      <c r="V31" s="114">
        <f>[27]Setembro!$G$25</f>
        <v>30</v>
      </c>
      <c r="W31" s="114">
        <f>[27]Setembro!$G$26</f>
        <v>21</v>
      </c>
      <c r="X31" s="114">
        <f>[27]Setembro!$G$27</f>
        <v>25</v>
      </c>
      <c r="Y31" s="114">
        <f>[27]Setembro!$G$28</f>
        <v>23</v>
      </c>
      <c r="Z31" s="114">
        <f>[27]Setembro!$G$29</f>
        <v>25</v>
      </c>
      <c r="AA31" s="114">
        <f>[27]Setembro!$G$30</f>
        <v>27</v>
      </c>
      <c r="AB31" s="114">
        <f>[27]Setembro!$G$31</f>
        <v>48</v>
      </c>
      <c r="AC31" s="114">
        <f>[27]Setembro!$G$32</f>
        <v>40</v>
      </c>
      <c r="AD31" s="114">
        <f>[27]Setembro!$G$33</f>
        <v>41</v>
      </c>
      <c r="AE31" s="114">
        <f>[27]Setembro!$G$34</f>
        <v>50</v>
      </c>
      <c r="AF31" s="109">
        <f t="shared" si="1"/>
        <v>21</v>
      </c>
      <c r="AG31" s="108">
        <f t="shared" si="2"/>
        <v>37.833333333333336</v>
      </c>
      <c r="AH31" s="12" t="s">
        <v>35</v>
      </c>
      <c r="AI31" t="s">
        <v>35</v>
      </c>
      <c r="AK31" t="s">
        <v>35</v>
      </c>
    </row>
    <row r="32" spans="1:38" x14ac:dyDescent="0.2">
      <c r="A32" s="52" t="s">
        <v>11</v>
      </c>
      <c r="B32" s="114">
        <f>[28]Setembro!$G$5</f>
        <v>39</v>
      </c>
      <c r="C32" s="114">
        <f>[28]Setembro!$G$6</f>
        <v>34</v>
      </c>
      <c r="D32" s="114">
        <f>[28]Setembro!$G$7</f>
        <v>35</v>
      </c>
      <c r="E32" s="114">
        <f>[28]Setembro!$G$8</f>
        <v>39</v>
      </c>
      <c r="F32" s="114">
        <f>[28]Setembro!$G$9</f>
        <v>44</v>
      </c>
      <c r="G32" s="114">
        <f>[28]Setembro!$G$10</f>
        <v>44</v>
      </c>
      <c r="H32" s="114">
        <f>[28]Setembro!$G$11</f>
        <v>39</v>
      </c>
      <c r="I32" s="114">
        <f>[28]Setembro!$G$12</f>
        <v>47</v>
      </c>
      <c r="J32" s="114">
        <f>[28]Setembro!$G$13</f>
        <v>90</v>
      </c>
      <c r="K32" s="114">
        <f>[28]Setembro!$G$14</f>
        <v>44</v>
      </c>
      <c r="L32" s="114">
        <f>[28]Setembro!$G$15</f>
        <v>29</v>
      </c>
      <c r="M32" s="114">
        <f>[28]Setembro!$G$16</f>
        <v>36</v>
      </c>
      <c r="N32" s="114">
        <f>[28]Setembro!$G$17</f>
        <v>56</v>
      </c>
      <c r="O32" s="114">
        <f>[28]Setembro!$G$18</f>
        <v>34</v>
      </c>
      <c r="P32" s="114">
        <f>[28]Setembro!$G$19</f>
        <v>20</v>
      </c>
      <c r="Q32" s="114">
        <f>[28]Setembro!$G$20</f>
        <v>30</v>
      </c>
      <c r="R32" s="114">
        <f>[28]Setembro!$G$21</f>
        <v>27</v>
      </c>
      <c r="S32" s="114">
        <f>[28]Setembro!$G$22</f>
        <v>34</v>
      </c>
      <c r="T32" s="114">
        <f>[28]Setembro!$G$23</f>
        <v>34</v>
      </c>
      <c r="U32" s="114">
        <f>[28]Setembro!$G$24</f>
        <v>30</v>
      </c>
      <c r="V32" s="114">
        <f>[28]Setembro!$G$25</f>
        <v>27</v>
      </c>
      <c r="W32" s="114">
        <f>[28]Setembro!$G$26</f>
        <v>21</v>
      </c>
      <c r="X32" s="114">
        <f>[28]Setembro!$G$27</f>
        <v>28</v>
      </c>
      <c r="Y32" s="114">
        <f>[28]Setembro!$G$28</f>
        <v>27</v>
      </c>
      <c r="Z32" s="114">
        <f>[28]Setembro!$G$29</f>
        <v>25</v>
      </c>
      <c r="AA32" s="114">
        <f>[28]Setembro!$G$30</f>
        <v>27</v>
      </c>
      <c r="AB32" s="114">
        <f>[28]Setembro!$G$31</f>
        <v>47</v>
      </c>
      <c r="AC32" s="114">
        <f>[28]Setembro!$G$32</f>
        <v>38</v>
      </c>
      <c r="AD32" s="114">
        <f>[28]Setembro!$G$33</f>
        <v>33</v>
      </c>
      <c r="AE32" s="114">
        <f>[28]Setembro!$G$34</f>
        <v>40</v>
      </c>
      <c r="AF32" s="109">
        <f t="shared" si="1"/>
        <v>20</v>
      </c>
      <c r="AG32" s="108">
        <f t="shared" si="2"/>
        <v>36.6</v>
      </c>
      <c r="AK32" s="12" t="s">
        <v>35</v>
      </c>
    </row>
    <row r="33" spans="1:38" s="5" customFormat="1" x14ac:dyDescent="0.2">
      <c r="A33" s="52" t="s">
        <v>12</v>
      </c>
      <c r="B33" s="114">
        <f>[29]Setembro!$G$5</f>
        <v>39</v>
      </c>
      <c r="C33" s="114">
        <f>[29]Setembro!$G$6</f>
        <v>31</v>
      </c>
      <c r="D33" s="114">
        <f>[29]Setembro!$G$7</f>
        <v>35</v>
      </c>
      <c r="E33" s="114">
        <f>[29]Setembro!$G$8</f>
        <v>34</v>
      </c>
      <c r="F33" s="114">
        <f>[29]Setembro!$G$9</f>
        <v>38</v>
      </c>
      <c r="G33" s="114" t="str">
        <f>[29]Setembro!$G$10</f>
        <v>*</v>
      </c>
      <c r="H33" s="114" t="str">
        <f>[29]Setembro!$G$11</f>
        <v>*</v>
      </c>
      <c r="I33" s="114" t="str">
        <f>[29]Setembro!$G$12</f>
        <v>*</v>
      </c>
      <c r="J33" s="114" t="str">
        <f>[29]Setembro!$G$13</f>
        <v>*</v>
      </c>
      <c r="K33" s="114">
        <f>[29]Setembro!$G$14</f>
        <v>29</v>
      </c>
      <c r="L33" s="114">
        <f>[29]Setembro!$G$15</f>
        <v>25</v>
      </c>
      <c r="M33" s="114">
        <f>[29]Setembro!$G$16</f>
        <v>30</v>
      </c>
      <c r="N33" s="114">
        <f>[29]Setembro!$G$17</f>
        <v>73</v>
      </c>
      <c r="O33" s="114">
        <f>[29]Setembro!$G$18</f>
        <v>40</v>
      </c>
      <c r="P33" s="114">
        <f>[29]Setembro!$G$19</f>
        <v>27</v>
      </c>
      <c r="Q33" s="114">
        <f>[29]Setembro!$G$20</f>
        <v>31</v>
      </c>
      <c r="R33" s="114">
        <f>[29]Setembro!$G$21</f>
        <v>26</v>
      </c>
      <c r="S33" s="114">
        <f>[29]Setembro!$G$22</f>
        <v>36</v>
      </c>
      <c r="T33" s="114">
        <f>[29]Setembro!$G$23</f>
        <v>35</v>
      </c>
      <c r="U33" s="114">
        <f>[29]Setembro!$G$24</f>
        <v>29</v>
      </c>
      <c r="V33" s="114">
        <f>[29]Setembro!$G$25</f>
        <v>29</v>
      </c>
      <c r="W33" s="114">
        <f>[29]Setembro!$G$26</f>
        <v>26</v>
      </c>
      <c r="X33" s="114">
        <f>[29]Setembro!$G$27</f>
        <v>25</v>
      </c>
      <c r="Y33" s="114">
        <f>[29]Setembro!$G$28</f>
        <v>27</v>
      </c>
      <c r="Z33" s="114">
        <f>[29]Setembro!$G$29</f>
        <v>27</v>
      </c>
      <c r="AA33" s="114">
        <f>[29]Setembro!$G$30</f>
        <v>22</v>
      </c>
      <c r="AB33" s="114">
        <f>[29]Setembro!$G$31</f>
        <v>46</v>
      </c>
      <c r="AC33" s="114">
        <f>[29]Setembro!$G$32</f>
        <v>37</v>
      </c>
      <c r="AD33" s="114">
        <f>[29]Setembro!$G$33</f>
        <v>32</v>
      </c>
      <c r="AE33" s="114">
        <f>[29]Setembro!$G$34</f>
        <v>35</v>
      </c>
      <c r="AF33" s="109">
        <f t="shared" si="1"/>
        <v>22</v>
      </c>
      <c r="AG33" s="108">
        <f t="shared" si="2"/>
        <v>33.230769230769234</v>
      </c>
      <c r="AI33" s="5" t="s">
        <v>35</v>
      </c>
    </row>
    <row r="34" spans="1:38" x14ac:dyDescent="0.2">
      <c r="A34" s="52" t="s">
        <v>13</v>
      </c>
      <c r="B34" s="114">
        <f>[30]Setembro!$G$5</f>
        <v>36</v>
      </c>
      <c r="C34" s="114">
        <f>[30]Setembro!$G$6</f>
        <v>32</v>
      </c>
      <c r="D34" s="114">
        <f>[30]Setembro!$G$7</f>
        <v>34</v>
      </c>
      <c r="E34" s="114">
        <f>[30]Setembro!$G$8</f>
        <v>32</v>
      </c>
      <c r="F34" s="114">
        <f>[30]Setembro!$G$9</f>
        <v>41</v>
      </c>
      <c r="G34" s="114">
        <f>[30]Setembro!$G$10</f>
        <v>46</v>
      </c>
      <c r="H34" s="114">
        <f>[30]Setembro!$G$11</f>
        <v>42</v>
      </c>
      <c r="I34" s="114">
        <f>[30]Setembro!$G$12</f>
        <v>38</v>
      </c>
      <c r="J34" s="114">
        <f>[30]Setembro!$G$13</f>
        <v>37</v>
      </c>
      <c r="K34" s="114">
        <f>[30]Setembro!$G$14</f>
        <v>30</v>
      </c>
      <c r="L34" s="114">
        <f>[30]Setembro!$G$15</f>
        <v>23</v>
      </c>
      <c r="M34" s="114">
        <f>[30]Setembro!$G$16</f>
        <v>26</v>
      </c>
      <c r="N34" s="114">
        <f>[30]Setembro!$G$17</f>
        <v>60</v>
      </c>
      <c r="O34" s="114">
        <f>[30]Setembro!$G$18</f>
        <v>59</v>
      </c>
      <c r="P34" s="114">
        <f>[30]Setembro!$G$19</f>
        <v>39</v>
      </c>
      <c r="Q34" s="114">
        <f>[30]Setembro!$G$20</f>
        <v>31</v>
      </c>
      <c r="R34" s="114">
        <f>[30]Setembro!$G$21</f>
        <v>30</v>
      </c>
      <c r="S34" s="114">
        <f>[30]Setembro!$G$22</f>
        <v>51</v>
      </c>
      <c r="T34" s="114">
        <f>[30]Setembro!$G$23</f>
        <v>31</v>
      </c>
      <c r="U34" s="114">
        <f>[30]Setembro!$G$24</f>
        <v>28</v>
      </c>
      <c r="V34" s="114">
        <f>[30]Setembro!$G$25</f>
        <v>27</v>
      </c>
      <c r="W34" s="114">
        <f>[30]Setembro!$G$26</f>
        <v>30</v>
      </c>
      <c r="X34" s="114">
        <f>[30]Setembro!$G$27</f>
        <v>28</v>
      </c>
      <c r="Y34" s="114" t="str">
        <f>[30]Setembro!$G$28</f>
        <v>*</v>
      </c>
      <c r="Z34" s="114" t="str">
        <f>[30]Setembro!$G$29</f>
        <v>*</v>
      </c>
      <c r="AA34" s="114" t="str">
        <f>[30]Setembro!$G$30</f>
        <v>*</v>
      </c>
      <c r="AB34" s="114" t="str">
        <f>[30]Setembro!$G$31</f>
        <v>*</v>
      </c>
      <c r="AC34" s="114" t="str">
        <f>[30]Setembro!$G$32</f>
        <v>*</v>
      </c>
      <c r="AD34" s="114" t="str">
        <f>[30]Setembro!$G$33</f>
        <v>*</v>
      </c>
      <c r="AE34" s="114" t="str">
        <f>[30]Setembro!$G$34</f>
        <v>*</v>
      </c>
      <c r="AF34" s="109">
        <f t="shared" si="1"/>
        <v>23</v>
      </c>
      <c r="AG34" s="108">
        <f t="shared" si="2"/>
        <v>36.130434782608695</v>
      </c>
      <c r="AJ34" t="s">
        <v>35</v>
      </c>
      <c r="AL34" s="12" t="s">
        <v>35</v>
      </c>
    </row>
    <row r="35" spans="1:38" x14ac:dyDescent="0.2">
      <c r="A35" s="52" t="s">
        <v>157</v>
      </c>
      <c r="B35" s="114">
        <f>[31]Setembro!$G$5</f>
        <v>43</v>
      </c>
      <c r="C35" s="114">
        <f>[31]Setembro!$G$6</f>
        <v>39</v>
      </c>
      <c r="D35" s="114">
        <f>[31]Setembro!$G$7</f>
        <v>38</v>
      </c>
      <c r="E35" s="114">
        <f>[31]Setembro!$G$8</f>
        <v>35</v>
      </c>
      <c r="F35" s="114">
        <f>[31]Setembro!$G$9</f>
        <v>40</v>
      </c>
      <c r="G35" s="114">
        <f>[31]Setembro!$G$10</f>
        <v>47</v>
      </c>
      <c r="H35" s="114">
        <f>[31]Setembro!$G$11</f>
        <v>41</v>
      </c>
      <c r="I35" s="114">
        <f>[31]Setembro!$G$12</f>
        <v>41</v>
      </c>
      <c r="J35" s="114">
        <f>[31]Setembro!$G$13</f>
        <v>84</v>
      </c>
      <c r="K35" s="114">
        <f>[31]Setembro!$G$14</f>
        <v>44</v>
      </c>
      <c r="L35" s="114">
        <f>[31]Setembro!$G$15</f>
        <v>31</v>
      </c>
      <c r="M35" s="114">
        <f>[31]Setembro!$G$16</f>
        <v>36</v>
      </c>
      <c r="N35" s="114">
        <f>[31]Setembro!$G$17</f>
        <v>37</v>
      </c>
      <c r="O35" s="114">
        <f>[31]Setembro!$G$18</f>
        <v>46</v>
      </c>
      <c r="P35" s="114">
        <f>[31]Setembro!$G$19</f>
        <v>24</v>
      </c>
      <c r="Q35" s="114">
        <f>[31]Setembro!$G$20</f>
        <v>33</v>
      </c>
      <c r="R35" s="114">
        <f>[31]Setembro!$G$21</f>
        <v>29</v>
      </c>
      <c r="S35" s="114">
        <f>[31]Setembro!$G$22</f>
        <v>34</v>
      </c>
      <c r="T35" s="114">
        <f>[31]Setembro!$G$23</f>
        <v>35</v>
      </c>
      <c r="U35" s="114">
        <f>[31]Setembro!$G$24</f>
        <v>33</v>
      </c>
      <c r="V35" s="114">
        <f>[31]Setembro!$G$25</f>
        <v>28</v>
      </c>
      <c r="W35" s="114">
        <f>[31]Setembro!$G$26</f>
        <v>29</v>
      </c>
      <c r="X35" s="114">
        <f>[31]Setembro!$G$27</f>
        <v>26</v>
      </c>
      <c r="Y35" s="114">
        <f>[31]Setembro!$G$28</f>
        <v>29</v>
      </c>
      <c r="Z35" s="114">
        <f>[31]Setembro!$G$29</f>
        <v>25</v>
      </c>
      <c r="AA35" s="114">
        <f>[31]Setembro!$G$30</f>
        <v>31</v>
      </c>
      <c r="AB35" s="114">
        <f>[31]Setembro!$G$31</f>
        <v>53</v>
      </c>
      <c r="AC35" s="114">
        <f>[31]Setembro!$G$32</f>
        <v>42</v>
      </c>
      <c r="AD35" s="114">
        <f>[31]Setembro!$G$33</f>
        <v>39</v>
      </c>
      <c r="AE35" s="114">
        <f>[31]Setembro!$G$34</f>
        <v>42</v>
      </c>
      <c r="AF35" s="109">
        <f t="shared" si="1"/>
        <v>24</v>
      </c>
      <c r="AG35" s="108">
        <f t="shared" si="2"/>
        <v>37.799999999999997</v>
      </c>
    </row>
    <row r="36" spans="1:38" x14ac:dyDescent="0.2">
      <c r="A36" s="52" t="s">
        <v>128</v>
      </c>
      <c r="B36" s="114">
        <f>[32]Setembro!$G$5</f>
        <v>39</v>
      </c>
      <c r="C36" s="114">
        <f>[32]Setembro!$G$6</f>
        <v>38</v>
      </c>
      <c r="D36" s="114">
        <f>[32]Setembro!$G$7</f>
        <v>33</v>
      </c>
      <c r="E36" s="114">
        <f>[32]Setembro!$G$8</f>
        <v>39</v>
      </c>
      <c r="F36" s="114">
        <f>[32]Setembro!$G$9</f>
        <v>46</v>
      </c>
      <c r="G36" s="114">
        <f>[32]Setembro!$G$10</f>
        <v>51</v>
      </c>
      <c r="H36" s="114">
        <f>[32]Setembro!$G$11</f>
        <v>40</v>
      </c>
      <c r="I36" s="114">
        <f>[32]Setembro!$G$12</f>
        <v>35</v>
      </c>
      <c r="J36" s="114">
        <f>[32]Setembro!$G$13</f>
        <v>84</v>
      </c>
      <c r="K36" s="114">
        <f>[32]Setembro!$G$14</f>
        <v>41</v>
      </c>
      <c r="L36" s="114">
        <f>[32]Setembro!$G$15</f>
        <v>28</v>
      </c>
      <c r="M36" s="114">
        <f>[32]Setembro!$G$16</f>
        <v>26</v>
      </c>
      <c r="N36" s="114">
        <f>[32]Setembro!$G$17</f>
        <v>42</v>
      </c>
      <c r="O36" s="114">
        <f>[32]Setembro!$G$18</f>
        <v>49</v>
      </c>
      <c r="P36" s="114">
        <f>[32]Setembro!$G$19</f>
        <v>25</v>
      </c>
      <c r="Q36" s="114">
        <f>[32]Setembro!$G$20</f>
        <v>31</v>
      </c>
      <c r="R36" s="114">
        <f>[32]Setembro!$G$21</f>
        <v>25</v>
      </c>
      <c r="S36" s="114">
        <f>[32]Setembro!$G$22</f>
        <v>43</v>
      </c>
      <c r="T36" s="114">
        <f>[32]Setembro!$G$23</f>
        <v>32</v>
      </c>
      <c r="U36" s="114">
        <f>[32]Setembro!$G$24</f>
        <v>34</v>
      </c>
      <c r="V36" s="114">
        <f>[32]Setembro!$G$25</f>
        <v>28</v>
      </c>
      <c r="W36" s="114">
        <f>[32]Setembro!$G$26</f>
        <v>23</v>
      </c>
      <c r="X36" s="114">
        <f>[32]Setembro!$G$27</f>
        <v>24</v>
      </c>
      <c r="Y36" s="114">
        <f>[32]Setembro!$G$28</f>
        <v>26</v>
      </c>
      <c r="Z36" s="114">
        <f>[32]Setembro!$G$29</f>
        <v>26</v>
      </c>
      <c r="AA36" s="114">
        <f>[32]Setembro!$G$30</f>
        <v>29</v>
      </c>
      <c r="AB36" s="114">
        <f>[32]Setembro!$G$31</f>
        <v>46</v>
      </c>
      <c r="AC36" s="114">
        <f>[32]Setembro!$G$32</f>
        <v>42</v>
      </c>
      <c r="AD36" s="114">
        <f>[32]Setembro!$G$33</f>
        <v>40</v>
      </c>
      <c r="AE36" s="114">
        <f>[32]Setembro!$G$34</f>
        <v>43</v>
      </c>
      <c r="AF36" s="109">
        <f t="shared" si="1"/>
        <v>23</v>
      </c>
      <c r="AG36" s="108">
        <f t="shared" si="2"/>
        <v>36.93333333333333</v>
      </c>
    </row>
    <row r="37" spans="1:38" x14ac:dyDescent="0.2">
      <c r="A37" s="52" t="s">
        <v>14</v>
      </c>
      <c r="B37" s="114">
        <f>[33]Setembro!$G$5</f>
        <v>31</v>
      </c>
      <c r="C37" s="114">
        <f>[33]Setembro!$G$6</f>
        <v>26</v>
      </c>
      <c r="D37" s="114">
        <f>[33]Setembro!$G$7</f>
        <v>26</v>
      </c>
      <c r="E37" s="114">
        <f>[33]Setembro!$G$8</f>
        <v>27</v>
      </c>
      <c r="F37" s="114">
        <f>[33]Setembro!$G$9</f>
        <v>41</v>
      </c>
      <c r="G37" s="114">
        <f>[33]Setembro!$G$10</f>
        <v>33</v>
      </c>
      <c r="H37" s="114">
        <f>[33]Setembro!$G$11</f>
        <v>25</v>
      </c>
      <c r="I37" s="114">
        <f>[33]Setembro!$G$12</f>
        <v>19</v>
      </c>
      <c r="J37" s="114">
        <f>[33]Setembro!$G$13</f>
        <v>34</v>
      </c>
      <c r="K37" s="114">
        <f>[33]Setembro!$G$14</f>
        <v>26</v>
      </c>
      <c r="L37" s="114">
        <f>[33]Setembro!$G$15</f>
        <v>17</v>
      </c>
      <c r="M37" s="114">
        <f>[33]Setembro!$G$16</f>
        <v>15</v>
      </c>
      <c r="N37" s="114">
        <f>[33]Setembro!$G$17</f>
        <v>13</v>
      </c>
      <c r="O37" s="114">
        <f>[33]Setembro!$G$18</f>
        <v>57</v>
      </c>
      <c r="P37" s="114">
        <f>[33]Setembro!$G$19</f>
        <v>26</v>
      </c>
      <c r="Q37" s="114">
        <f>[33]Setembro!$G$20</f>
        <v>18</v>
      </c>
      <c r="R37" s="114">
        <f>[33]Setembro!$G$21</f>
        <v>18</v>
      </c>
      <c r="S37" s="114">
        <f>[33]Setembro!$G$22</f>
        <v>26</v>
      </c>
      <c r="T37" s="114">
        <f>[33]Setembro!$G$23</f>
        <v>22</v>
      </c>
      <c r="U37" s="114">
        <f>[33]Setembro!$G$24</f>
        <v>20</v>
      </c>
      <c r="V37" s="114">
        <f>[33]Setembro!$G$25</f>
        <v>16</v>
      </c>
      <c r="W37" s="114">
        <f>[33]Setembro!$G$26</f>
        <v>17</v>
      </c>
      <c r="X37" s="114">
        <f>[33]Setembro!$G$27</f>
        <v>16</v>
      </c>
      <c r="Y37" s="114">
        <f>[33]Setembro!$G$28</f>
        <v>15</v>
      </c>
      <c r="Z37" s="114">
        <f>[33]Setembro!$G$29</f>
        <v>18</v>
      </c>
      <c r="AA37" s="114">
        <f>[33]Setembro!$G$30</f>
        <v>22</v>
      </c>
      <c r="AB37" s="114">
        <f>[33]Setembro!$G$31</f>
        <v>20</v>
      </c>
      <c r="AC37" s="114">
        <f>[33]Setembro!$G$32</f>
        <v>36</v>
      </c>
      <c r="AD37" s="114">
        <f>[33]Setembro!$G$33</f>
        <v>27</v>
      </c>
      <c r="AE37" s="114">
        <f>[33]Setembro!$G$34</f>
        <v>30</v>
      </c>
      <c r="AF37" s="109">
        <f t="shared" si="1"/>
        <v>13</v>
      </c>
      <c r="AG37" s="108">
        <f t="shared" si="2"/>
        <v>24.566666666666666</v>
      </c>
    </row>
    <row r="38" spans="1:38" x14ac:dyDescent="0.2">
      <c r="A38" s="52" t="s">
        <v>158</v>
      </c>
      <c r="B38" s="114">
        <f>[34]Setembro!$G$5</f>
        <v>28</v>
      </c>
      <c r="C38" s="114">
        <f>[34]Setembro!$G$6</f>
        <v>33</v>
      </c>
      <c r="D38" s="114">
        <f>[34]Setembro!$G$7</f>
        <v>30</v>
      </c>
      <c r="E38" s="114">
        <f>[34]Setembro!$G$8</f>
        <v>26</v>
      </c>
      <c r="F38" s="114">
        <f>[34]Setembro!$G$9</f>
        <v>36</v>
      </c>
      <c r="G38" s="114">
        <f>[34]Setembro!$G$10</f>
        <v>30</v>
      </c>
      <c r="H38" s="114">
        <f>[34]Setembro!$G$11</f>
        <v>28</v>
      </c>
      <c r="I38" s="114">
        <f>[34]Setembro!$G$12</f>
        <v>30</v>
      </c>
      <c r="J38" s="114">
        <f>[34]Setembro!$G$13</f>
        <v>35</v>
      </c>
      <c r="K38" s="114">
        <f>[34]Setembro!$G$14</f>
        <v>28</v>
      </c>
      <c r="L38" s="114">
        <f>[34]Setembro!$G$15</f>
        <v>20</v>
      </c>
      <c r="M38" s="114">
        <f>[34]Setembro!$G$16</f>
        <v>21</v>
      </c>
      <c r="N38" s="114">
        <f>[34]Setembro!$G$17</f>
        <v>31</v>
      </c>
      <c r="O38" s="114">
        <f>[34]Setembro!$G$18</f>
        <v>69</v>
      </c>
      <c r="P38" s="114">
        <f>[34]Setembro!$G$19</f>
        <v>39</v>
      </c>
      <c r="Q38" s="114">
        <f>[34]Setembro!$G$20</f>
        <v>25</v>
      </c>
      <c r="R38" s="114">
        <f>[34]Setembro!$G$21</f>
        <v>21</v>
      </c>
      <c r="S38" s="114">
        <f>[34]Setembro!$G$22</f>
        <v>39</v>
      </c>
      <c r="T38" s="114">
        <f>[34]Setembro!$G$23</f>
        <v>29</v>
      </c>
      <c r="U38" s="114">
        <f>[34]Setembro!$G$24</f>
        <v>27</v>
      </c>
      <c r="V38" s="114">
        <f>[34]Setembro!$G$25</f>
        <v>26</v>
      </c>
      <c r="W38" s="114">
        <f>[34]Setembro!$G$26</f>
        <v>26</v>
      </c>
      <c r="X38" s="114">
        <f>[34]Setembro!$G$27</f>
        <v>23</v>
      </c>
      <c r="Y38" s="114">
        <f>[34]Setembro!$G$28</f>
        <v>37</v>
      </c>
      <c r="Z38" s="114">
        <f>[34]Setembro!$G$29</f>
        <v>33</v>
      </c>
      <c r="AA38" s="114">
        <f>[34]Setembro!$G$30</f>
        <v>31</v>
      </c>
      <c r="AB38" s="114">
        <f>[34]Setembro!$G$31</f>
        <v>33</v>
      </c>
      <c r="AC38" s="114">
        <f>[34]Setembro!$G$32</f>
        <v>40</v>
      </c>
      <c r="AD38" s="114">
        <f>[34]Setembro!$G$33</f>
        <v>36</v>
      </c>
      <c r="AE38" s="114">
        <f>[34]Setembro!$G$34</f>
        <v>39</v>
      </c>
      <c r="AF38" s="109">
        <f t="shared" si="1"/>
        <v>20</v>
      </c>
      <c r="AG38" s="108">
        <f t="shared" si="2"/>
        <v>31.633333333333333</v>
      </c>
      <c r="AI38" t="s">
        <v>35</v>
      </c>
      <c r="AJ38" t="s">
        <v>35</v>
      </c>
    </row>
    <row r="39" spans="1:38" x14ac:dyDescent="0.2">
      <c r="A39" s="52" t="s">
        <v>15</v>
      </c>
      <c r="B39" s="114">
        <f>[35]Setembro!$G$5</f>
        <v>42</v>
      </c>
      <c r="C39" s="114">
        <f>[35]Setembro!$G$6</f>
        <v>33</v>
      </c>
      <c r="D39" s="114">
        <f>[35]Setembro!$G$7</f>
        <v>37</v>
      </c>
      <c r="E39" s="114">
        <f>[35]Setembro!$G$8</f>
        <v>41</v>
      </c>
      <c r="F39" s="114">
        <f>[35]Setembro!$G$9</f>
        <v>36</v>
      </c>
      <c r="G39" s="114">
        <f>[35]Setembro!$G$10</f>
        <v>49</v>
      </c>
      <c r="H39" s="114">
        <f>[35]Setembro!$G$11</f>
        <v>48</v>
      </c>
      <c r="I39" s="114">
        <f>[35]Setembro!$G$12</f>
        <v>54</v>
      </c>
      <c r="J39" s="114">
        <f>[35]Setembro!$G$13</f>
        <v>88</v>
      </c>
      <c r="K39" s="114">
        <f>[35]Setembro!$G$14</f>
        <v>43</v>
      </c>
      <c r="L39" s="114">
        <f>[35]Setembro!$G$15</f>
        <v>29</v>
      </c>
      <c r="M39" s="114">
        <f>[35]Setembro!$G$16</f>
        <v>31</v>
      </c>
      <c r="N39" s="114">
        <f>[35]Setembro!$G$17</f>
        <v>44</v>
      </c>
      <c r="O39" s="114">
        <f>[35]Setembro!$G$18</f>
        <v>28</v>
      </c>
      <c r="P39" s="114">
        <f>[35]Setembro!$G$19</f>
        <v>16</v>
      </c>
      <c r="Q39" s="114">
        <f>[35]Setembro!$G$20</f>
        <v>27</v>
      </c>
      <c r="R39" s="114">
        <f>[35]Setembro!$G$21</f>
        <v>24</v>
      </c>
      <c r="S39" s="114">
        <f>[35]Setembro!$G$22</f>
        <v>30</v>
      </c>
      <c r="T39" s="114">
        <f>[35]Setembro!$G$23</f>
        <v>33</v>
      </c>
      <c r="U39" s="114">
        <f>[35]Setembro!$G$24</f>
        <v>32</v>
      </c>
      <c r="V39" s="114">
        <f>[35]Setembro!$G$25</f>
        <v>28</v>
      </c>
      <c r="W39" s="114">
        <f>[35]Setembro!$G$26</f>
        <v>20</v>
      </c>
      <c r="X39" s="114">
        <f>[35]Setembro!$G$27</f>
        <v>23</v>
      </c>
      <c r="Y39" s="114">
        <f>[35]Setembro!$G$28</f>
        <v>25</v>
      </c>
      <c r="Z39" s="114">
        <f>[35]Setembro!$G$29</f>
        <v>27</v>
      </c>
      <c r="AA39" s="114">
        <f>[35]Setembro!$G$30</f>
        <v>24</v>
      </c>
      <c r="AB39" s="114">
        <f>[35]Setembro!$G$31</f>
        <v>34</v>
      </c>
      <c r="AC39" s="114">
        <f>[35]Setembro!$G$32</f>
        <v>44</v>
      </c>
      <c r="AD39" s="114">
        <f>[35]Setembro!$G$33</f>
        <v>42</v>
      </c>
      <c r="AE39" s="114">
        <f>[35]Setembro!$G$34</f>
        <v>50</v>
      </c>
      <c r="AF39" s="109">
        <f t="shared" si="1"/>
        <v>16</v>
      </c>
      <c r="AG39" s="108">
        <f t="shared" si="2"/>
        <v>36.06666666666667</v>
      </c>
      <c r="AH39" s="12" t="s">
        <v>35</v>
      </c>
      <c r="AJ39" t="s">
        <v>35</v>
      </c>
      <c r="AK39" t="s">
        <v>35</v>
      </c>
      <c r="AL39" t="s">
        <v>35</v>
      </c>
    </row>
    <row r="40" spans="1:38" x14ac:dyDescent="0.2">
      <c r="A40" s="52" t="s">
        <v>16</v>
      </c>
      <c r="B40" s="114">
        <f>[36]Setembro!$G$5</f>
        <v>34</v>
      </c>
      <c r="C40" s="114">
        <f>[36]Setembro!$G$6</f>
        <v>25</v>
      </c>
      <c r="D40" s="114">
        <f>[36]Setembro!$G$7</f>
        <v>29</v>
      </c>
      <c r="E40" s="114">
        <f>[36]Setembro!$G$8</f>
        <v>40</v>
      </c>
      <c r="F40" s="114">
        <f>[36]Setembro!$G$9</f>
        <v>35</v>
      </c>
      <c r="G40" s="114">
        <f>[36]Setembro!$G$10</f>
        <v>36</v>
      </c>
      <c r="H40" s="114">
        <f>[36]Setembro!$G$11</f>
        <v>30</v>
      </c>
      <c r="I40" s="114">
        <f>[36]Setembro!$G$12</f>
        <v>39</v>
      </c>
      <c r="J40" s="114">
        <f>[36]Setembro!$G$13</f>
        <v>55</v>
      </c>
      <c r="K40" s="114">
        <f>[36]Setembro!$G$14</f>
        <v>28</v>
      </c>
      <c r="L40" s="114">
        <f>[36]Setembro!$G$15</f>
        <v>22</v>
      </c>
      <c r="M40" s="114">
        <f>[36]Setembro!$G$16</f>
        <v>23</v>
      </c>
      <c r="N40" s="114">
        <f>[36]Setembro!$G$17</f>
        <v>54</v>
      </c>
      <c r="O40" s="114">
        <f>[36]Setembro!$G$18</f>
        <v>19</v>
      </c>
      <c r="P40" s="114">
        <f>[36]Setembro!$G$19</f>
        <v>17</v>
      </c>
      <c r="Q40" s="114">
        <f>[36]Setembro!$G$20</f>
        <v>26</v>
      </c>
      <c r="R40" s="114">
        <f>[36]Setembro!$G$21</f>
        <v>22</v>
      </c>
      <c r="S40" s="114">
        <f>[36]Setembro!$G$22</f>
        <v>26</v>
      </c>
      <c r="T40" s="114">
        <f>[36]Setembro!$G$23</f>
        <v>30</v>
      </c>
      <c r="U40" s="114">
        <f>[36]Setembro!$G$24</f>
        <v>26</v>
      </c>
      <c r="V40" s="114">
        <f>[36]Setembro!$G$25</f>
        <v>23</v>
      </c>
      <c r="W40" s="114">
        <f>[36]Setembro!$G$26</f>
        <v>19</v>
      </c>
      <c r="X40" s="114">
        <f>[36]Setembro!$G$27</f>
        <v>20</v>
      </c>
      <c r="Y40" s="114">
        <f>[36]Setembro!$G$28</f>
        <v>20</v>
      </c>
      <c r="Z40" s="114">
        <f>[36]Setembro!$G$29</f>
        <v>15</v>
      </c>
      <c r="AA40" s="114">
        <f>[36]Setembro!$G$30</f>
        <v>17</v>
      </c>
      <c r="AB40" s="114">
        <f>[36]Setembro!$G$31</f>
        <v>25</v>
      </c>
      <c r="AC40" s="114">
        <f>[36]Setembro!$G$32</f>
        <v>39</v>
      </c>
      <c r="AD40" s="114">
        <f>[36]Setembro!$G$33</f>
        <v>27</v>
      </c>
      <c r="AE40" s="114">
        <f>[36]Setembro!$G$34</f>
        <v>31</v>
      </c>
      <c r="AF40" s="109">
        <f t="shared" si="1"/>
        <v>15</v>
      </c>
      <c r="AG40" s="108">
        <f t="shared" si="2"/>
        <v>28.4</v>
      </c>
      <c r="AK40" t="s">
        <v>35</v>
      </c>
    </row>
    <row r="41" spans="1:38" x14ac:dyDescent="0.2">
      <c r="A41" s="52" t="s">
        <v>159</v>
      </c>
      <c r="B41" s="114">
        <f>[37]Setembro!$G$5</f>
        <v>38</v>
      </c>
      <c r="C41" s="114">
        <f>[37]Setembro!$G$6</f>
        <v>41</v>
      </c>
      <c r="D41" s="114">
        <f>[37]Setembro!$G$7</f>
        <v>33</v>
      </c>
      <c r="E41" s="114">
        <f>[37]Setembro!$G$8</f>
        <v>33</v>
      </c>
      <c r="F41" s="114">
        <f>[37]Setembro!$G$9</f>
        <v>36</v>
      </c>
      <c r="G41" s="114">
        <f>[37]Setembro!$G$10</f>
        <v>43</v>
      </c>
      <c r="H41" s="114">
        <f>[37]Setembro!$G$11</f>
        <v>37</v>
      </c>
      <c r="I41" s="114">
        <f>[37]Setembro!$G$12</f>
        <v>33</v>
      </c>
      <c r="J41" s="114">
        <f>[37]Setembro!$G$13</f>
        <v>82</v>
      </c>
      <c r="K41" s="114">
        <f>[37]Setembro!$G$14</f>
        <v>43</v>
      </c>
      <c r="L41" s="114">
        <f>[37]Setembro!$G$15</f>
        <v>28</v>
      </c>
      <c r="M41" s="114">
        <f>[37]Setembro!$G$16</f>
        <v>26</v>
      </c>
      <c r="N41" s="114">
        <f>[37]Setembro!$G$17</f>
        <v>30</v>
      </c>
      <c r="O41" s="114">
        <f>[37]Setembro!$G$18</f>
        <v>50</v>
      </c>
      <c r="P41" s="114">
        <f>[37]Setembro!$E$19</f>
        <v>65.125</v>
      </c>
      <c r="Q41" s="114">
        <f>[37]Setembro!$G$20</f>
        <v>27</v>
      </c>
      <c r="R41" s="114">
        <f>[37]Setembro!$G$21</f>
        <v>26</v>
      </c>
      <c r="S41" s="114">
        <f>[37]Setembro!$G$22</f>
        <v>30</v>
      </c>
      <c r="T41" s="114">
        <f>[37]Setembro!$G$23</f>
        <v>35</v>
      </c>
      <c r="U41" s="114">
        <f>[37]Setembro!$G$24</f>
        <v>32</v>
      </c>
      <c r="V41" s="114">
        <f>[37]Setembro!$G$25</f>
        <v>25</v>
      </c>
      <c r="W41" s="114">
        <f>[37]Setembro!$G$26</f>
        <v>20</v>
      </c>
      <c r="X41" s="114">
        <f>[37]Setembro!$G$27</f>
        <v>25</v>
      </c>
      <c r="Y41" s="114">
        <f>[37]Setembro!$G$28</f>
        <v>26</v>
      </c>
      <c r="Z41" s="114">
        <f>[37]Setembro!$G$29</f>
        <v>28</v>
      </c>
      <c r="AA41" s="114">
        <f>[37]Setembro!$G$30</f>
        <v>30</v>
      </c>
      <c r="AB41" s="114">
        <f>[37]Setembro!$G$31</f>
        <v>45</v>
      </c>
      <c r="AC41" s="114">
        <f>[37]Setembro!$G$32</f>
        <v>41</v>
      </c>
      <c r="AD41" s="114">
        <f>[37]Setembro!$G$33</f>
        <v>40</v>
      </c>
      <c r="AE41" s="114">
        <f>[37]Setembro!$G$34</f>
        <v>38</v>
      </c>
      <c r="AF41" s="109">
        <f t="shared" si="1"/>
        <v>20</v>
      </c>
      <c r="AG41" s="108">
        <f t="shared" si="2"/>
        <v>36.204166666666666</v>
      </c>
      <c r="AI41" t="s">
        <v>35</v>
      </c>
      <c r="AK41" t="s">
        <v>35</v>
      </c>
    </row>
    <row r="42" spans="1:38" x14ac:dyDescent="0.2">
      <c r="A42" s="52" t="s">
        <v>17</v>
      </c>
      <c r="B42" s="114">
        <f>[38]Setembro!$G$5</f>
        <v>43</v>
      </c>
      <c r="C42" s="114">
        <f>[38]Setembro!$G$6</f>
        <v>36</v>
      </c>
      <c r="D42" s="114">
        <f>[38]Setembro!$G$7</f>
        <v>35</v>
      </c>
      <c r="E42" s="114">
        <f>[38]Setembro!$G$8</f>
        <v>42</v>
      </c>
      <c r="F42" s="114">
        <f>[38]Setembro!$G$9</f>
        <v>46</v>
      </c>
      <c r="G42" s="114">
        <f>[38]Setembro!$G$10</f>
        <v>49</v>
      </c>
      <c r="H42" s="114">
        <f>[38]Setembro!$G$11</f>
        <v>41</v>
      </c>
      <c r="I42" s="114">
        <f>[38]Setembro!$G$12</f>
        <v>41</v>
      </c>
      <c r="J42" s="114">
        <f>[38]Setembro!$G$13</f>
        <v>89</v>
      </c>
      <c r="K42" s="114">
        <f>[38]Setembro!$G$14</f>
        <v>45</v>
      </c>
      <c r="L42" s="114">
        <f>[38]Setembro!$G$15</f>
        <v>30</v>
      </c>
      <c r="M42" s="114">
        <f>[38]Setembro!$G$16</f>
        <v>38</v>
      </c>
      <c r="N42" s="114">
        <f>[38]Setembro!$G$17</f>
        <v>29</v>
      </c>
      <c r="O42" s="114">
        <f>[38]Setembro!$G$18</f>
        <v>38</v>
      </c>
      <c r="P42" s="114">
        <f>[38]Setembro!$G$19</f>
        <v>24</v>
      </c>
      <c r="Q42" s="114">
        <f>[38]Setembro!$G$20</f>
        <v>28</v>
      </c>
      <c r="R42" s="114">
        <f>[38]Setembro!$G$21</f>
        <v>21</v>
      </c>
      <c r="S42" s="114">
        <f>[38]Setembro!$G$22</f>
        <v>23</v>
      </c>
      <c r="T42" s="114">
        <f>[38]Setembro!$G$23</f>
        <v>24</v>
      </c>
      <c r="U42" s="114">
        <f>[38]Setembro!$G$24</f>
        <v>23</v>
      </c>
      <c r="V42" s="114">
        <f>[38]Setembro!$G$25</f>
        <v>12</v>
      </c>
      <c r="W42" s="114">
        <f>[38]Setembro!$G$26</f>
        <v>11</v>
      </c>
      <c r="X42" s="114">
        <f>[38]Setembro!$G$27</f>
        <v>17</v>
      </c>
      <c r="Y42" s="114">
        <f>[38]Setembro!$G$28</f>
        <v>15</v>
      </c>
      <c r="Z42" s="114">
        <f>[38]Setembro!$G$29</f>
        <v>9</v>
      </c>
      <c r="AA42" s="114">
        <f>[38]Setembro!$G$30</f>
        <v>11</v>
      </c>
      <c r="AB42" s="114">
        <f>[38]Setembro!$G$31</f>
        <v>27</v>
      </c>
      <c r="AC42" s="114">
        <f>[38]Setembro!$G$32</f>
        <v>28</v>
      </c>
      <c r="AD42" s="114">
        <f>[38]Setembro!$G$33</f>
        <v>25</v>
      </c>
      <c r="AE42" s="114">
        <f>[38]Setembro!$G$34</f>
        <v>31</v>
      </c>
      <c r="AF42" s="109">
        <f t="shared" si="1"/>
        <v>9</v>
      </c>
      <c r="AG42" s="108">
        <f t="shared" si="2"/>
        <v>31.033333333333335</v>
      </c>
    </row>
    <row r="43" spans="1:38" x14ac:dyDescent="0.2">
      <c r="A43" s="52" t="s">
        <v>141</v>
      </c>
      <c r="B43" s="114">
        <f>[39]Setembro!$G$5</f>
        <v>45</v>
      </c>
      <c r="C43" s="114">
        <f>[39]Setembro!$G$6</f>
        <v>38</v>
      </c>
      <c r="D43" s="114">
        <f>[39]Setembro!$G$7</f>
        <v>35</v>
      </c>
      <c r="E43" s="114">
        <f>[39]Setembro!$G$8</f>
        <v>34</v>
      </c>
      <c r="F43" s="114">
        <f>[39]Setembro!$G$9</f>
        <v>31</v>
      </c>
      <c r="G43" s="114">
        <f>[39]Setembro!$G$10</f>
        <v>46</v>
      </c>
      <c r="H43" s="114">
        <f>[39]Setembro!$G$11</f>
        <v>38</v>
      </c>
      <c r="I43" s="114">
        <f>[39]Setembro!$G$12</f>
        <v>30</v>
      </c>
      <c r="J43" s="114">
        <f>[39]Setembro!$G$13</f>
        <v>73</v>
      </c>
      <c r="K43" s="114">
        <f>[39]Setembro!$G$14</f>
        <v>41</v>
      </c>
      <c r="L43" s="114">
        <f>[39]Setembro!$G$15</f>
        <v>30</v>
      </c>
      <c r="M43" s="114">
        <f>[39]Setembro!$G$16</f>
        <v>28</v>
      </c>
      <c r="N43" s="114">
        <f>[39]Setembro!$G$17</f>
        <v>30</v>
      </c>
      <c r="O43" s="114">
        <f>[39]Setembro!$G$18</f>
        <v>46</v>
      </c>
      <c r="P43" s="114">
        <f>[39]Setembro!$G$19</f>
        <v>26</v>
      </c>
      <c r="Q43" s="114">
        <f>[39]Setembro!$G$20</f>
        <v>30</v>
      </c>
      <c r="R43" s="114">
        <f>[39]Setembro!$G$21</f>
        <v>29</v>
      </c>
      <c r="S43" s="114">
        <f>[39]Setembro!$G$22</f>
        <v>41</v>
      </c>
      <c r="T43" s="114">
        <f>[39]Setembro!$G$23</f>
        <v>33</v>
      </c>
      <c r="U43" s="114">
        <f>[39]Setembro!$G$24</f>
        <v>31</v>
      </c>
      <c r="V43" s="114">
        <f>[39]Setembro!$G$25</f>
        <v>25</v>
      </c>
      <c r="W43" s="114">
        <f>[39]Setembro!$G$26</f>
        <v>24</v>
      </c>
      <c r="X43" s="114">
        <f>[39]Setembro!$G$27</f>
        <v>24</v>
      </c>
      <c r="Y43" s="114">
        <f>[39]Setembro!$G$28</f>
        <v>26</v>
      </c>
      <c r="Z43" s="114">
        <f>[39]Setembro!$G$29</f>
        <v>28</v>
      </c>
      <c r="AA43" s="114">
        <f>[39]Setembro!$G$30</f>
        <v>29</v>
      </c>
      <c r="AB43" s="114">
        <f>[39]Setembro!$G$31</f>
        <v>48</v>
      </c>
      <c r="AC43" s="114">
        <f>[39]Setembro!$G$32</f>
        <v>44</v>
      </c>
      <c r="AD43" s="114">
        <f>[39]Setembro!$G$33</f>
        <v>40</v>
      </c>
      <c r="AE43" s="114">
        <f>[39]Setembro!$G$34</f>
        <v>35</v>
      </c>
      <c r="AF43" s="109">
        <f t="shared" si="1"/>
        <v>24</v>
      </c>
      <c r="AG43" s="108">
        <f t="shared" si="2"/>
        <v>35.266666666666666</v>
      </c>
      <c r="AI43" t="s">
        <v>35</v>
      </c>
      <c r="AK43" t="s">
        <v>35</v>
      </c>
      <c r="AL43" t="s">
        <v>35</v>
      </c>
    </row>
    <row r="44" spans="1:38" x14ac:dyDescent="0.2">
      <c r="A44" s="52" t="s">
        <v>18</v>
      </c>
      <c r="B44" s="114">
        <f>[40]Setembro!$G$5</f>
        <v>36</v>
      </c>
      <c r="C44" s="114">
        <f>[40]Setembro!$G$6</f>
        <v>38</v>
      </c>
      <c r="D44" s="114">
        <f>[40]Setembro!$G$7</f>
        <v>32</v>
      </c>
      <c r="E44" s="114">
        <f>[40]Setembro!$G$8</f>
        <v>32</v>
      </c>
      <c r="F44" s="114">
        <f>[40]Setembro!$G$9</f>
        <v>37</v>
      </c>
      <c r="G44" s="114">
        <f>[40]Setembro!$G$10</f>
        <v>44</v>
      </c>
      <c r="H44" s="114">
        <f>[40]Setembro!$G$11</f>
        <v>35</v>
      </c>
      <c r="I44" s="114">
        <f>[40]Setembro!$G$12</f>
        <v>35</v>
      </c>
      <c r="J44" s="114">
        <f>[40]Setembro!$G$13</f>
        <v>45</v>
      </c>
      <c r="K44" s="114">
        <f>[40]Setembro!$G$14</f>
        <v>34</v>
      </c>
      <c r="L44" s="114">
        <f>[40]Setembro!$G$15</f>
        <v>24</v>
      </c>
      <c r="M44" s="114">
        <f>[40]Setembro!$G$16</f>
        <v>30</v>
      </c>
      <c r="N44" s="114">
        <f>[40]Setembro!$G$17</f>
        <v>32</v>
      </c>
      <c r="O44" s="114">
        <f>[40]Setembro!$G$18</f>
        <v>75</v>
      </c>
      <c r="P44" s="114">
        <f>[40]Setembro!$G$19</f>
        <v>36</v>
      </c>
      <c r="Q44" s="114">
        <f>[40]Setembro!$G$20</f>
        <v>24</v>
      </c>
      <c r="R44" s="114">
        <f>[40]Setembro!$G$21</f>
        <v>23</v>
      </c>
      <c r="S44" s="114">
        <f>[40]Setembro!$G$22</f>
        <v>27</v>
      </c>
      <c r="T44" s="114">
        <f>[40]Setembro!$G$23</f>
        <v>33</v>
      </c>
      <c r="U44" s="114">
        <f>[40]Setembro!$G$24</f>
        <v>28</v>
      </c>
      <c r="V44" s="114">
        <f>[40]Setembro!$G$25</f>
        <v>24</v>
      </c>
      <c r="W44" s="114">
        <f>[40]Setembro!$G$26</f>
        <v>28</v>
      </c>
      <c r="X44" s="114">
        <f>[40]Setembro!$G$27</f>
        <v>24</v>
      </c>
      <c r="Y44" s="114">
        <f>[40]Setembro!$G$28</f>
        <v>27</v>
      </c>
      <c r="Z44" s="114">
        <f>[40]Setembro!$G$29</f>
        <v>28</v>
      </c>
      <c r="AA44" s="114">
        <f>[40]Setembro!$G$30</f>
        <v>29</v>
      </c>
      <c r="AB44" s="114">
        <f>[40]Setembro!$G$31</f>
        <v>34</v>
      </c>
      <c r="AC44" s="114">
        <f>[40]Setembro!$G$32</f>
        <v>36</v>
      </c>
      <c r="AD44" s="114">
        <f>[40]Setembro!$G$33</f>
        <v>42</v>
      </c>
      <c r="AE44" s="114">
        <f>[40]Setembro!$G$34</f>
        <v>51</v>
      </c>
      <c r="AF44" s="109">
        <f t="shared" si="1"/>
        <v>23</v>
      </c>
      <c r="AG44" s="108">
        <f t="shared" si="2"/>
        <v>34.1</v>
      </c>
    </row>
    <row r="45" spans="1:38" hidden="1" x14ac:dyDescent="0.2">
      <c r="A45" s="52" t="s">
        <v>146</v>
      </c>
      <c r="B45" s="114" t="str">
        <f>[41]Setembro!$G$5</f>
        <v>*</v>
      </c>
      <c r="C45" s="114" t="str">
        <f>[41]Setembro!$G$6</f>
        <v>*</v>
      </c>
      <c r="D45" s="114" t="str">
        <f>[41]Setembro!$G$7</f>
        <v>*</v>
      </c>
      <c r="E45" s="114" t="str">
        <f>[41]Setembro!$G$8</f>
        <v>*</v>
      </c>
      <c r="F45" s="114" t="str">
        <f>[41]Setembro!$G$9</f>
        <v>*</v>
      </c>
      <c r="G45" s="114" t="str">
        <f>[41]Setembro!$G$10</f>
        <v>*</v>
      </c>
      <c r="H45" s="114" t="str">
        <f>[41]Setembro!$G$11</f>
        <v>*</v>
      </c>
      <c r="I45" s="114" t="str">
        <f>[41]Setembro!$G$12</f>
        <v>*</v>
      </c>
      <c r="J45" s="114" t="str">
        <f>[41]Setembro!$G$13</f>
        <v>*</v>
      </c>
      <c r="K45" s="114" t="str">
        <f>[41]Setembro!$G$14</f>
        <v>*</v>
      </c>
      <c r="L45" s="114" t="str">
        <f>[41]Setembro!$G$15</f>
        <v>*</v>
      </c>
      <c r="M45" s="114" t="str">
        <f>[41]Setembro!$G$16</f>
        <v>*</v>
      </c>
      <c r="N45" s="114" t="str">
        <f>[41]Setembro!$G$17</f>
        <v>*</v>
      </c>
      <c r="O45" s="114" t="str">
        <f>[41]Setembro!$G$18</f>
        <v>*</v>
      </c>
      <c r="P45" s="114" t="str">
        <f>[41]Setembro!$G$19</f>
        <v>*</v>
      </c>
      <c r="Q45" s="114" t="str">
        <f>[41]Setembro!$G$20</f>
        <v>*</v>
      </c>
      <c r="R45" s="114" t="str">
        <f>[41]Setembro!$G$21</f>
        <v>*</v>
      </c>
      <c r="S45" s="114" t="str">
        <f>[41]Setembro!$G$22</f>
        <v>*</v>
      </c>
      <c r="T45" s="114" t="str">
        <f>[41]Setembro!$G$23</f>
        <v>*</v>
      </c>
      <c r="U45" s="114" t="str">
        <f>[41]Setembro!$G$24</f>
        <v>*</v>
      </c>
      <c r="V45" s="114" t="str">
        <f>[41]Setembro!$G$25</f>
        <v>*</v>
      </c>
      <c r="W45" s="114" t="str">
        <f>[41]Setembro!$G$26</f>
        <v>*</v>
      </c>
      <c r="X45" s="114" t="str">
        <f>[41]Setembro!$G$27</f>
        <v>*</v>
      </c>
      <c r="Y45" s="114" t="str">
        <f>[41]Setembro!$G$28</f>
        <v>*</v>
      </c>
      <c r="Z45" s="114" t="str">
        <f>[41]Setembro!$G$29</f>
        <v>*</v>
      </c>
      <c r="AA45" s="114" t="str">
        <f>[41]Setembro!$G$30</f>
        <v>*</v>
      </c>
      <c r="AB45" s="114" t="str">
        <f>[41]Setembro!$G$31</f>
        <v>*</v>
      </c>
      <c r="AC45" s="114" t="str">
        <f>[41]Setembro!$G$32</f>
        <v>*</v>
      </c>
      <c r="AD45" s="114" t="str">
        <f>[41]Setembro!$G$33</f>
        <v>*</v>
      </c>
      <c r="AE45" s="114" t="str">
        <f>[41]Setembro!$G$34</f>
        <v>*</v>
      </c>
      <c r="AF45" s="109" t="s">
        <v>209</v>
      </c>
      <c r="AG45" s="108" t="s">
        <v>209</v>
      </c>
      <c r="AI45" s="12" t="s">
        <v>35</v>
      </c>
      <c r="AK45" t="s">
        <v>35</v>
      </c>
    </row>
    <row r="46" spans="1:38" x14ac:dyDescent="0.2">
      <c r="A46" s="52" t="s">
        <v>19</v>
      </c>
      <c r="B46" s="114">
        <f>[42]Setembro!$G$5</f>
        <v>45</v>
      </c>
      <c r="C46" s="114">
        <f>[42]Setembro!$G$6</f>
        <v>60</v>
      </c>
      <c r="D46" s="114">
        <f>[42]Setembro!$G$7</f>
        <v>34</v>
      </c>
      <c r="E46" s="114">
        <f>[42]Setembro!$G$8</f>
        <v>42</v>
      </c>
      <c r="F46" s="114">
        <f>[42]Setembro!$G$9</f>
        <v>52</v>
      </c>
      <c r="G46" s="114">
        <f>[42]Setembro!$G$10</f>
        <v>56</v>
      </c>
      <c r="H46" s="114">
        <f>[42]Setembro!$G$11</f>
        <v>52</v>
      </c>
      <c r="I46" s="114">
        <f>[42]Setembro!$G$12</f>
        <v>64</v>
      </c>
      <c r="J46" s="114">
        <f>[42]Setembro!$G$13</f>
        <v>78</v>
      </c>
      <c r="K46" s="114">
        <f>[42]Setembro!$G$14</f>
        <v>47</v>
      </c>
      <c r="L46" s="114">
        <f>[42]Setembro!$G$15</f>
        <v>33</v>
      </c>
      <c r="M46" s="114">
        <f>[42]Setembro!$G$16</f>
        <v>32</v>
      </c>
      <c r="N46" s="114">
        <f>[42]Setembro!$G$17</f>
        <v>61</v>
      </c>
      <c r="O46" s="114">
        <f>[42]Setembro!$G$18</f>
        <v>34</v>
      </c>
      <c r="P46" s="114">
        <f>[42]Setembro!$G$19</f>
        <v>22</v>
      </c>
      <c r="Q46" s="114">
        <f>[42]Setembro!$G$20</f>
        <v>32</v>
      </c>
      <c r="R46" s="114">
        <f>[42]Setembro!$G$21</f>
        <v>28</v>
      </c>
      <c r="S46" s="114">
        <f>[42]Setembro!$G$22</f>
        <v>34</v>
      </c>
      <c r="T46" s="114">
        <f>[42]Setembro!$G$23</f>
        <v>40</v>
      </c>
      <c r="U46" s="114">
        <f>[42]Setembro!$G$24</f>
        <v>40</v>
      </c>
      <c r="V46" s="114">
        <f>[42]Setembro!$G$25</f>
        <v>38</v>
      </c>
      <c r="W46" s="114">
        <f>[42]Setembro!$G$26</f>
        <v>29</v>
      </c>
      <c r="X46" s="114">
        <f>[42]Setembro!$G$27</f>
        <v>31</v>
      </c>
      <c r="Y46" s="114">
        <f>[42]Setembro!$G$28</f>
        <v>30</v>
      </c>
      <c r="Z46" s="114">
        <f>[42]Setembro!$G$29</f>
        <v>30</v>
      </c>
      <c r="AA46" s="114">
        <f>[42]Setembro!$G$30</f>
        <v>30</v>
      </c>
      <c r="AB46" s="114">
        <f>[42]Setembro!$G$31</f>
        <v>45</v>
      </c>
      <c r="AC46" s="114">
        <f>[42]Setembro!$G$32</f>
        <v>30</v>
      </c>
      <c r="AD46" s="114">
        <f>[42]Setembro!$G$33</f>
        <v>47</v>
      </c>
      <c r="AE46" s="114">
        <f>[42]Setembro!$G$34</f>
        <v>49</v>
      </c>
      <c r="AF46" s="109">
        <f t="shared" si="1"/>
        <v>22</v>
      </c>
      <c r="AG46" s="108">
        <f t="shared" si="2"/>
        <v>41.5</v>
      </c>
      <c r="AH46" s="12" t="s">
        <v>35</v>
      </c>
      <c r="AI46" t="s">
        <v>35</v>
      </c>
      <c r="AJ46" t="s">
        <v>35</v>
      </c>
      <c r="AK46" t="s">
        <v>35</v>
      </c>
    </row>
    <row r="47" spans="1:38" x14ac:dyDescent="0.2">
      <c r="A47" s="52" t="s">
        <v>23</v>
      </c>
      <c r="B47" s="114">
        <f>[43]Setembro!$G$5</f>
        <v>37</v>
      </c>
      <c r="C47" s="114">
        <f>[43]Setembro!$G$6</f>
        <v>33</v>
      </c>
      <c r="D47" s="114">
        <f>[43]Setembro!$G$7</f>
        <v>36</v>
      </c>
      <c r="E47" s="114">
        <f>[43]Setembro!$G$8</f>
        <v>37</v>
      </c>
      <c r="F47" s="114">
        <f>[43]Setembro!$G$9</f>
        <v>33</v>
      </c>
      <c r="G47" s="114">
        <f>[43]Setembro!$G$10</f>
        <v>38</v>
      </c>
      <c r="H47" s="114">
        <f>[43]Setembro!$G$11</f>
        <v>34</v>
      </c>
      <c r="I47" s="114">
        <f>[43]Setembro!$G$12</f>
        <v>40</v>
      </c>
      <c r="J47" s="114">
        <f>[43]Setembro!$G$13</f>
        <v>73</v>
      </c>
      <c r="K47" s="114">
        <f>[43]Setembro!$G$14</f>
        <v>32</v>
      </c>
      <c r="L47" s="114">
        <f>[43]Setembro!$G$15</f>
        <v>25</v>
      </c>
      <c r="M47" s="114">
        <f>[43]Setembro!$G$16</f>
        <v>31</v>
      </c>
      <c r="N47" s="114">
        <f>[43]Setembro!$G$17</f>
        <v>46</v>
      </c>
      <c r="O47" s="114">
        <f>[43]Setembro!$G$18</f>
        <v>41</v>
      </c>
      <c r="P47" s="114">
        <f>[43]Setembro!$G$19</f>
        <v>15</v>
      </c>
      <c r="Q47" s="114">
        <f>[43]Setembro!$G$20</f>
        <v>30</v>
      </c>
      <c r="R47" s="114">
        <f>[43]Setembro!$G$21</f>
        <v>25</v>
      </c>
      <c r="S47" s="114">
        <f>[43]Setembro!$G$22</f>
        <v>35</v>
      </c>
      <c r="T47" s="114">
        <f>[43]Setembro!$G$23</f>
        <v>34</v>
      </c>
      <c r="U47" s="114">
        <f>[43]Setembro!$G$24</f>
        <v>32</v>
      </c>
      <c r="V47" s="114">
        <f>[43]Setembro!$G$25</f>
        <v>28</v>
      </c>
      <c r="W47" s="114">
        <f>[43]Setembro!$G$26</f>
        <v>20</v>
      </c>
      <c r="X47" s="114">
        <f>[43]Setembro!$G$27</f>
        <v>26</v>
      </c>
      <c r="Y47" s="114">
        <f>[43]Setembro!$G$28</f>
        <v>29</v>
      </c>
      <c r="Z47" s="114">
        <f>[43]Setembro!$G$29</f>
        <v>28</v>
      </c>
      <c r="AA47" s="114">
        <f>[43]Setembro!$G$30</f>
        <v>29</v>
      </c>
      <c r="AB47" s="114">
        <f>[43]Setembro!$G$31</f>
        <v>47</v>
      </c>
      <c r="AC47" s="114">
        <f>[43]Setembro!$G$32</f>
        <v>41</v>
      </c>
      <c r="AD47" s="114">
        <f>[43]Setembro!$G$33</f>
        <v>34</v>
      </c>
      <c r="AE47" s="114">
        <f>[43]Setembro!$G$34</f>
        <v>37</v>
      </c>
      <c r="AF47" s="109">
        <f t="shared" si="1"/>
        <v>15</v>
      </c>
      <c r="AG47" s="108">
        <f t="shared" si="2"/>
        <v>34.200000000000003</v>
      </c>
      <c r="AK47" t="s">
        <v>35</v>
      </c>
    </row>
    <row r="48" spans="1:38" x14ac:dyDescent="0.2">
      <c r="A48" s="52" t="s">
        <v>34</v>
      </c>
      <c r="B48" s="114">
        <f>[44]Setembro!$G$5</f>
        <v>26</v>
      </c>
      <c r="C48" s="114">
        <f>[44]Setembro!$G$6</f>
        <v>31</v>
      </c>
      <c r="D48" s="114">
        <f>[44]Setembro!$G$7</f>
        <v>29</v>
      </c>
      <c r="E48" s="114">
        <f>[44]Setembro!$G$8</f>
        <v>23</v>
      </c>
      <c r="F48" s="114">
        <f>[44]Setembro!$G$9</f>
        <v>32</v>
      </c>
      <c r="G48" s="114">
        <f>[44]Setembro!$G$10</f>
        <v>42</v>
      </c>
      <c r="H48" s="114">
        <f>[44]Setembro!$G$11</f>
        <v>28</v>
      </c>
      <c r="I48" s="114">
        <f>[44]Setembro!$G$12</f>
        <v>26</v>
      </c>
      <c r="J48" s="114">
        <f>[44]Setembro!$G$13</f>
        <v>32</v>
      </c>
      <c r="K48" s="114">
        <f>[44]Setembro!$G$14</f>
        <v>23</v>
      </c>
      <c r="L48" s="114">
        <f>[44]Setembro!$G$15</f>
        <v>18</v>
      </c>
      <c r="M48" s="114">
        <f>[44]Setembro!$G$16</f>
        <v>15</v>
      </c>
      <c r="N48" s="114">
        <f>[44]Setembro!$G$17</f>
        <v>28</v>
      </c>
      <c r="O48" s="114">
        <f>[44]Setembro!$G$18</f>
        <v>77</v>
      </c>
      <c r="P48" s="114">
        <f>[44]Setembro!$G$19</f>
        <v>35</v>
      </c>
      <c r="Q48" s="114">
        <f>[44]Setembro!$G$20</f>
        <v>20</v>
      </c>
      <c r="R48" s="114">
        <f>[44]Setembro!$G$21</f>
        <v>19</v>
      </c>
      <c r="S48" s="114">
        <f>[44]Setembro!$G$22</f>
        <v>29</v>
      </c>
      <c r="T48" s="114">
        <f>[44]Setembro!$G$23</f>
        <v>25</v>
      </c>
      <c r="U48" s="114">
        <f>[44]Setembro!$G$24</f>
        <v>22</v>
      </c>
      <c r="V48" s="114">
        <f>[44]Setembro!$G$25</f>
        <v>22</v>
      </c>
      <c r="W48" s="114">
        <f>[44]Setembro!$G$26</f>
        <v>19</v>
      </c>
      <c r="X48" s="114">
        <f>[44]Setembro!$G$27</f>
        <v>16</v>
      </c>
      <c r="Y48" s="114">
        <f>[44]Setembro!$G$28</f>
        <v>30</v>
      </c>
      <c r="Z48" s="114">
        <f>[44]Setembro!$G$29</f>
        <v>24</v>
      </c>
      <c r="AA48" s="114">
        <f>[44]Setembro!$G$30</f>
        <v>26</v>
      </c>
      <c r="AB48" s="114">
        <f>[44]Setembro!$G$31</f>
        <v>31</v>
      </c>
      <c r="AC48" s="114">
        <f>[44]Setembro!$G$32</f>
        <v>37</v>
      </c>
      <c r="AD48" s="114">
        <f>[44]Setembro!$G$33</f>
        <v>32</v>
      </c>
      <c r="AE48" s="114">
        <f>[44]Setembro!$G$34</f>
        <v>44</v>
      </c>
      <c r="AF48" s="109">
        <f t="shared" si="1"/>
        <v>15</v>
      </c>
      <c r="AG48" s="108">
        <f t="shared" si="2"/>
        <v>28.7</v>
      </c>
      <c r="AH48" s="12" t="s">
        <v>35</v>
      </c>
      <c r="AI48" t="s">
        <v>35</v>
      </c>
      <c r="AJ48" t="s">
        <v>35</v>
      </c>
    </row>
    <row r="49" spans="1:37" x14ac:dyDescent="0.2">
      <c r="A49" s="52" t="s">
        <v>20</v>
      </c>
      <c r="B49" s="114">
        <f>[45]Setembro!$G$5</f>
        <v>33</v>
      </c>
      <c r="C49" s="114">
        <f>[45]Setembro!$G$6</f>
        <v>29</v>
      </c>
      <c r="D49" s="114">
        <f>[45]Setembro!$G$7</f>
        <v>31</v>
      </c>
      <c r="E49" s="114">
        <f>[45]Setembro!$G$8</f>
        <v>30</v>
      </c>
      <c r="F49" s="114">
        <f>[45]Setembro!$G$9</f>
        <v>30</v>
      </c>
      <c r="G49" s="114">
        <f>[45]Setembro!$G$10</f>
        <v>34</v>
      </c>
      <c r="H49" s="114">
        <f>[45]Setembro!$G$11</f>
        <v>31</v>
      </c>
      <c r="I49" s="114">
        <f>[45]Setembro!$G$12</f>
        <v>19</v>
      </c>
      <c r="J49" s="114">
        <f>[45]Setembro!$G$13</f>
        <v>54</v>
      </c>
      <c r="K49" s="114">
        <f>[45]Setembro!$G$14</f>
        <v>25</v>
      </c>
      <c r="L49" s="114">
        <f>[45]Setembro!$G$15</f>
        <v>19</v>
      </c>
      <c r="M49" s="114">
        <f>[45]Setembro!$G$16</f>
        <v>17</v>
      </c>
      <c r="N49" s="114">
        <f>[45]Setembro!$G$17</f>
        <v>17</v>
      </c>
      <c r="O49" s="114">
        <f>[45]Setembro!$G$18</f>
        <v>60</v>
      </c>
      <c r="P49" s="114">
        <f>[45]Setembro!$G$19</f>
        <v>27</v>
      </c>
      <c r="Q49" s="114">
        <f>[45]Setembro!$G$20</f>
        <v>26</v>
      </c>
      <c r="R49" s="114">
        <f>[45]Setembro!$G$21</f>
        <v>20</v>
      </c>
      <c r="S49" s="114">
        <f>[45]Setembro!$G$22</f>
        <v>31</v>
      </c>
      <c r="T49" s="114">
        <f>[45]Setembro!$G$23</f>
        <v>23</v>
      </c>
      <c r="U49" s="114">
        <f>[45]Setembro!$G$24</f>
        <v>21</v>
      </c>
      <c r="V49" s="114">
        <f>[45]Setembro!$G$25</f>
        <v>20</v>
      </c>
      <c r="W49" s="114">
        <f>[45]Setembro!$G$26</f>
        <v>18</v>
      </c>
      <c r="X49" s="114">
        <f>[45]Setembro!$G$27</f>
        <v>17</v>
      </c>
      <c r="Y49" s="114">
        <f>[45]Setembro!$G$28</f>
        <v>17</v>
      </c>
      <c r="Z49" s="114">
        <f>[45]Setembro!$G$29</f>
        <v>16</v>
      </c>
      <c r="AA49" s="114">
        <f>[45]Setembro!$G$30</f>
        <v>20</v>
      </c>
      <c r="AB49" s="114">
        <f>[45]Setembro!$G$31</f>
        <v>25</v>
      </c>
      <c r="AC49" s="114">
        <f>[45]Setembro!$G$32</f>
        <v>35</v>
      </c>
      <c r="AD49" s="114">
        <f>[45]Setembro!$G$33</f>
        <v>31</v>
      </c>
      <c r="AE49" s="114">
        <f>[45]Setembro!$G$34</f>
        <v>29</v>
      </c>
      <c r="AF49" s="109">
        <f t="shared" si="1"/>
        <v>16</v>
      </c>
      <c r="AG49" s="108">
        <f t="shared" si="2"/>
        <v>26.833333333333332</v>
      </c>
      <c r="AI49" t="s">
        <v>35</v>
      </c>
    </row>
    <row r="50" spans="1:37" s="5" customFormat="1" ht="17.100000000000001" customHeight="1" x14ac:dyDescent="0.2">
      <c r="A50" s="84" t="s">
        <v>211</v>
      </c>
      <c r="B50" s="115">
        <f t="shared" ref="B50:AE50" si="3">MIN(B5:B49)</f>
        <v>26</v>
      </c>
      <c r="C50" s="115">
        <f t="shared" si="3"/>
        <v>25</v>
      </c>
      <c r="D50" s="115">
        <f t="shared" si="3"/>
        <v>26</v>
      </c>
      <c r="E50" s="115">
        <f t="shared" si="3"/>
        <v>23</v>
      </c>
      <c r="F50" s="115">
        <f t="shared" si="3"/>
        <v>30</v>
      </c>
      <c r="G50" s="115">
        <f t="shared" si="3"/>
        <v>30</v>
      </c>
      <c r="H50" s="115">
        <f t="shared" si="3"/>
        <v>25</v>
      </c>
      <c r="I50" s="115">
        <f t="shared" si="3"/>
        <v>19</v>
      </c>
      <c r="J50" s="115">
        <f t="shared" si="3"/>
        <v>30</v>
      </c>
      <c r="K50" s="115">
        <f t="shared" si="3"/>
        <v>23</v>
      </c>
      <c r="L50" s="115">
        <f t="shared" si="3"/>
        <v>17</v>
      </c>
      <c r="M50" s="115">
        <f t="shared" si="3"/>
        <v>15</v>
      </c>
      <c r="N50" s="115">
        <f t="shared" si="3"/>
        <v>13</v>
      </c>
      <c r="O50" s="115">
        <f t="shared" si="3"/>
        <v>19</v>
      </c>
      <c r="P50" s="115">
        <f t="shared" si="3"/>
        <v>13</v>
      </c>
      <c r="Q50" s="115">
        <f t="shared" si="3"/>
        <v>18</v>
      </c>
      <c r="R50" s="115">
        <f t="shared" si="3"/>
        <v>18</v>
      </c>
      <c r="S50" s="115">
        <f t="shared" si="3"/>
        <v>22</v>
      </c>
      <c r="T50" s="115">
        <f t="shared" si="3"/>
        <v>22</v>
      </c>
      <c r="U50" s="115">
        <f t="shared" si="3"/>
        <v>20</v>
      </c>
      <c r="V50" s="115">
        <f t="shared" si="3"/>
        <v>12</v>
      </c>
      <c r="W50" s="115">
        <f t="shared" si="3"/>
        <v>11</v>
      </c>
      <c r="X50" s="115">
        <f t="shared" si="3"/>
        <v>16</v>
      </c>
      <c r="Y50" s="115">
        <f t="shared" si="3"/>
        <v>15</v>
      </c>
      <c r="Z50" s="115">
        <f t="shared" si="3"/>
        <v>9</v>
      </c>
      <c r="AA50" s="115">
        <f t="shared" si="3"/>
        <v>11</v>
      </c>
      <c r="AB50" s="115">
        <f t="shared" si="3"/>
        <v>20</v>
      </c>
      <c r="AC50" s="115">
        <f t="shared" si="3"/>
        <v>28</v>
      </c>
      <c r="AD50" s="115">
        <f t="shared" si="3"/>
        <v>25</v>
      </c>
      <c r="AE50" s="115">
        <f t="shared" si="3"/>
        <v>29</v>
      </c>
      <c r="AF50" s="109">
        <f>MIN(AF5:AF49)</f>
        <v>9</v>
      </c>
      <c r="AG50" s="111"/>
      <c r="AK50" s="5" t="s">
        <v>35</v>
      </c>
    </row>
    <row r="51" spans="1:37" x14ac:dyDescent="0.2">
      <c r="A51" s="116" t="s">
        <v>224</v>
      </c>
      <c r="B51" s="43"/>
      <c r="C51" s="43"/>
      <c r="D51" s="43"/>
      <c r="E51" s="43"/>
      <c r="F51" s="43"/>
      <c r="G51" s="4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77"/>
      <c r="AA51" s="77"/>
      <c r="AB51" s="77"/>
      <c r="AC51" s="77"/>
      <c r="AD51" s="49"/>
      <c r="AE51" s="54" t="s">
        <v>35</v>
      </c>
      <c r="AF51" s="47"/>
      <c r="AG51" s="48"/>
    </row>
    <row r="52" spans="1:37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99"/>
      <c r="Z52" s="77"/>
      <c r="AA52" s="77"/>
      <c r="AB52" s="77"/>
      <c r="AC52" s="77"/>
      <c r="AD52" s="77"/>
      <c r="AE52" s="77"/>
      <c r="AF52" s="47"/>
      <c r="AG52" s="46"/>
      <c r="AI52" s="12" t="s">
        <v>35</v>
      </c>
      <c r="AK52" t="s">
        <v>35</v>
      </c>
    </row>
    <row r="53" spans="1:37" x14ac:dyDescent="0.2">
      <c r="A53" s="45"/>
      <c r="B53" s="99"/>
      <c r="C53" s="99"/>
      <c r="D53" s="99"/>
      <c r="E53" s="99"/>
      <c r="F53" s="99"/>
      <c r="G53" s="99"/>
      <c r="H53" s="99"/>
      <c r="I53" s="99"/>
      <c r="J53" s="100"/>
      <c r="K53" s="100"/>
      <c r="L53" s="100"/>
      <c r="M53" s="100"/>
      <c r="N53" s="100"/>
      <c r="O53" s="100"/>
      <c r="P53" s="100"/>
      <c r="Q53" s="99"/>
      <c r="R53" s="99"/>
      <c r="S53" s="99"/>
      <c r="T53" s="102"/>
      <c r="U53" s="102"/>
      <c r="V53" s="102"/>
      <c r="W53" s="102"/>
      <c r="X53" s="102"/>
      <c r="Y53" s="99"/>
      <c r="Z53" s="77"/>
      <c r="AA53" s="77"/>
      <c r="AB53" s="77"/>
      <c r="AC53" s="77"/>
      <c r="AD53" s="49"/>
      <c r="AE53" s="49"/>
      <c r="AF53" s="47"/>
      <c r="AG53" s="46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77"/>
      <c r="AA54" s="77"/>
      <c r="AB54" s="77"/>
      <c r="AC54" s="77"/>
      <c r="AD54" s="49"/>
      <c r="AE54" s="49"/>
      <c r="AF54" s="47"/>
      <c r="AG54" s="78"/>
    </row>
    <row r="55" spans="1:37" x14ac:dyDescent="0.2">
      <c r="A55" s="45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49"/>
      <c r="AF55" s="47"/>
      <c r="AG55" s="48"/>
      <c r="AK55" t="s">
        <v>35</v>
      </c>
    </row>
    <row r="56" spans="1:37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47"/>
      <c r="AG56" s="48"/>
    </row>
    <row r="57" spans="1:37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</row>
    <row r="58" spans="1:37" x14ac:dyDescent="0.2">
      <c r="AF58" s="7"/>
    </row>
    <row r="63" spans="1:37" x14ac:dyDescent="0.2">
      <c r="P63" s="2" t="s">
        <v>35</v>
      </c>
      <c r="AE63" s="2" t="s">
        <v>35</v>
      </c>
      <c r="AH63" t="s">
        <v>35</v>
      </c>
    </row>
    <row r="64" spans="1:37" x14ac:dyDescent="0.2">
      <c r="T64" s="2" t="s">
        <v>35</v>
      </c>
      <c r="Z64" s="2" t="s">
        <v>35</v>
      </c>
    </row>
    <row r="66" spans="7:38" x14ac:dyDescent="0.2">
      <c r="N66" s="2" t="s">
        <v>35</v>
      </c>
      <c r="AL66" t="s">
        <v>35</v>
      </c>
    </row>
    <row r="67" spans="7:38" x14ac:dyDescent="0.2">
      <c r="G67" s="2" t="s">
        <v>35</v>
      </c>
    </row>
    <row r="69" spans="7:38" x14ac:dyDescent="0.2">
      <c r="J69" s="2" t="s">
        <v>35</v>
      </c>
    </row>
  </sheetData>
  <mergeCells count="33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L43" sqref="L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  <col min="33" max="33" width="7.42578125" customWidth="1"/>
  </cols>
  <sheetData>
    <row r="1" spans="1:33" ht="20.100000000000001" customHeight="1" x14ac:dyDescent="0.2">
      <c r="A1" s="136" t="s">
        <v>220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3" s="4" customFormat="1" ht="20.100000000000001" customHeight="1" x14ac:dyDescent="0.2">
      <c r="A2" s="141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5" customFormat="1" ht="20.100000000000001" customHeight="1" x14ac:dyDescent="0.2">
      <c r="A3" s="142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5" t="s">
        <v>27</v>
      </c>
      <c r="AG3" s="106" t="s">
        <v>26</v>
      </c>
    </row>
    <row r="4" spans="1:33" s="5" customFormat="1" ht="20.100000000000001" customHeight="1" x14ac:dyDescent="0.2">
      <c r="A4" s="14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05" t="s">
        <v>25</v>
      </c>
      <c r="AG4" s="106" t="s">
        <v>25</v>
      </c>
    </row>
    <row r="5" spans="1:33" s="5" customFormat="1" x14ac:dyDescent="0.2">
      <c r="A5" s="52" t="s">
        <v>30</v>
      </c>
      <c r="B5" s="113">
        <f>[1]Setembro!$H$5</f>
        <v>11.879999999999999</v>
      </c>
      <c r="C5" s="113">
        <f>[1]Setembro!$H$6</f>
        <v>22.68</v>
      </c>
      <c r="D5" s="113">
        <f>[1]Setembro!$H$7</f>
        <v>15.48</v>
      </c>
      <c r="E5" s="113">
        <f>[1]Setembro!$H$8</f>
        <v>19.440000000000001</v>
      </c>
      <c r="F5" s="113">
        <f>[1]Setembro!$H$9</f>
        <v>14.04</v>
      </c>
      <c r="G5" s="113">
        <f>[1]Setembro!$H$10</f>
        <v>12.96</v>
      </c>
      <c r="H5" s="113">
        <f>[1]Setembro!$H$11</f>
        <v>16.920000000000002</v>
      </c>
      <c r="I5" s="113">
        <f>[1]Setembro!$H$12</f>
        <v>20.88</v>
      </c>
      <c r="J5" s="113">
        <f>[1]Setembro!$H$13</f>
        <v>16.2</v>
      </c>
      <c r="K5" s="113">
        <f>[1]Setembro!$H$14</f>
        <v>8.64</v>
      </c>
      <c r="L5" s="113">
        <f>[1]Setembro!$H$15</f>
        <v>11.16</v>
      </c>
      <c r="M5" s="113">
        <f>[1]Setembro!$H$16</f>
        <v>16.559999999999999</v>
      </c>
      <c r="N5" s="113">
        <f>[1]Setembro!$H$17</f>
        <v>33.840000000000003</v>
      </c>
      <c r="O5" s="113">
        <f>[1]Setembro!$H$18</f>
        <v>13.32</v>
      </c>
      <c r="P5" s="113">
        <f>[1]Setembro!$H$19</f>
        <v>8.64</v>
      </c>
      <c r="Q5" s="113">
        <f>[1]Setembro!$H$20</f>
        <v>9.7200000000000006</v>
      </c>
      <c r="R5" s="113">
        <f>[1]Setembro!$H$21</f>
        <v>14.4</v>
      </c>
      <c r="S5" s="113">
        <f>[1]Setembro!$H$22</f>
        <v>16.559999999999999</v>
      </c>
      <c r="T5" s="113">
        <f>[1]Setembro!$H$23</f>
        <v>10.8</v>
      </c>
      <c r="U5" s="113">
        <f>[1]Setembro!$H$24</f>
        <v>7.9200000000000008</v>
      </c>
      <c r="V5" s="113">
        <f>[1]Setembro!$H$25</f>
        <v>13.32</v>
      </c>
      <c r="W5" s="113">
        <f>[1]Setembro!$H$26</f>
        <v>8.2799999999999994</v>
      </c>
      <c r="X5" s="113">
        <f>[1]Setembro!$H$27</f>
        <v>8.64</v>
      </c>
      <c r="Y5" s="113">
        <f>[1]Setembro!$H$28</f>
        <v>9.3600000000000012</v>
      </c>
      <c r="Z5" s="113">
        <f>[1]Setembro!$H$29</f>
        <v>9.7200000000000006</v>
      </c>
      <c r="AA5" s="113">
        <f>[1]Setembro!$H$30</f>
        <v>13.32</v>
      </c>
      <c r="AB5" s="113">
        <f>[1]Setembro!$H$31</f>
        <v>17.28</v>
      </c>
      <c r="AC5" s="113">
        <f>[1]Setembro!$H$32</f>
        <v>8.2799999999999994</v>
      </c>
      <c r="AD5" s="113">
        <f>[1]Setembro!$H$33</f>
        <v>12.6</v>
      </c>
      <c r="AE5" s="113">
        <f>[1]Setembro!$H$34</f>
        <v>11.520000000000001</v>
      </c>
      <c r="AF5" s="109">
        <f>MAX(B5:AE5)</f>
        <v>33.840000000000003</v>
      </c>
      <c r="AG5" s="108">
        <f>AVERAGE(B5:AE5)</f>
        <v>13.812000000000001</v>
      </c>
    </row>
    <row r="6" spans="1:33" x14ac:dyDescent="0.2">
      <c r="A6" s="52" t="s">
        <v>0</v>
      </c>
      <c r="B6" s="114">
        <f>[2]Setembro!$H$5</f>
        <v>15.840000000000002</v>
      </c>
      <c r="C6" s="114">
        <f>[2]Setembro!$H$6</f>
        <v>14.76</v>
      </c>
      <c r="D6" s="114">
        <f>[2]Setembro!$H$7</f>
        <v>22.32</v>
      </c>
      <c r="E6" s="114">
        <f>[2]Setembro!$H$8</f>
        <v>22.32</v>
      </c>
      <c r="F6" s="114">
        <f>[2]Setembro!$H$9</f>
        <v>7.5600000000000005</v>
      </c>
      <c r="G6" s="114">
        <f>[2]Setembro!$H$10</f>
        <v>16.2</v>
      </c>
      <c r="H6" s="114">
        <f>[2]Setembro!$H$11</f>
        <v>16.2</v>
      </c>
      <c r="I6" s="114">
        <f>[2]Setembro!$H$12</f>
        <v>20.16</v>
      </c>
      <c r="J6" s="114">
        <f>[2]Setembro!$H$13</f>
        <v>10.8</v>
      </c>
      <c r="K6" s="114">
        <f>[2]Setembro!$H$14</f>
        <v>12.96</v>
      </c>
      <c r="L6" s="114">
        <f>[2]Setembro!$H$15</f>
        <v>14.04</v>
      </c>
      <c r="M6" s="114">
        <f>[2]Setembro!$H$16</f>
        <v>12.24</v>
      </c>
      <c r="N6" s="114">
        <f>[2]Setembro!$H$17</f>
        <v>12.24</v>
      </c>
      <c r="O6" s="114">
        <f>[2]Setembro!$H$18</f>
        <v>7.9200000000000008</v>
      </c>
      <c r="P6" s="114">
        <f>[2]Setembro!$H$19</f>
        <v>2.16</v>
      </c>
      <c r="Q6" s="114">
        <f>[2]Setembro!$H$20</f>
        <v>11.520000000000001</v>
      </c>
      <c r="R6" s="114">
        <f>[2]Setembro!$H$21</f>
        <v>14.04</v>
      </c>
      <c r="S6" s="114">
        <f>[2]Setembro!$H$22</f>
        <v>20.52</v>
      </c>
      <c r="T6" s="114">
        <f>[2]Setembro!$H$23</f>
        <v>16.559999999999999</v>
      </c>
      <c r="U6" s="114">
        <f>[2]Setembro!$H$24</f>
        <v>14.4</v>
      </c>
      <c r="V6" s="114">
        <f>[2]Setembro!$H$25</f>
        <v>11.520000000000001</v>
      </c>
      <c r="W6" s="114">
        <f>[2]Setembro!$H$26</f>
        <v>7.5600000000000005</v>
      </c>
      <c r="X6" s="114">
        <f>[2]Setembro!$H$27</f>
        <v>10.44</v>
      </c>
      <c r="Y6" s="114">
        <f>[2]Setembro!$H$28</f>
        <v>17.64</v>
      </c>
      <c r="Z6" s="114">
        <f>[2]Setembro!$H$29</f>
        <v>10.08</v>
      </c>
      <c r="AA6" s="114">
        <f>[2]Setembro!$H$30</f>
        <v>18</v>
      </c>
      <c r="AB6" s="114">
        <f>[2]Setembro!$H$31</f>
        <v>12.96</v>
      </c>
      <c r="AC6" s="114">
        <f>[2]Setembro!$H$32</f>
        <v>7.9200000000000008</v>
      </c>
      <c r="AD6" s="114">
        <f>[2]Setembro!$H$33</f>
        <v>0</v>
      </c>
      <c r="AE6" s="114">
        <f>[2]Setembro!$H$34</f>
        <v>0</v>
      </c>
      <c r="AF6" s="109">
        <f t="shared" ref="AF6:AF49" si="1">MAX(B6:AE6)</f>
        <v>22.32</v>
      </c>
      <c r="AG6" s="108">
        <f t="shared" ref="AG6:AG49" si="2">AVERAGE(B6:AE6)</f>
        <v>12.695999999999998</v>
      </c>
    </row>
    <row r="7" spans="1:33" x14ac:dyDescent="0.2">
      <c r="A7" s="52" t="s">
        <v>88</v>
      </c>
      <c r="B7" s="114">
        <f>[3]Setembro!$H$5</f>
        <v>21.96</v>
      </c>
      <c r="C7" s="114">
        <f>[3]Setembro!$H$6</f>
        <v>21.240000000000002</v>
      </c>
      <c r="D7" s="114">
        <f>[3]Setembro!$H$7</f>
        <v>24.840000000000003</v>
      </c>
      <c r="E7" s="114">
        <f>[3]Setembro!$H$8</f>
        <v>32.76</v>
      </c>
      <c r="F7" s="114">
        <f>[3]Setembro!$H$9</f>
        <v>21.96</v>
      </c>
      <c r="G7" s="114">
        <f>[3]Setembro!$H$10</f>
        <v>21.6</v>
      </c>
      <c r="H7" s="114">
        <f>[3]Setembro!$H$11</f>
        <v>28.8</v>
      </c>
      <c r="I7" s="114">
        <f>[3]Setembro!$H$12</f>
        <v>21.96</v>
      </c>
      <c r="J7" s="114">
        <f>[3]Setembro!$H$13</f>
        <v>21.96</v>
      </c>
      <c r="K7" s="114">
        <f>[3]Setembro!$H$14</f>
        <v>15.120000000000001</v>
      </c>
      <c r="L7" s="114">
        <f>[3]Setembro!$H$15</f>
        <v>18.720000000000002</v>
      </c>
      <c r="M7" s="114">
        <f>[3]Setembro!$H$16</f>
        <v>19.8</v>
      </c>
      <c r="N7" s="114">
        <f>[3]Setembro!$H$17</f>
        <v>40.32</v>
      </c>
      <c r="O7" s="114">
        <f>[3]Setembro!$H$18</f>
        <v>17.64</v>
      </c>
      <c r="P7" s="114">
        <f>[3]Setembro!$H$19</f>
        <v>12.24</v>
      </c>
      <c r="Q7" s="114">
        <f>[3]Setembro!$H$20</f>
        <v>17.28</v>
      </c>
      <c r="R7" s="114">
        <f>[3]Setembro!$H$21</f>
        <v>21.96</v>
      </c>
      <c r="S7" s="114">
        <f>[3]Setembro!$H$22</f>
        <v>21.240000000000002</v>
      </c>
      <c r="T7" s="114">
        <f>[3]Setembro!$H$23</f>
        <v>12.6</v>
      </c>
      <c r="U7" s="114">
        <f>[3]Setembro!$H$24</f>
        <v>14.76</v>
      </c>
      <c r="V7" s="114">
        <f>[3]Setembro!$H$25</f>
        <v>18</v>
      </c>
      <c r="W7" s="114">
        <f>[3]Setembro!$H$26</f>
        <v>15.120000000000001</v>
      </c>
      <c r="X7" s="114">
        <f>[3]Setembro!$H$27</f>
        <v>10.44</v>
      </c>
      <c r="Y7" s="114">
        <f>[3]Setembro!$H$28</f>
        <v>14.76</v>
      </c>
      <c r="Z7" s="114">
        <f>[3]Setembro!$H$29</f>
        <v>13.68</v>
      </c>
      <c r="AA7" s="114">
        <f>[3]Setembro!$H$30</f>
        <v>21.240000000000002</v>
      </c>
      <c r="AB7" s="114">
        <f>[3]Setembro!$H$31</f>
        <v>18.720000000000002</v>
      </c>
      <c r="AC7" s="114">
        <f>[3]Setembro!$H$32</f>
        <v>12.6</v>
      </c>
      <c r="AD7" s="114">
        <f>[3]Setembro!$H$33</f>
        <v>16.559999999999999</v>
      </c>
      <c r="AE7" s="114">
        <f>[3]Setembro!$H$34</f>
        <v>12.24</v>
      </c>
      <c r="AF7" s="109">
        <f t="shared" si="1"/>
        <v>40.32</v>
      </c>
      <c r="AG7" s="108">
        <f t="shared" si="2"/>
        <v>19.404</v>
      </c>
    </row>
    <row r="8" spans="1:33" x14ac:dyDescent="0.2">
      <c r="A8" s="52" t="s">
        <v>1</v>
      </c>
      <c r="B8" s="114">
        <f>[4]Setembro!$H$5</f>
        <v>15.120000000000001</v>
      </c>
      <c r="C8" s="114">
        <f>[4]Setembro!$H$6</f>
        <v>21.6</v>
      </c>
      <c r="D8" s="114">
        <f>[4]Setembro!$H$7</f>
        <v>18.720000000000002</v>
      </c>
      <c r="E8" s="114">
        <f>[4]Setembro!$H$8</f>
        <v>20.88</v>
      </c>
      <c r="F8" s="114">
        <f>[4]Setembro!$H$9</f>
        <v>18</v>
      </c>
      <c r="G8" s="114">
        <f>[4]Setembro!$H$10</f>
        <v>12.6</v>
      </c>
      <c r="H8" s="114">
        <f>[4]Setembro!$H$11</f>
        <v>20.16</v>
      </c>
      <c r="I8" s="114">
        <f>[4]Setembro!$H$12</f>
        <v>19.8</v>
      </c>
      <c r="J8" s="114">
        <f>[4]Setembro!$H$13</f>
        <v>22.32</v>
      </c>
      <c r="K8" s="114">
        <f>[4]Setembro!$H$14</f>
        <v>13.32</v>
      </c>
      <c r="L8" s="114">
        <f>[4]Setembro!$H$15</f>
        <v>11.520000000000001</v>
      </c>
      <c r="M8" s="114">
        <f>[4]Setembro!$H$16</f>
        <v>24.12</v>
      </c>
      <c r="N8" s="114">
        <f>[4]Setembro!$H$17</f>
        <v>15.120000000000001</v>
      </c>
      <c r="O8" s="114">
        <f>[4]Setembro!$H$18</f>
        <v>12.96</v>
      </c>
      <c r="P8" s="114">
        <f>[4]Setembro!$H$19</f>
        <v>3.24</v>
      </c>
      <c r="Q8" s="114">
        <f>[4]Setembro!$H$20</f>
        <v>13.32</v>
      </c>
      <c r="R8" s="114">
        <f>[4]Setembro!$H$21</f>
        <v>18</v>
      </c>
      <c r="S8" s="114">
        <f>[4]Setembro!$H$22</f>
        <v>11.16</v>
      </c>
      <c r="T8" s="114">
        <f>[4]Setembro!$H$23</f>
        <v>9</v>
      </c>
      <c r="U8" s="114">
        <f>[4]Setembro!$H$24</f>
        <v>18</v>
      </c>
      <c r="V8" s="114">
        <f>[4]Setembro!$H$25</f>
        <v>16.2</v>
      </c>
      <c r="W8" s="114">
        <f>[4]Setembro!$H$26</f>
        <v>3.9600000000000004</v>
      </c>
      <c r="X8" s="114">
        <f>[4]Setembro!$H$27</f>
        <v>12.6</v>
      </c>
      <c r="Y8" s="114">
        <f>[4]Setembro!$H$28</f>
        <v>10.44</v>
      </c>
      <c r="Z8" s="114">
        <f>[4]Setembro!$H$29</f>
        <v>12.6</v>
      </c>
      <c r="AA8" s="114">
        <f>[4]Setembro!$H$30</f>
        <v>16.920000000000002</v>
      </c>
      <c r="AB8" s="114">
        <f>[4]Setembro!$H$31</f>
        <v>11.520000000000001</v>
      </c>
      <c r="AC8" s="114">
        <f>[4]Setembro!$H$32</f>
        <v>7.5600000000000005</v>
      </c>
      <c r="AD8" s="114">
        <f>[4]Setembro!$H$33</f>
        <v>7.9200000000000008</v>
      </c>
      <c r="AE8" s="114">
        <f>[4]Setembro!$H$34</f>
        <v>4.6800000000000006</v>
      </c>
      <c r="AF8" s="109">
        <f t="shared" si="1"/>
        <v>24.12</v>
      </c>
      <c r="AG8" s="108">
        <f t="shared" si="2"/>
        <v>14.112000000000002</v>
      </c>
    </row>
    <row r="9" spans="1:33" x14ac:dyDescent="0.2">
      <c r="A9" s="52" t="s">
        <v>151</v>
      </c>
      <c r="B9" s="114">
        <f>[5]Setembro!$H$5</f>
        <v>19.8</v>
      </c>
      <c r="C9" s="114">
        <f>[5]Setembro!$H$6</f>
        <v>25.56</v>
      </c>
      <c r="D9" s="114">
        <f>[5]Setembro!$H$7</f>
        <v>29.16</v>
      </c>
      <c r="E9" s="114">
        <f>[5]Setembro!$H$8</f>
        <v>29.16</v>
      </c>
      <c r="F9" s="114">
        <f>[5]Setembro!$H$9</f>
        <v>16.559999999999999</v>
      </c>
      <c r="G9" s="114">
        <f>[5]Setembro!$H$10</f>
        <v>20.88</v>
      </c>
      <c r="H9" s="114">
        <f>[5]Setembro!$H$11</f>
        <v>27.720000000000002</v>
      </c>
      <c r="I9" s="114">
        <f>[5]Setembro!$H$12</f>
        <v>25.56</v>
      </c>
      <c r="J9" s="114">
        <f>[5]Setembro!$H$13</f>
        <v>19.079999999999998</v>
      </c>
      <c r="K9" s="114">
        <f>[5]Setembro!$H$14</f>
        <v>13.68</v>
      </c>
      <c r="L9" s="114">
        <f>[5]Setembro!$H$15</f>
        <v>21.6</v>
      </c>
      <c r="M9" s="114">
        <f>[5]Setembro!$H$16</f>
        <v>20.16</v>
      </c>
      <c r="N9" s="114">
        <f>[5]Setembro!$H$17</f>
        <v>25.56</v>
      </c>
      <c r="O9" s="114">
        <f>[5]Setembro!$H$18</f>
        <v>16.559999999999999</v>
      </c>
      <c r="P9" s="114">
        <f>[5]Setembro!$H$19</f>
        <v>12.96</v>
      </c>
      <c r="Q9" s="114">
        <f>[5]Setembro!$H$20</f>
        <v>18.720000000000002</v>
      </c>
      <c r="R9" s="114">
        <f>[5]Setembro!$H$21</f>
        <v>20.88</v>
      </c>
      <c r="S9" s="114">
        <f>[5]Setembro!$H$22</f>
        <v>20.52</v>
      </c>
      <c r="T9" s="114">
        <f>[5]Setembro!$H$23</f>
        <v>16.2</v>
      </c>
      <c r="U9" s="114">
        <f>[5]Setembro!$H$24</f>
        <v>16.2</v>
      </c>
      <c r="V9" s="114">
        <f>[5]Setembro!$H$25</f>
        <v>19.079999999999998</v>
      </c>
      <c r="W9" s="114">
        <f>[5]Setembro!$H$26</f>
        <v>15.840000000000002</v>
      </c>
      <c r="X9" s="114">
        <f>[5]Setembro!$H$27</f>
        <v>14.04</v>
      </c>
      <c r="Y9" s="114">
        <f>[5]Setembro!$H$28</f>
        <v>17.64</v>
      </c>
      <c r="Z9" s="114">
        <f>[5]Setembro!$H$29</f>
        <v>19.440000000000001</v>
      </c>
      <c r="AA9" s="114">
        <f>[5]Setembro!$H$30</f>
        <v>21.96</v>
      </c>
      <c r="AB9" s="114">
        <f>[5]Setembro!$H$31</f>
        <v>23.400000000000002</v>
      </c>
      <c r="AC9" s="114">
        <f>[5]Setembro!$H$32</f>
        <v>13.68</v>
      </c>
      <c r="AD9" s="114">
        <f>[5]Setembro!$H$33</f>
        <v>13.32</v>
      </c>
      <c r="AE9" s="114">
        <f>[5]Setembro!$H$34</f>
        <v>12.6</v>
      </c>
      <c r="AF9" s="109">
        <f t="shared" si="1"/>
        <v>29.16</v>
      </c>
      <c r="AG9" s="108">
        <f t="shared" si="2"/>
        <v>19.584</v>
      </c>
    </row>
    <row r="10" spans="1:33" x14ac:dyDescent="0.2">
      <c r="A10" s="52" t="s">
        <v>95</v>
      </c>
      <c r="B10" s="114">
        <f>[6]Setembro!$H$5</f>
        <v>21.96</v>
      </c>
      <c r="C10" s="114">
        <f>[6]Setembro!$H$6</f>
        <v>27.720000000000002</v>
      </c>
      <c r="D10" s="114">
        <f>[6]Setembro!$H$7</f>
        <v>28.8</v>
      </c>
      <c r="E10" s="114">
        <f>[6]Setembro!$H$8</f>
        <v>32.76</v>
      </c>
      <c r="F10" s="114">
        <f>[6]Setembro!$H$9</f>
        <v>29.880000000000003</v>
      </c>
      <c r="G10" s="114">
        <f>[6]Setembro!$H$10</f>
        <v>24.840000000000003</v>
      </c>
      <c r="H10" s="114">
        <f>[6]Setembro!$H$11</f>
        <v>24.840000000000003</v>
      </c>
      <c r="I10" s="114">
        <f>[6]Setembro!$H$12</f>
        <v>28.08</v>
      </c>
      <c r="J10" s="114">
        <f>[6]Setembro!$H$13</f>
        <v>37.440000000000005</v>
      </c>
      <c r="K10" s="114">
        <f>[6]Setembro!$H$14</f>
        <v>23.040000000000003</v>
      </c>
      <c r="L10" s="114">
        <f>[6]Setembro!$H$15</f>
        <v>19.079999999999998</v>
      </c>
      <c r="M10" s="114">
        <f>[6]Setembro!$H$16</f>
        <v>25.2</v>
      </c>
      <c r="N10" s="114">
        <f>[6]Setembro!$H$17</f>
        <v>24.12</v>
      </c>
      <c r="O10" s="114">
        <f>[6]Setembro!$H$18</f>
        <v>24.12</v>
      </c>
      <c r="P10" s="114">
        <f>[6]Setembro!$H$19</f>
        <v>24.48</v>
      </c>
      <c r="Q10" s="114">
        <f>[6]Setembro!$H$20</f>
        <v>17.64</v>
      </c>
      <c r="R10" s="114">
        <f>[6]Setembro!$H$21</f>
        <v>26.28</v>
      </c>
      <c r="S10" s="114">
        <f>[6]Setembro!$H$22</f>
        <v>23.400000000000002</v>
      </c>
      <c r="T10" s="114">
        <f>[6]Setembro!$H$23</f>
        <v>20.88</v>
      </c>
      <c r="U10" s="114">
        <f>[6]Setembro!$H$24</f>
        <v>16.559999999999999</v>
      </c>
      <c r="V10" s="114">
        <f>[6]Setembro!$H$25</f>
        <v>19.8</v>
      </c>
      <c r="W10" s="114">
        <f>[6]Setembro!$H$26</f>
        <v>13.32</v>
      </c>
      <c r="X10" s="114">
        <f>[6]Setembro!$H$27</f>
        <v>20.52</v>
      </c>
      <c r="Y10" s="114">
        <f>[6]Setembro!$H$28</f>
        <v>11.879999999999999</v>
      </c>
      <c r="Z10" s="114">
        <f>[6]Setembro!$H$29</f>
        <v>12.96</v>
      </c>
      <c r="AA10" s="114">
        <f>[6]Setembro!$H$30</f>
        <v>22.68</v>
      </c>
      <c r="AB10" s="114">
        <f>[6]Setembro!$H$31</f>
        <v>16.559999999999999</v>
      </c>
      <c r="AC10" s="114">
        <f>[6]Setembro!$H$32</f>
        <v>17.64</v>
      </c>
      <c r="AD10" s="114">
        <f>[6]Setembro!$H$33</f>
        <v>24.840000000000003</v>
      </c>
      <c r="AE10" s="114">
        <f>[6]Setembro!$H$34</f>
        <v>16.2</v>
      </c>
      <c r="AF10" s="109">
        <f t="shared" si="1"/>
        <v>37.440000000000005</v>
      </c>
      <c r="AG10" s="108">
        <f t="shared" si="2"/>
        <v>22.584</v>
      </c>
    </row>
    <row r="11" spans="1:33" x14ac:dyDescent="0.2">
      <c r="A11" s="52" t="s">
        <v>52</v>
      </c>
      <c r="B11" s="114">
        <f>[7]Setembro!$H$5</f>
        <v>24.840000000000003</v>
      </c>
      <c r="C11" s="114">
        <f>[7]Setembro!$H$6</f>
        <v>25.56</v>
      </c>
      <c r="D11" s="114">
        <f>[7]Setembro!$H$7</f>
        <v>23.759999999999998</v>
      </c>
      <c r="E11" s="114">
        <f>[7]Setembro!$H$8</f>
        <v>26.28</v>
      </c>
      <c r="F11" s="114">
        <f>[7]Setembro!$H$9</f>
        <v>21.240000000000002</v>
      </c>
      <c r="G11" s="114">
        <f>[7]Setembro!$H$10</f>
        <v>25.2</v>
      </c>
      <c r="H11" s="114">
        <f>[7]Setembro!$H$11</f>
        <v>25.92</v>
      </c>
      <c r="I11" s="114">
        <f>[7]Setembro!$H$12</f>
        <v>29.52</v>
      </c>
      <c r="J11" s="114">
        <f>[7]Setembro!$H$13</f>
        <v>28.44</v>
      </c>
      <c r="K11" s="114">
        <f>[7]Setembro!$H$14</f>
        <v>19.440000000000001</v>
      </c>
      <c r="L11" s="114">
        <f>[7]Setembro!$H$15</f>
        <v>18.720000000000002</v>
      </c>
      <c r="M11" s="114">
        <f>[7]Setembro!$H$16</f>
        <v>18.720000000000002</v>
      </c>
      <c r="N11" s="114">
        <f>[7]Setembro!$H$17</f>
        <v>37.080000000000005</v>
      </c>
      <c r="O11" s="114">
        <f>[7]Setembro!$H$18</f>
        <v>23.040000000000003</v>
      </c>
      <c r="P11" s="114">
        <f>[7]Setembro!$H$19</f>
        <v>11.520000000000001</v>
      </c>
      <c r="Q11" s="114">
        <f>[7]Setembro!$H$20</f>
        <v>16.559999999999999</v>
      </c>
      <c r="R11" s="114">
        <f>[7]Setembro!$H$21</f>
        <v>20.52</v>
      </c>
      <c r="S11" s="114">
        <f>[7]Setembro!$H$22</f>
        <v>20.16</v>
      </c>
      <c r="T11" s="114">
        <f>[7]Setembro!$H$23</f>
        <v>16.559999999999999</v>
      </c>
      <c r="U11" s="114">
        <f>[7]Setembro!$H$24</f>
        <v>22.32</v>
      </c>
      <c r="V11" s="114">
        <f>[7]Setembro!$H$25</f>
        <v>21.240000000000002</v>
      </c>
      <c r="W11" s="114">
        <f>[7]Setembro!$H$26</f>
        <v>15.120000000000001</v>
      </c>
      <c r="X11" s="114">
        <f>[7]Setembro!$H$27</f>
        <v>15.48</v>
      </c>
      <c r="Y11" s="114">
        <f>[7]Setembro!$H$28</f>
        <v>12.96</v>
      </c>
      <c r="Z11" s="114">
        <f>[7]Setembro!$H$29</f>
        <v>17.28</v>
      </c>
      <c r="AA11" s="114">
        <f>[7]Setembro!$H$30</f>
        <v>20.52</v>
      </c>
      <c r="AB11" s="114">
        <f>[7]Setembro!$H$31</f>
        <v>23.040000000000003</v>
      </c>
      <c r="AC11" s="114">
        <f>[7]Setembro!$H$32</f>
        <v>16.2</v>
      </c>
      <c r="AD11" s="114">
        <f>[7]Setembro!$H$33</f>
        <v>26.28</v>
      </c>
      <c r="AE11" s="114">
        <f>[7]Setembro!$H$34</f>
        <v>17.28</v>
      </c>
      <c r="AF11" s="109">
        <f t="shared" si="1"/>
        <v>37.080000000000005</v>
      </c>
      <c r="AG11" s="108">
        <f t="shared" si="2"/>
        <v>21.36</v>
      </c>
    </row>
    <row r="12" spans="1:33" hidden="1" x14ac:dyDescent="0.2">
      <c r="A12" s="52" t="s">
        <v>31</v>
      </c>
      <c r="B12" s="114" t="str">
        <f>[8]Setembro!$H$5</f>
        <v>*</v>
      </c>
      <c r="C12" s="114" t="str">
        <f>[8]Setembro!$H$6</f>
        <v>*</v>
      </c>
      <c r="D12" s="114" t="str">
        <f>[8]Setembro!$H$7</f>
        <v>*</v>
      </c>
      <c r="E12" s="114" t="str">
        <f>[8]Setembro!$H$8</f>
        <v>*</v>
      </c>
      <c r="F12" s="114" t="str">
        <f>[8]Setembro!$H$9</f>
        <v>*</v>
      </c>
      <c r="G12" s="114" t="str">
        <f>[8]Setembro!$H$10</f>
        <v>*</v>
      </c>
      <c r="H12" s="114" t="str">
        <f>[8]Setembro!$H$11</f>
        <v>*</v>
      </c>
      <c r="I12" s="114" t="str">
        <f>[8]Setembro!$H$12</f>
        <v>*</v>
      </c>
      <c r="J12" s="114" t="str">
        <f>[8]Setembro!$H$13</f>
        <v>*</v>
      </c>
      <c r="K12" s="114" t="str">
        <f>[8]Setembro!$H$14</f>
        <v>*</v>
      </c>
      <c r="L12" s="114" t="str">
        <f>[8]Setembro!$H$15</f>
        <v>*</v>
      </c>
      <c r="M12" s="114" t="str">
        <f>[8]Setembro!$H$16</f>
        <v>*</v>
      </c>
      <c r="N12" s="114" t="str">
        <f>[8]Setembro!$H$17</f>
        <v>*</v>
      </c>
      <c r="O12" s="114" t="str">
        <f>[8]Setembro!$H$18</f>
        <v>*</v>
      </c>
      <c r="P12" s="114" t="str">
        <f>[8]Setembro!$H$19</f>
        <v>*</v>
      </c>
      <c r="Q12" s="114" t="str">
        <f>[8]Setembro!$H$20</f>
        <v>*</v>
      </c>
      <c r="R12" s="114" t="str">
        <f>[8]Setembro!$H$21</f>
        <v>*</v>
      </c>
      <c r="S12" s="114" t="str">
        <f>[8]Setembro!$H$22</f>
        <v>*</v>
      </c>
      <c r="T12" s="114" t="str">
        <f>[8]Setembro!$H$23</f>
        <v>*</v>
      </c>
      <c r="U12" s="114" t="str">
        <f>[8]Setembro!$H$24</f>
        <v>*</v>
      </c>
      <c r="V12" s="114" t="str">
        <f>[8]Setembro!$H$25</f>
        <v>*</v>
      </c>
      <c r="W12" s="114" t="str">
        <f>[8]Setembro!$H$26</f>
        <v>*</v>
      </c>
      <c r="X12" s="114" t="str">
        <f>[8]Setembro!$H$27</f>
        <v>*</v>
      </c>
      <c r="Y12" s="114" t="str">
        <f>[8]Setembro!$H$28</f>
        <v>*</v>
      </c>
      <c r="Z12" s="114" t="str">
        <f>[8]Setembro!$H$29</f>
        <v>*</v>
      </c>
      <c r="AA12" s="114" t="str">
        <f>[8]Setembro!$H$30</f>
        <v>*</v>
      </c>
      <c r="AB12" s="114" t="str">
        <f>[8]Setembro!$H$31</f>
        <v>*</v>
      </c>
      <c r="AC12" s="114" t="str">
        <f>[8]Setembro!$H$32</f>
        <v>*</v>
      </c>
      <c r="AD12" s="114" t="str">
        <f>[8]Setembro!$H$33</f>
        <v>*</v>
      </c>
      <c r="AE12" s="114" t="str">
        <f>[8]Setembro!$H$34</f>
        <v>*</v>
      </c>
      <c r="AF12" s="109" t="s">
        <v>209</v>
      </c>
      <c r="AG12" s="108" t="s">
        <v>209</v>
      </c>
    </row>
    <row r="13" spans="1:33" x14ac:dyDescent="0.2">
      <c r="A13" s="52" t="s">
        <v>98</v>
      </c>
      <c r="B13" s="114">
        <f>[9]Setembro!$H$5</f>
        <v>28.44</v>
      </c>
      <c r="C13" s="114">
        <f>[9]Setembro!$H$6</f>
        <v>30.6</v>
      </c>
      <c r="D13" s="114">
        <f>[9]Setembro!$H$7</f>
        <v>29.52</v>
      </c>
      <c r="E13" s="114">
        <f>[9]Setembro!$H$8</f>
        <v>41.4</v>
      </c>
      <c r="F13" s="114">
        <f>[9]Setembro!$H$9</f>
        <v>18.36</v>
      </c>
      <c r="G13" s="114">
        <f>[9]Setembro!$H$10</f>
        <v>18</v>
      </c>
      <c r="H13" s="114">
        <f>[9]Setembro!$H$11</f>
        <v>24.840000000000003</v>
      </c>
      <c r="I13" s="114">
        <f>[9]Setembro!$H$12</f>
        <v>21.96</v>
      </c>
      <c r="J13" s="114">
        <f>[9]Setembro!$H$13</f>
        <v>19.440000000000001</v>
      </c>
      <c r="K13" s="114">
        <f>[9]Setembro!$H$14</f>
        <v>14.76</v>
      </c>
      <c r="L13" s="114">
        <f>[9]Setembro!$H$15</f>
        <v>20.88</v>
      </c>
      <c r="M13" s="114">
        <f>[9]Setembro!$H$16</f>
        <v>60.480000000000004</v>
      </c>
      <c r="N13" s="114">
        <f>[9]Setembro!$H$17</f>
        <v>27.720000000000002</v>
      </c>
      <c r="O13" s="114">
        <f>[9]Setembro!$H$18</f>
        <v>27.36</v>
      </c>
      <c r="P13" s="114">
        <f>[9]Setembro!$H$19</f>
        <v>11.879999999999999</v>
      </c>
      <c r="Q13" s="114">
        <f>[9]Setembro!$H$20</f>
        <v>20.52</v>
      </c>
      <c r="R13" s="114">
        <f>[9]Setembro!$H$21</f>
        <v>23.759999999999998</v>
      </c>
      <c r="S13" s="114">
        <f>[9]Setembro!$H$22</f>
        <v>31.680000000000003</v>
      </c>
      <c r="T13" s="114">
        <f>[9]Setembro!$H$23</f>
        <v>19.8</v>
      </c>
      <c r="U13" s="114">
        <f>[9]Setembro!$H$24</f>
        <v>15.840000000000002</v>
      </c>
      <c r="V13" s="114">
        <f>[9]Setembro!$H$25</f>
        <v>17.28</v>
      </c>
      <c r="W13" s="114">
        <f>[9]Setembro!$H$26</f>
        <v>16.2</v>
      </c>
      <c r="X13" s="114">
        <f>[9]Setembro!$H$27</f>
        <v>18.36</v>
      </c>
      <c r="Y13" s="114">
        <f>[9]Setembro!$H$28</f>
        <v>20.88</v>
      </c>
      <c r="Z13" s="114">
        <f>[9]Setembro!$H$29</f>
        <v>23.400000000000002</v>
      </c>
      <c r="AA13" s="114">
        <f>[9]Setembro!$H$30</f>
        <v>29.880000000000003</v>
      </c>
      <c r="AB13" s="114">
        <f>[9]Setembro!$H$31</f>
        <v>32.04</v>
      </c>
      <c r="AC13" s="114">
        <f>[9]Setembro!$H$32</f>
        <v>18.36</v>
      </c>
      <c r="AD13" s="114">
        <f>[9]Setembro!$H$33</f>
        <v>17.28</v>
      </c>
      <c r="AE13" s="114">
        <f>[9]Setembro!$H$34</f>
        <v>20.88</v>
      </c>
      <c r="AF13" s="109">
        <f t="shared" si="1"/>
        <v>60.480000000000004</v>
      </c>
      <c r="AG13" s="108">
        <f t="shared" si="2"/>
        <v>24.06</v>
      </c>
    </row>
    <row r="14" spans="1:33" hidden="1" x14ac:dyDescent="0.2">
      <c r="A14" s="52" t="s">
        <v>102</v>
      </c>
      <c r="B14" s="114" t="str">
        <f>[10]Setembro!$H$5</f>
        <v>*</v>
      </c>
      <c r="C14" s="114" t="str">
        <f>[10]Setembro!$H$6</f>
        <v>*</v>
      </c>
      <c r="D14" s="114" t="str">
        <f>[10]Setembro!$H$7</f>
        <v>*</v>
      </c>
      <c r="E14" s="114" t="str">
        <f>[10]Setembro!$H$8</f>
        <v>*</v>
      </c>
      <c r="F14" s="114" t="str">
        <f>[10]Setembro!$H$9</f>
        <v>*</v>
      </c>
      <c r="G14" s="114" t="str">
        <f>[10]Setembro!$H$10</f>
        <v>*</v>
      </c>
      <c r="H14" s="114" t="str">
        <f>[10]Setembro!$H$11</f>
        <v>*</v>
      </c>
      <c r="I14" s="114" t="str">
        <f>[10]Setembro!$H$12</f>
        <v>*</v>
      </c>
      <c r="J14" s="114" t="str">
        <f>[10]Setembro!$H$13</f>
        <v>*</v>
      </c>
      <c r="K14" s="114" t="str">
        <f>[10]Setembro!$H$14</f>
        <v>*</v>
      </c>
      <c r="L14" s="114" t="str">
        <f>[10]Setembro!$H$15</f>
        <v>*</v>
      </c>
      <c r="M14" s="114" t="str">
        <f>[10]Setembro!$H$16</f>
        <v>*</v>
      </c>
      <c r="N14" s="114" t="str">
        <f>[10]Setembro!$H$17</f>
        <v>*</v>
      </c>
      <c r="O14" s="114" t="str">
        <f>[10]Setembro!$H$18</f>
        <v>*</v>
      </c>
      <c r="P14" s="114" t="str">
        <f>[10]Setembro!$H$19</f>
        <v>*</v>
      </c>
      <c r="Q14" s="114" t="str">
        <f>[10]Setembro!$H$20</f>
        <v>*</v>
      </c>
      <c r="R14" s="114" t="str">
        <f>[10]Setembro!$H$21</f>
        <v>*</v>
      </c>
      <c r="S14" s="114" t="str">
        <f>[10]Setembro!$H$22</f>
        <v>*</v>
      </c>
      <c r="T14" s="114" t="str">
        <f>[10]Setembro!$H$23</f>
        <v>*</v>
      </c>
      <c r="U14" s="114" t="str">
        <f>[10]Setembro!$H$24</f>
        <v>*</v>
      </c>
      <c r="V14" s="114" t="str">
        <f>[10]Setembro!$H$25</f>
        <v>*</v>
      </c>
      <c r="W14" s="114" t="str">
        <f>[10]Setembro!$H$26</f>
        <v>*</v>
      </c>
      <c r="X14" s="114" t="str">
        <f>[10]Setembro!$H$27</f>
        <v>*</v>
      </c>
      <c r="Y14" s="114" t="str">
        <f>[10]Setembro!$H$28</f>
        <v>*</v>
      </c>
      <c r="Z14" s="114" t="str">
        <f>[10]Setembro!$H$29</f>
        <v>*</v>
      </c>
      <c r="AA14" s="114" t="str">
        <f>[10]Setembro!$H$30</f>
        <v>*</v>
      </c>
      <c r="AB14" s="114" t="str">
        <f>[10]Setembro!$H$31</f>
        <v>*</v>
      </c>
      <c r="AC14" s="114" t="str">
        <f>[10]Setembro!$H$32</f>
        <v>*</v>
      </c>
      <c r="AD14" s="114" t="str">
        <f>[10]Setembro!$H$33</f>
        <v>*</v>
      </c>
      <c r="AE14" s="114" t="str">
        <f>[10]Setembro!$H$34</f>
        <v>*</v>
      </c>
      <c r="AF14" s="109" t="s">
        <v>209</v>
      </c>
      <c r="AG14" s="108" t="s">
        <v>209</v>
      </c>
    </row>
    <row r="15" spans="1:33" x14ac:dyDescent="0.2">
      <c r="A15" s="52" t="s">
        <v>105</v>
      </c>
      <c r="B15" s="114">
        <f>[11]Setembro!$H$5</f>
        <v>23.400000000000002</v>
      </c>
      <c r="C15" s="114">
        <f>[11]Setembro!$H$6</f>
        <v>18.36</v>
      </c>
      <c r="D15" s="114">
        <f>[11]Setembro!$H$7</f>
        <v>26.64</v>
      </c>
      <c r="E15" s="114">
        <f>[11]Setembro!$H$8</f>
        <v>36</v>
      </c>
      <c r="F15" s="114">
        <f>[11]Setembro!$H$9</f>
        <v>17.64</v>
      </c>
      <c r="G15" s="114">
        <f>[11]Setembro!$H$10</f>
        <v>21.240000000000002</v>
      </c>
      <c r="H15" s="114">
        <f>[11]Setembro!$H$11</f>
        <v>27.36</v>
      </c>
      <c r="I15" s="114">
        <f>[11]Setembro!$H$12</f>
        <v>24.840000000000003</v>
      </c>
      <c r="J15" s="114">
        <f>[11]Setembro!$H$13</f>
        <v>23.400000000000002</v>
      </c>
      <c r="K15" s="114">
        <f>[11]Setembro!$H$14</f>
        <v>14.4</v>
      </c>
      <c r="L15" s="114">
        <f>[11]Setembro!$H$15</f>
        <v>20.88</v>
      </c>
      <c r="M15" s="114">
        <f>[11]Setembro!$H$16</f>
        <v>16.559999999999999</v>
      </c>
      <c r="N15" s="114">
        <f>[11]Setembro!$H$17</f>
        <v>28.8</v>
      </c>
      <c r="O15" s="114">
        <f>[11]Setembro!$H$18</f>
        <v>26.28</v>
      </c>
      <c r="P15" s="114">
        <f>[11]Setembro!$H$19</f>
        <v>10.8</v>
      </c>
      <c r="Q15" s="114">
        <f>[11]Setembro!$H$20</f>
        <v>22.32</v>
      </c>
      <c r="R15" s="114">
        <f>[11]Setembro!$H$21</f>
        <v>21.6</v>
      </c>
      <c r="S15" s="114">
        <f>[11]Setembro!$H$22</f>
        <v>22.68</v>
      </c>
      <c r="T15" s="114">
        <f>[11]Setembro!$H$23</f>
        <v>27.36</v>
      </c>
      <c r="U15" s="114">
        <f>[11]Setembro!$H$24</f>
        <v>21.6</v>
      </c>
      <c r="V15" s="114">
        <f>[11]Setembro!$H$25</f>
        <v>24.48</v>
      </c>
      <c r="W15" s="114">
        <f>[11]Setembro!$H$26</f>
        <v>16.920000000000002</v>
      </c>
      <c r="X15" s="114">
        <f>[11]Setembro!$H$27</f>
        <v>33.119999999999997</v>
      </c>
      <c r="Y15" s="114">
        <f>[11]Setembro!$H$28</f>
        <v>18.36</v>
      </c>
      <c r="Z15" s="114">
        <f>[11]Setembro!$H$29</f>
        <v>18.36</v>
      </c>
      <c r="AA15" s="114">
        <f>[11]Setembro!$H$30</f>
        <v>30.6</v>
      </c>
      <c r="AB15" s="114">
        <f>[11]Setembro!$H$31</f>
        <v>29.16</v>
      </c>
      <c r="AC15" s="114">
        <f>[11]Setembro!$H$32</f>
        <v>17.28</v>
      </c>
      <c r="AD15" s="114">
        <f>[11]Setembro!$H$33</f>
        <v>16.2</v>
      </c>
      <c r="AE15" s="114">
        <f>[11]Setembro!$H$34</f>
        <v>14.4</v>
      </c>
      <c r="AF15" s="109">
        <f t="shared" si="1"/>
        <v>36</v>
      </c>
      <c r="AG15" s="108">
        <f t="shared" si="2"/>
        <v>22.368000000000002</v>
      </c>
    </row>
    <row r="16" spans="1:33" x14ac:dyDescent="0.2">
      <c r="A16" s="52" t="s">
        <v>152</v>
      </c>
      <c r="B16" s="114">
        <f>[12]Setembro!$H$5</f>
        <v>15.48</v>
      </c>
      <c r="C16" s="114">
        <f>[12]Setembro!$H$6</f>
        <v>22.32</v>
      </c>
      <c r="D16" s="114">
        <f>[12]Setembro!$H$7</f>
        <v>24.12</v>
      </c>
      <c r="E16" s="114">
        <f>[12]Setembro!$H$8</f>
        <v>24.840000000000003</v>
      </c>
      <c r="F16" s="114">
        <f>[12]Setembro!$H$9</f>
        <v>25.56</v>
      </c>
      <c r="G16" s="114">
        <f>[12]Setembro!$H$10</f>
        <v>16.2</v>
      </c>
      <c r="H16" s="114">
        <f>[12]Setembro!$H$11</f>
        <v>21.240000000000002</v>
      </c>
      <c r="I16" s="114">
        <f>[12]Setembro!$H$12</f>
        <v>26.64</v>
      </c>
      <c r="J16" s="114">
        <f>[12]Setembro!$H$13</f>
        <v>33.480000000000004</v>
      </c>
      <c r="K16" s="114">
        <f>[12]Setembro!$H$14</f>
        <v>14.4</v>
      </c>
      <c r="L16" s="114">
        <f>[12]Setembro!$H$15</f>
        <v>19.079999999999998</v>
      </c>
      <c r="M16" s="114">
        <f>[12]Setembro!$H$16</f>
        <v>19.079999999999998</v>
      </c>
      <c r="N16" s="114">
        <f>[12]Setembro!$H$17</f>
        <v>32.4</v>
      </c>
      <c r="O16" s="114">
        <f>[12]Setembro!$H$18</f>
        <v>22.68</v>
      </c>
      <c r="P16" s="114">
        <f>[12]Setembro!$H$19</f>
        <v>16.920000000000002</v>
      </c>
      <c r="Q16" s="114">
        <f>[12]Setembro!$H$20</f>
        <v>13.68</v>
      </c>
      <c r="R16" s="114">
        <f>[12]Setembro!$H$21</f>
        <v>20.16</v>
      </c>
      <c r="S16" s="114">
        <f>[12]Setembro!$H$22</f>
        <v>16.559999999999999</v>
      </c>
      <c r="T16" s="114">
        <f>[12]Setembro!$H$23</f>
        <v>17.28</v>
      </c>
      <c r="U16" s="114">
        <f>[12]Setembro!$H$24</f>
        <v>20.88</v>
      </c>
      <c r="V16" s="114">
        <f>[12]Setembro!$H$25</f>
        <v>18</v>
      </c>
      <c r="W16" s="114">
        <f>[12]Setembro!$H$26</f>
        <v>19.079999999999998</v>
      </c>
      <c r="X16" s="114">
        <f>[12]Setembro!$H$27</f>
        <v>20.52</v>
      </c>
      <c r="Y16" s="114">
        <f>[12]Setembro!$H$28</f>
        <v>14.04</v>
      </c>
      <c r="Z16" s="114">
        <f>[12]Setembro!$H$29</f>
        <v>15.840000000000002</v>
      </c>
      <c r="AA16" s="114">
        <f>[12]Setembro!$H$30</f>
        <v>19.8</v>
      </c>
      <c r="AB16" s="114">
        <f>[12]Setembro!$H$31</f>
        <v>24.840000000000003</v>
      </c>
      <c r="AC16" s="114">
        <f>[12]Setembro!$H$32</f>
        <v>19.440000000000001</v>
      </c>
      <c r="AD16" s="114">
        <f>[12]Setembro!$H$33</f>
        <v>17.64</v>
      </c>
      <c r="AE16" s="114">
        <f>[12]Setembro!$H$34</f>
        <v>16.2</v>
      </c>
      <c r="AF16" s="109">
        <f t="shared" si="1"/>
        <v>33.480000000000004</v>
      </c>
      <c r="AG16" s="108">
        <f t="shared" si="2"/>
        <v>20.280000000000008</v>
      </c>
    </row>
    <row r="17" spans="1:38" x14ac:dyDescent="0.2">
      <c r="A17" s="52" t="s">
        <v>2</v>
      </c>
      <c r="B17" s="114">
        <f>[13]Setembro!$H$5</f>
        <v>19.8</v>
      </c>
      <c r="C17" s="114">
        <f>[13]Setembro!$H$6</f>
        <v>24.840000000000003</v>
      </c>
      <c r="D17" s="114">
        <f>[13]Setembro!$H$7</f>
        <v>25.2</v>
      </c>
      <c r="E17" s="114">
        <f>[13]Setembro!$H$8</f>
        <v>25.2</v>
      </c>
      <c r="F17" s="114">
        <f>[13]Setembro!$H$9</f>
        <v>26.28</v>
      </c>
      <c r="G17" s="114">
        <f>[13]Setembro!$H$10</f>
        <v>25.56</v>
      </c>
      <c r="H17" s="114">
        <f>[13]Setembro!$H$11</f>
        <v>26.28</v>
      </c>
      <c r="I17" s="114">
        <f>[13]Setembro!$H$12</f>
        <v>23.759999999999998</v>
      </c>
      <c r="J17" s="114">
        <f>[13]Setembro!$H$13</f>
        <v>29.52</v>
      </c>
      <c r="K17" s="114">
        <f>[13]Setembro!$H$14</f>
        <v>19.079999999999998</v>
      </c>
      <c r="L17" s="114">
        <f>[13]Setembro!$H$15</f>
        <v>21.96</v>
      </c>
      <c r="M17" s="114">
        <f>[13]Setembro!$H$16</f>
        <v>19.440000000000001</v>
      </c>
      <c r="N17" s="114">
        <f>[13]Setembro!$H$17</f>
        <v>22.32</v>
      </c>
      <c r="O17" s="114">
        <f>[13]Setembro!$H$18</f>
        <v>21.96</v>
      </c>
      <c r="P17" s="114">
        <f>[13]Setembro!$H$19</f>
        <v>16.559999999999999</v>
      </c>
      <c r="Q17" s="114">
        <f>[13]Setembro!$H$20</f>
        <v>19.079999999999998</v>
      </c>
      <c r="R17" s="114">
        <f>[13]Setembro!$H$21</f>
        <v>23.759999999999998</v>
      </c>
      <c r="S17" s="114">
        <f>[13]Setembro!$H$22</f>
        <v>25.2</v>
      </c>
      <c r="T17" s="114">
        <f>[13]Setembro!$H$23</f>
        <v>13.32</v>
      </c>
      <c r="U17" s="114">
        <f>[13]Setembro!$H$24</f>
        <v>18.36</v>
      </c>
      <c r="V17" s="114">
        <f>[13]Setembro!$H$25</f>
        <v>21.240000000000002</v>
      </c>
      <c r="W17" s="114">
        <f>[13]Setembro!$H$26</f>
        <v>12.96</v>
      </c>
      <c r="X17" s="114">
        <f>[13]Setembro!$H$27</f>
        <v>12.24</v>
      </c>
      <c r="Y17" s="114">
        <f>[13]Setembro!$H$28</f>
        <v>10.08</v>
      </c>
      <c r="Z17" s="114">
        <f>[13]Setembro!$H$29</f>
        <v>12.6</v>
      </c>
      <c r="AA17" s="114">
        <f>[13]Setembro!$H$30</f>
        <v>21.6</v>
      </c>
      <c r="AB17" s="114">
        <f>[13]Setembro!$H$31</f>
        <v>18.36</v>
      </c>
      <c r="AC17" s="114">
        <f>[13]Setembro!$H$32</f>
        <v>15.840000000000002</v>
      </c>
      <c r="AD17" s="114">
        <f>[13]Setembro!$H$33</f>
        <v>22.68</v>
      </c>
      <c r="AE17" s="114">
        <f>[13]Setembro!$H$34</f>
        <v>16.2</v>
      </c>
      <c r="AF17" s="109">
        <f t="shared" si="1"/>
        <v>29.52</v>
      </c>
      <c r="AG17" s="108">
        <f t="shared" si="2"/>
        <v>20.375999999999998</v>
      </c>
      <c r="AI17" s="12" t="s">
        <v>35</v>
      </c>
    </row>
    <row r="18" spans="1:38" hidden="1" x14ac:dyDescent="0.2">
      <c r="A18" s="52" t="s">
        <v>3</v>
      </c>
      <c r="B18" s="114" t="str">
        <f>[14]Setembro!$H$5</f>
        <v>*</v>
      </c>
      <c r="C18" s="114" t="str">
        <f>[14]Setembro!$H$6</f>
        <v>*</v>
      </c>
      <c r="D18" s="114" t="str">
        <f>[14]Setembro!$H$7</f>
        <v>*</v>
      </c>
      <c r="E18" s="114" t="str">
        <f>[14]Setembro!$H$8</f>
        <v>*</v>
      </c>
      <c r="F18" s="114" t="str">
        <f>[14]Setembro!$H$9</f>
        <v>*</v>
      </c>
      <c r="G18" s="114" t="str">
        <f>[14]Setembro!$H$10</f>
        <v>*</v>
      </c>
      <c r="H18" s="114" t="str">
        <f>[14]Setembro!$H$11</f>
        <v>*</v>
      </c>
      <c r="I18" s="114" t="str">
        <f>[14]Setembro!$H$12</f>
        <v>*</v>
      </c>
      <c r="J18" s="114" t="str">
        <f>[14]Setembro!$H$13</f>
        <v>*</v>
      </c>
      <c r="K18" s="114" t="str">
        <f>[14]Setembro!$H$14</f>
        <v>*</v>
      </c>
      <c r="L18" s="114" t="str">
        <f>[14]Setembro!$H$15</f>
        <v>*</v>
      </c>
      <c r="M18" s="114" t="str">
        <f>[14]Setembro!$H$16</f>
        <v>*</v>
      </c>
      <c r="N18" s="114" t="str">
        <f>[14]Setembro!$H$17</f>
        <v>*</v>
      </c>
      <c r="O18" s="114" t="str">
        <f>[14]Setembro!$H$18</f>
        <v>*</v>
      </c>
      <c r="P18" s="114" t="str">
        <f>[14]Setembro!$H$19</f>
        <v>*</v>
      </c>
      <c r="Q18" s="114" t="str">
        <f>[14]Setembro!$H$20</f>
        <v>*</v>
      </c>
      <c r="R18" s="114" t="str">
        <f>[14]Setembro!$H$21</f>
        <v>*</v>
      </c>
      <c r="S18" s="114" t="str">
        <f>[14]Setembro!$H$22</f>
        <v>*</v>
      </c>
      <c r="T18" s="114" t="str">
        <f>[14]Setembro!$H$23</f>
        <v>*</v>
      </c>
      <c r="U18" s="114" t="str">
        <f>[14]Setembro!$H$24</f>
        <v>*</v>
      </c>
      <c r="V18" s="114" t="str">
        <f>[14]Setembro!$H$25</f>
        <v>*</v>
      </c>
      <c r="W18" s="114" t="str">
        <f>[14]Setembro!$H$26</f>
        <v>*</v>
      </c>
      <c r="X18" s="114" t="str">
        <f>[14]Setembro!$H$27</f>
        <v>*</v>
      </c>
      <c r="Y18" s="114" t="str">
        <f>[14]Setembro!$H$28</f>
        <v>*</v>
      </c>
      <c r="Z18" s="114" t="str">
        <f>[14]Setembro!$H$29</f>
        <v>*</v>
      </c>
      <c r="AA18" s="114" t="str">
        <f>[14]Setembro!$H$30</f>
        <v>*</v>
      </c>
      <c r="AB18" s="114" t="str">
        <f>[14]Setembro!$H$31</f>
        <v>*</v>
      </c>
      <c r="AC18" s="114" t="str">
        <f>[14]Setembro!$H$32</f>
        <v>*</v>
      </c>
      <c r="AD18" s="114" t="str">
        <f>[14]Setembro!$H$33</f>
        <v>*</v>
      </c>
      <c r="AE18" s="114" t="str">
        <f>[14]Setembro!$H$34</f>
        <v>*</v>
      </c>
      <c r="AF18" s="109" t="s">
        <v>209</v>
      </c>
      <c r="AG18" s="108" t="s">
        <v>209</v>
      </c>
      <c r="AH18" s="12" t="s">
        <v>35</v>
      </c>
      <c r="AI18" s="12" t="s">
        <v>35</v>
      </c>
    </row>
    <row r="19" spans="1:38" x14ac:dyDescent="0.2">
      <c r="A19" s="52" t="s">
        <v>4</v>
      </c>
      <c r="B19" s="114">
        <f>[15]Setembro!$H$5</f>
        <v>18.36</v>
      </c>
      <c r="C19" s="114">
        <f>[15]Setembro!$H$6</f>
        <v>27.720000000000002</v>
      </c>
      <c r="D19" s="114">
        <f>[15]Setembro!$H$7</f>
        <v>23.759999999999998</v>
      </c>
      <c r="E19" s="114">
        <f>[15]Setembro!$H$8</f>
        <v>20.16</v>
      </c>
      <c r="F19" s="114">
        <f>[15]Setembro!$H$9</f>
        <v>15.840000000000002</v>
      </c>
      <c r="G19" s="114">
        <f>[15]Setembro!$H$10</f>
        <v>20.52</v>
      </c>
      <c r="H19" s="114">
        <f>[15]Setembro!$H$11</f>
        <v>23.759999999999998</v>
      </c>
      <c r="I19" s="114">
        <f>[15]Setembro!$H$12</f>
        <v>22.32</v>
      </c>
      <c r="J19" s="114">
        <f>[15]Setembro!$H$13</f>
        <v>23.759999999999998</v>
      </c>
      <c r="K19" s="114">
        <f>[15]Setembro!$H$14</f>
        <v>11.879999999999999</v>
      </c>
      <c r="L19" s="114">
        <f>[15]Setembro!$H$15</f>
        <v>22.68</v>
      </c>
      <c r="M19" s="114">
        <f>[15]Setembro!$H$16</f>
        <v>18.36</v>
      </c>
      <c r="N19" s="114">
        <f>[15]Setembro!$H$17</f>
        <v>29.52</v>
      </c>
      <c r="O19" s="114">
        <f>[15]Setembro!$H$18</f>
        <v>14.76</v>
      </c>
      <c r="P19" s="114">
        <f>[15]Setembro!$H$19</f>
        <v>13.32</v>
      </c>
      <c r="Q19" s="114">
        <f>[15]Setembro!$H$20</f>
        <v>12.6</v>
      </c>
      <c r="R19" s="114">
        <f>[15]Setembro!$H$21</f>
        <v>20.52</v>
      </c>
      <c r="S19" s="114">
        <f>[15]Setembro!$H$22</f>
        <v>17.28</v>
      </c>
      <c r="T19" s="114">
        <f>[15]Setembro!$H$23</f>
        <v>15.48</v>
      </c>
      <c r="U19" s="114">
        <f>[15]Setembro!$H$24</f>
        <v>11.16</v>
      </c>
      <c r="V19" s="114">
        <f>[15]Setembro!$H$25</f>
        <v>15.120000000000001</v>
      </c>
      <c r="W19" s="114">
        <f>[15]Setembro!$H$26</f>
        <v>13.68</v>
      </c>
      <c r="X19" s="114">
        <f>[15]Setembro!$H$27</f>
        <v>11.520000000000001</v>
      </c>
      <c r="Y19" s="114">
        <f>[15]Setembro!$H$28</f>
        <v>15.840000000000002</v>
      </c>
      <c r="Z19" s="114">
        <f>[15]Setembro!$H$29</f>
        <v>9</v>
      </c>
      <c r="AA19" s="114">
        <f>[15]Setembro!$H$30</f>
        <v>14.04</v>
      </c>
      <c r="AB19" s="114">
        <f>[15]Setembro!$H$31</f>
        <v>25.2</v>
      </c>
      <c r="AC19" s="114">
        <f>[15]Setembro!$H$32</f>
        <v>16.559999999999999</v>
      </c>
      <c r="AD19" s="114">
        <f>[15]Setembro!$H$33</f>
        <v>15.120000000000001</v>
      </c>
      <c r="AE19" s="114">
        <f>[15]Setembro!$H$34</f>
        <v>14.04</v>
      </c>
      <c r="AF19" s="109">
        <f t="shared" si="1"/>
        <v>29.52</v>
      </c>
      <c r="AG19" s="108">
        <f t="shared" si="2"/>
        <v>17.795999999999999</v>
      </c>
      <c r="AI19" t="s">
        <v>35</v>
      </c>
    </row>
    <row r="20" spans="1:38" x14ac:dyDescent="0.2">
      <c r="A20" s="52" t="s">
        <v>5</v>
      </c>
      <c r="B20" s="114">
        <f>[16]Setembro!$H$5</f>
        <v>20.52</v>
      </c>
      <c r="C20" s="114">
        <f>[16]Setembro!$H$6</f>
        <v>12.24</v>
      </c>
      <c r="D20" s="114">
        <f>[16]Setembro!$H$7</f>
        <v>9</v>
      </c>
      <c r="E20" s="114">
        <f>[16]Setembro!$H$8</f>
        <v>19.079999999999998</v>
      </c>
      <c r="F20" s="114">
        <f>[16]Setembro!$H$9</f>
        <v>19.079999999999998</v>
      </c>
      <c r="G20" s="114">
        <f>[16]Setembro!$H$10</f>
        <v>7.5600000000000005</v>
      </c>
      <c r="H20" s="114">
        <f>[16]Setembro!$H$11</f>
        <v>15.840000000000002</v>
      </c>
      <c r="I20" s="114">
        <f>[16]Setembro!$H$12</f>
        <v>13.32</v>
      </c>
      <c r="J20" s="114">
        <f>[16]Setembro!$H$13</f>
        <v>13.32</v>
      </c>
      <c r="K20" s="114">
        <f>[16]Setembro!$H$14</f>
        <v>20.16</v>
      </c>
      <c r="L20" s="114">
        <f>[16]Setembro!$H$15</f>
        <v>11.879999999999999</v>
      </c>
      <c r="M20" s="114">
        <f>[16]Setembro!$H$16</f>
        <v>17.28</v>
      </c>
      <c r="N20" s="114">
        <f>[16]Setembro!$H$17</f>
        <v>24.840000000000003</v>
      </c>
      <c r="O20" s="114">
        <f>[16]Setembro!$H$18</f>
        <v>9.3600000000000012</v>
      </c>
      <c r="P20" s="114">
        <f>[16]Setembro!$H$19</f>
        <v>15.120000000000001</v>
      </c>
      <c r="Q20" s="114">
        <f>[16]Setembro!$H$20</f>
        <v>14.4</v>
      </c>
      <c r="R20" s="114">
        <f>[16]Setembro!$H$21</f>
        <v>10.44</v>
      </c>
      <c r="S20" s="114">
        <f>[16]Setembro!$H$22</f>
        <v>10.08</v>
      </c>
      <c r="T20" s="114">
        <f>[16]Setembro!$H$23</f>
        <v>10.44</v>
      </c>
      <c r="U20" s="114">
        <f>[16]Setembro!$H$24</f>
        <v>15.48</v>
      </c>
      <c r="V20" s="114">
        <f>[16]Setembro!$H$25</f>
        <v>7.5600000000000005</v>
      </c>
      <c r="W20" s="114">
        <f>[16]Setembro!$H$26</f>
        <v>6.84</v>
      </c>
      <c r="X20" s="114">
        <f>[16]Setembro!$H$27</f>
        <v>10.08</v>
      </c>
      <c r="Y20" s="114">
        <f>[16]Setembro!$H$28</f>
        <v>9.3600000000000012</v>
      </c>
      <c r="Z20" s="114">
        <f>[16]Setembro!$H$29</f>
        <v>8.64</v>
      </c>
      <c r="AA20" s="114">
        <f>[16]Setembro!$H$30</f>
        <v>15.48</v>
      </c>
      <c r="AB20" s="114">
        <f>[16]Setembro!$H$31</f>
        <v>24.48</v>
      </c>
      <c r="AC20" s="114">
        <f>[16]Setembro!$H$32</f>
        <v>9.3600000000000012</v>
      </c>
      <c r="AD20" s="114">
        <f>[16]Setembro!$H$33</f>
        <v>11.879999999999999</v>
      </c>
      <c r="AE20" s="114">
        <f>[16]Setembro!$H$34</f>
        <v>12.96</v>
      </c>
      <c r="AF20" s="109">
        <f t="shared" si="1"/>
        <v>24.840000000000003</v>
      </c>
      <c r="AG20" s="108">
        <f t="shared" si="2"/>
        <v>13.536</v>
      </c>
      <c r="AH20" s="12" t="s">
        <v>35</v>
      </c>
      <c r="AJ20" t="s">
        <v>35</v>
      </c>
    </row>
    <row r="21" spans="1:38" x14ac:dyDescent="0.2">
      <c r="A21" s="52" t="s">
        <v>33</v>
      </c>
      <c r="B21" s="114">
        <f>[17]Setembro!$H$5</f>
        <v>25.92</v>
      </c>
      <c r="C21" s="114">
        <f>[17]Setembro!$H$6</f>
        <v>27</v>
      </c>
      <c r="D21" s="114">
        <f>[17]Setembro!$H$7</f>
        <v>30.240000000000002</v>
      </c>
      <c r="E21" s="114">
        <f>[17]Setembro!$H$8</f>
        <v>24.840000000000003</v>
      </c>
      <c r="F21" s="114">
        <f>[17]Setembro!$H$9</f>
        <v>32.04</v>
      </c>
      <c r="G21" s="114">
        <f>[17]Setembro!$H$10</f>
        <v>25.2</v>
      </c>
      <c r="H21" s="114">
        <f>[17]Setembro!$H$11</f>
        <v>25.92</v>
      </c>
      <c r="I21" s="114">
        <f>[17]Setembro!$H$12</f>
        <v>23.400000000000002</v>
      </c>
      <c r="J21" s="114">
        <f>[17]Setembro!$H$13</f>
        <v>33.840000000000003</v>
      </c>
      <c r="K21" s="114">
        <f>[17]Setembro!$H$14</f>
        <v>23.400000000000002</v>
      </c>
      <c r="L21" s="114">
        <f>[17]Setembro!$H$15</f>
        <v>27.36</v>
      </c>
      <c r="M21" s="114">
        <f>[17]Setembro!$H$16</f>
        <v>21.96</v>
      </c>
      <c r="N21" s="114">
        <f>[17]Setembro!$H$17</f>
        <v>34.200000000000003</v>
      </c>
      <c r="O21" s="114">
        <f>[17]Setembro!$H$18</f>
        <v>14.4</v>
      </c>
      <c r="P21" s="114">
        <f>[17]Setembro!$H$19</f>
        <v>14.76</v>
      </c>
      <c r="Q21" s="114">
        <f>[17]Setembro!$H$20</f>
        <v>21.240000000000002</v>
      </c>
      <c r="R21" s="114">
        <f>[17]Setembro!$H$21</f>
        <v>19.8</v>
      </c>
      <c r="S21" s="114">
        <f>[17]Setembro!$H$22</f>
        <v>33.119999999999997</v>
      </c>
      <c r="T21" s="114">
        <f>[17]Setembro!$H$23</f>
        <v>17.28</v>
      </c>
      <c r="U21" s="114">
        <f>[17]Setembro!$H$24</f>
        <v>18</v>
      </c>
      <c r="V21" s="114">
        <f>[17]Setembro!$H$25</f>
        <v>19.8</v>
      </c>
      <c r="W21" s="114">
        <f>[17]Setembro!$H$26</f>
        <v>18.720000000000002</v>
      </c>
      <c r="X21" s="114">
        <f>[17]Setembro!$H$27</f>
        <v>18</v>
      </c>
      <c r="Y21" s="114">
        <f>[17]Setembro!$H$28</f>
        <v>20.16</v>
      </c>
      <c r="Z21" s="114">
        <f>[17]Setembro!$H$29</f>
        <v>14.76</v>
      </c>
      <c r="AA21" s="114">
        <f>[17]Setembro!$H$30</f>
        <v>19.8</v>
      </c>
      <c r="AB21" s="114">
        <f>[17]Setembro!$H$31</f>
        <v>27</v>
      </c>
      <c r="AC21" s="114">
        <f>[17]Setembro!$H$32</f>
        <v>20.88</v>
      </c>
      <c r="AD21" s="114">
        <f>[17]Setembro!$H$33</f>
        <v>23.040000000000003</v>
      </c>
      <c r="AE21" s="114">
        <f>[17]Setembro!$H$34</f>
        <v>20.88</v>
      </c>
      <c r="AF21" s="109">
        <f t="shared" si="1"/>
        <v>34.200000000000003</v>
      </c>
      <c r="AG21" s="108">
        <f t="shared" si="2"/>
        <v>23.231999999999992</v>
      </c>
    </row>
    <row r="22" spans="1:38" x14ac:dyDescent="0.2">
      <c r="A22" s="52" t="s">
        <v>6</v>
      </c>
      <c r="B22" s="114">
        <f>[18]Setembro!$H$5</f>
        <v>12.96</v>
      </c>
      <c r="C22" s="114">
        <f>[18]Setembro!$H$6</f>
        <v>16.2</v>
      </c>
      <c r="D22" s="114">
        <f>[18]Setembro!$H$7</f>
        <v>15.48</v>
      </c>
      <c r="E22" s="114">
        <f>[18]Setembro!$H$8</f>
        <v>16.920000000000002</v>
      </c>
      <c r="F22" s="114">
        <f>[18]Setembro!$H$9</f>
        <v>10.44</v>
      </c>
      <c r="G22" s="114">
        <f>[18]Setembro!$H$10</f>
        <v>13.68</v>
      </c>
      <c r="H22" s="114">
        <f>[18]Setembro!$H$11</f>
        <v>9</v>
      </c>
      <c r="I22" s="114">
        <f>[18]Setembro!$H$12</f>
        <v>15.48</v>
      </c>
      <c r="J22" s="114">
        <f>[18]Setembro!$H$13</f>
        <v>15.48</v>
      </c>
      <c r="K22" s="114">
        <f>[18]Setembro!$H$14</f>
        <v>11.879999999999999</v>
      </c>
      <c r="L22" s="114">
        <f>[18]Setembro!$H$15</f>
        <v>9.7200000000000006</v>
      </c>
      <c r="M22" s="114">
        <f>[18]Setembro!$H$16</f>
        <v>6.12</v>
      </c>
      <c r="N22" s="114">
        <f>[18]Setembro!$H$17</f>
        <v>26.28</v>
      </c>
      <c r="O22" s="114">
        <f>[18]Setembro!$H$18</f>
        <v>9</v>
      </c>
      <c r="P22" s="114">
        <f>[18]Setembro!$H$19</f>
        <v>10.8</v>
      </c>
      <c r="Q22" s="114">
        <f>[18]Setembro!$H$20</f>
        <v>7.5600000000000005</v>
      </c>
      <c r="R22" s="114">
        <f>[18]Setembro!$H$21</f>
        <v>15.48</v>
      </c>
      <c r="S22" s="114">
        <f>[18]Setembro!$H$22</f>
        <v>10.44</v>
      </c>
      <c r="T22" s="114">
        <f>[18]Setembro!$H$23</f>
        <v>9.7200000000000006</v>
      </c>
      <c r="U22" s="114">
        <f>[18]Setembro!$H$24</f>
        <v>6.48</v>
      </c>
      <c r="V22" s="114">
        <f>[18]Setembro!$H$25</f>
        <v>9.3600000000000012</v>
      </c>
      <c r="W22" s="114">
        <f>[18]Setembro!$H$26</f>
        <v>12.24</v>
      </c>
      <c r="X22" s="114">
        <f>[18]Setembro!$H$27</f>
        <v>7.5600000000000005</v>
      </c>
      <c r="Y22" s="114">
        <f>[18]Setembro!$H$28</f>
        <v>6.48</v>
      </c>
      <c r="Z22" s="114">
        <f>[18]Setembro!$H$29</f>
        <v>11.520000000000001</v>
      </c>
      <c r="AA22" s="114">
        <f>[18]Setembro!$H$30</f>
        <v>14.76</v>
      </c>
      <c r="AB22" s="114">
        <f>[18]Setembro!$H$31</f>
        <v>20.52</v>
      </c>
      <c r="AC22" s="114">
        <f>[18]Setembro!$H$32</f>
        <v>11.520000000000001</v>
      </c>
      <c r="AD22" s="114">
        <f>[18]Setembro!$H$33</f>
        <v>13.68</v>
      </c>
      <c r="AE22" s="114">
        <f>[18]Setembro!$H$34</f>
        <v>12.96</v>
      </c>
      <c r="AF22" s="109">
        <f t="shared" si="1"/>
        <v>26.28</v>
      </c>
      <c r="AG22" s="108">
        <f t="shared" si="2"/>
        <v>12.324</v>
      </c>
    </row>
    <row r="23" spans="1:38" x14ac:dyDescent="0.2">
      <c r="A23" s="52" t="s">
        <v>7</v>
      </c>
      <c r="B23" s="114">
        <f>[19]Setembro!$H$5</f>
        <v>18</v>
      </c>
      <c r="C23" s="114">
        <f>[19]Setembro!$H$6</f>
        <v>28.8</v>
      </c>
      <c r="D23" s="114">
        <f>[19]Setembro!$H$7</f>
        <v>25.2</v>
      </c>
      <c r="E23" s="114">
        <f>[19]Setembro!$H$8</f>
        <v>38.880000000000003</v>
      </c>
      <c r="F23" s="114">
        <f>[19]Setembro!$H$9</f>
        <v>19.079999999999998</v>
      </c>
      <c r="G23" s="114">
        <f>[19]Setembro!$H$10</f>
        <v>16.2</v>
      </c>
      <c r="H23" s="114">
        <f>[19]Setembro!$H$11</f>
        <v>22.32</v>
      </c>
      <c r="I23" s="114">
        <f>[19]Setembro!$H$12</f>
        <v>22.68</v>
      </c>
      <c r="J23" s="114">
        <f>[19]Setembro!$H$13</f>
        <v>16.559999999999999</v>
      </c>
      <c r="K23" s="114">
        <f>[19]Setembro!$H$14</f>
        <v>15.48</v>
      </c>
      <c r="L23" s="114">
        <f>[19]Setembro!$H$15</f>
        <v>18</v>
      </c>
      <c r="M23" s="114">
        <f>[19]Setembro!$H$16</f>
        <v>12.96</v>
      </c>
      <c r="N23" s="114">
        <f>[19]Setembro!$H$17</f>
        <v>21.240000000000002</v>
      </c>
      <c r="O23" s="114">
        <f>[19]Setembro!$H$18</f>
        <v>18.36</v>
      </c>
      <c r="P23" s="114">
        <f>[19]Setembro!$H$19</f>
        <v>10.8</v>
      </c>
      <c r="Q23" s="114">
        <f>[19]Setembro!$H$20</f>
        <v>15.120000000000001</v>
      </c>
      <c r="R23" s="114">
        <f>[19]Setembro!$H$21</f>
        <v>20.16</v>
      </c>
      <c r="S23" s="114">
        <f>[19]Setembro!$H$22</f>
        <v>25.92</v>
      </c>
      <c r="T23" s="114">
        <f>[19]Setembro!$H$23</f>
        <v>12.24</v>
      </c>
      <c r="U23" s="114">
        <f>[19]Setembro!$H$24</f>
        <v>11.16</v>
      </c>
      <c r="V23" s="114">
        <f>[19]Setembro!$H$25</f>
        <v>16.920000000000002</v>
      </c>
      <c r="W23" s="114">
        <f>[19]Setembro!$H$26</f>
        <v>16.2</v>
      </c>
      <c r="X23" s="114">
        <f>[19]Setembro!$H$27</f>
        <v>32.04</v>
      </c>
      <c r="Y23" s="114">
        <f>[19]Setembro!$H$28</f>
        <v>12.96</v>
      </c>
      <c r="Z23" s="114">
        <f>[19]Setembro!$H$29</f>
        <v>20.52</v>
      </c>
      <c r="AA23" s="114">
        <f>[19]Setembro!$H$30</f>
        <v>33.480000000000004</v>
      </c>
      <c r="AB23" s="114">
        <f>[19]Setembro!$H$31</f>
        <v>19.079999999999998</v>
      </c>
      <c r="AC23" s="114">
        <f>[19]Setembro!$H$32</f>
        <v>17.28</v>
      </c>
      <c r="AD23" s="114">
        <f>[19]Setembro!$H$33</f>
        <v>14.04</v>
      </c>
      <c r="AE23" s="114">
        <f>[19]Setembro!$H$34</f>
        <v>9</v>
      </c>
      <c r="AF23" s="109">
        <f t="shared" si="1"/>
        <v>38.880000000000003</v>
      </c>
      <c r="AG23" s="108">
        <f t="shared" si="2"/>
        <v>19.356000000000002</v>
      </c>
    </row>
    <row r="24" spans="1:38" x14ac:dyDescent="0.2">
      <c r="A24" s="52" t="s">
        <v>153</v>
      </c>
      <c r="B24" s="114">
        <f>[20]Setembro!$H$5</f>
        <v>29.16</v>
      </c>
      <c r="C24" s="114">
        <f>[20]Setembro!$H$6</f>
        <v>31.680000000000003</v>
      </c>
      <c r="D24" s="114">
        <f>[20]Setembro!$H$7</f>
        <v>39.6</v>
      </c>
      <c r="E24" s="114">
        <f>[20]Setembro!$H$8</f>
        <v>38.880000000000003</v>
      </c>
      <c r="F24" s="114">
        <f>[20]Setembro!$H$9</f>
        <v>18</v>
      </c>
      <c r="G24" s="114">
        <f>[20]Setembro!$H$10</f>
        <v>24.48</v>
      </c>
      <c r="H24" s="114">
        <f>[20]Setembro!$H$11</f>
        <v>33.840000000000003</v>
      </c>
      <c r="I24" s="114">
        <f>[20]Setembro!$H$12</f>
        <v>27</v>
      </c>
      <c r="J24" s="114">
        <f>[20]Setembro!$H$13</f>
        <v>23.400000000000002</v>
      </c>
      <c r="K24" s="114">
        <f>[20]Setembro!$H$14</f>
        <v>18</v>
      </c>
      <c r="L24" s="114">
        <f>[20]Setembro!$H$15</f>
        <v>27.36</v>
      </c>
      <c r="M24" s="114">
        <f>[20]Setembro!$H$16</f>
        <v>28.8</v>
      </c>
      <c r="N24" s="114">
        <f>[20]Setembro!$H$17</f>
        <v>26.28</v>
      </c>
      <c r="O24" s="114">
        <f>[20]Setembro!$H$18</f>
        <v>15.840000000000002</v>
      </c>
      <c r="P24" s="114">
        <f>[20]Setembro!$H$19</f>
        <v>11.16</v>
      </c>
      <c r="Q24" s="114">
        <f>[20]Setembro!$H$20</f>
        <v>23.759999999999998</v>
      </c>
      <c r="R24" s="114">
        <f>[20]Setembro!$H$21</f>
        <v>28.08</v>
      </c>
      <c r="S24" s="114">
        <f>[20]Setembro!$H$22</f>
        <v>26.28</v>
      </c>
      <c r="T24" s="114">
        <f>[20]Setembro!$H$23</f>
        <v>16.2</v>
      </c>
      <c r="U24" s="114">
        <f>[20]Setembro!$H$24</f>
        <v>17.64</v>
      </c>
      <c r="V24" s="114">
        <f>[20]Setembro!$H$25</f>
        <v>27</v>
      </c>
      <c r="W24" s="114">
        <f>[20]Setembro!$H$25</f>
        <v>27</v>
      </c>
      <c r="X24" s="114">
        <f>[20]Setembro!$H$27</f>
        <v>20.16</v>
      </c>
      <c r="Y24" s="114">
        <f>[20]Setembro!$H$28</f>
        <v>30.96</v>
      </c>
      <c r="Z24" s="114">
        <f>[20]Setembro!$H$29</f>
        <v>24.840000000000003</v>
      </c>
      <c r="AA24" s="114">
        <f>[20]Setembro!$H$30</f>
        <v>37.440000000000005</v>
      </c>
      <c r="AB24" s="114">
        <f>[20]Setembro!$H$31</f>
        <v>18.36</v>
      </c>
      <c r="AC24" s="114">
        <f>[20]Setembro!$H$32</f>
        <v>11.879999999999999</v>
      </c>
      <c r="AD24" s="114">
        <f>[20]Setembro!$H$33</f>
        <v>22.32</v>
      </c>
      <c r="AE24" s="114">
        <f>[20]Setembro!$H$34</f>
        <v>11.520000000000001</v>
      </c>
      <c r="AF24" s="109">
        <f t="shared" si="1"/>
        <v>39.6</v>
      </c>
      <c r="AG24" s="108">
        <f t="shared" si="2"/>
        <v>24.564000000000007</v>
      </c>
      <c r="AJ24" t="s">
        <v>35</v>
      </c>
      <c r="AK24" t="s">
        <v>35</v>
      </c>
    </row>
    <row r="25" spans="1:38" x14ac:dyDescent="0.2">
      <c r="A25" s="52" t="s">
        <v>154</v>
      </c>
      <c r="B25" s="114">
        <f>[21]Setembro!$H$5</f>
        <v>34.200000000000003</v>
      </c>
      <c r="C25" s="114">
        <f>[21]Setembro!$H$6</f>
        <v>30.96</v>
      </c>
      <c r="D25" s="114">
        <f>[21]Setembro!$H$7</f>
        <v>32.4</v>
      </c>
      <c r="E25" s="114">
        <f>[21]Setembro!$H$8</f>
        <v>31.680000000000003</v>
      </c>
      <c r="F25" s="114">
        <f>[21]Setembro!$H$9</f>
        <v>15.120000000000001</v>
      </c>
      <c r="G25" s="114">
        <f>[21]Setembro!$H$10</f>
        <v>28.44</v>
      </c>
      <c r="H25" s="114">
        <f>[21]Setembro!$H$11</f>
        <v>31.680000000000003</v>
      </c>
      <c r="I25" s="114">
        <f>[21]Setembro!$H$12</f>
        <v>28.08</v>
      </c>
      <c r="J25" s="114">
        <f>[21]Setembro!$H$13</f>
        <v>20.52</v>
      </c>
      <c r="K25" s="114">
        <f>[21]Setembro!$H$14</f>
        <v>19.079999999999998</v>
      </c>
      <c r="L25" s="114">
        <f>[21]Setembro!$H$15</f>
        <v>29.16</v>
      </c>
      <c r="M25" s="114">
        <f>[21]Setembro!$H$16</f>
        <v>31.680000000000003</v>
      </c>
      <c r="N25" s="114">
        <f>[21]Setembro!$H$17</f>
        <v>20.88</v>
      </c>
      <c r="O25" s="114">
        <f>[21]Setembro!$H$18</f>
        <v>20.16</v>
      </c>
      <c r="P25" s="114">
        <f>[21]Setembro!$H$19</f>
        <v>10.8</v>
      </c>
      <c r="Q25" s="114">
        <f>[21]Setembro!$H$20</f>
        <v>25.92</v>
      </c>
      <c r="R25" s="114">
        <f>[21]Setembro!$H$21</f>
        <v>35.64</v>
      </c>
      <c r="S25" s="114">
        <f>[21]Setembro!$H$22</f>
        <v>26.64</v>
      </c>
      <c r="T25" s="114">
        <f>[21]Setembro!$H$23</f>
        <v>19.079999999999998</v>
      </c>
      <c r="U25" s="114">
        <f>[21]Setembro!$H$24</f>
        <v>18</v>
      </c>
      <c r="V25" s="114">
        <f>[21]Setembro!$H$25</f>
        <v>25.92</v>
      </c>
      <c r="W25" s="114">
        <f>[21]Setembro!$H$26</f>
        <v>21.240000000000002</v>
      </c>
      <c r="X25" s="114">
        <f>[21]Setembro!$H$27</f>
        <v>32.04</v>
      </c>
      <c r="Y25" s="114">
        <f>[21]Setembro!$H$28</f>
        <v>14.76</v>
      </c>
      <c r="Z25" s="114">
        <f>[21]Setembro!$H$29</f>
        <v>17.64</v>
      </c>
      <c r="AA25" s="114">
        <f>[21]Setembro!$H$30</f>
        <v>25.56</v>
      </c>
      <c r="AB25" s="114">
        <f>[21]Setembro!$H$31</f>
        <v>20.52</v>
      </c>
      <c r="AC25" s="114">
        <f>[21]Setembro!$H$32</f>
        <v>15.840000000000002</v>
      </c>
      <c r="AD25" s="114">
        <f>[21]Setembro!$H$33</f>
        <v>19.440000000000001</v>
      </c>
      <c r="AE25" s="114">
        <f>[21]Setembro!$H$34</f>
        <v>11.879999999999999</v>
      </c>
      <c r="AF25" s="109">
        <f t="shared" si="1"/>
        <v>35.64</v>
      </c>
      <c r="AG25" s="108">
        <f t="shared" si="2"/>
        <v>23.832000000000001</v>
      </c>
      <c r="AH25" s="12" t="s">
        <v>35</v>
      </c>
    </row>
    <row r="26" spans="1:38" x14ac:dyDescent="0.2">
      <c r="A26" s="52" t="s">
        <v>155</v>
      </c>
      <c r="B26" s="114">
        <f>[22]Setembro!$H$5</f>
        <v>13.32</v>
      </c>
      <c r="C26" s="114">
        <f>[22]Setembro!$H$6</f>
        <v>32.04</v>
      </c>
      <c r="D26" s="114">
        <f>[22]Setembro!$H$7</f>
        <v>36.36</v>
      </c>
      <c r="E26" s="114">
        <f>[22]Setembro!$H$8</f>
        <v>40.680000000000007</v>
      </c>
      <c r="F26" s="114">
        <f>[22]Setembro!$H$9</f>
        <v>11.16</v>
      </c>
      <c r="G26" s="114">
        <f>[22]Setembro!$H$10</f>
        <v>15.120000000000001</v>
      </c>
      <c r="H26" s="114">
        <f>[22]Setembro!$H$11</f>
        <v>20.16</v>
      </c>
      <c r="I26" s="114">
        <f>[22]Setembro!$H$12</f>
        <v>16.920000000000002</v>
      </c>
      <c r="J26" s="114" t="str">
        <f>[22]Setembro!$H$13</f>
        <v>*</v>
      </c>
      <c r="K26" s="114" t="str">
        <f>[22]Setembro!$H$14</f>
        <v>*</v>
      </c>
      <c r="L26" s="114" t="str">
        <f>[22]Setembro!$H$15</f>
        <v>*</v>
      </c>
      <c r="M26" s="114" t="str">
        <f>[22]Setembro!$H$16</f>
        <v>*</v>
      </c>
      <c r="N26" s="114" t="str">
        <f>[22]Setembro!$H$17</f>
        <v>*</v>
      </c>
      <c r="O26" s="114" t="str">
        <f>[22]Setembro!$H$18</f>
        <v>*</v>
      </c>
      <c r="P26" s="114" t="str">
        <f>[22]Setembro!$H$19</f>
        <v>*</v>
      </c>
      <c r="Q26" s="114" t="str">
        <f>[22]Setembro!$H$20</f>
        <v>*</v>
      </c>
      <c r="R26" s="114" t="str">
        <f>[22]Setembro!$H$21</f>
        <v>*</v>
      </c>
      <c r="S26" s="114" t="str">
        <f>[22]Setembro!$H$22</f>
        <v>*</v>
      </c>
      <c r="T26" s="114">
        <f>[22]Setembro!$H$23</f>
        <v>11.879999999999999</v>
      </c>
      <c r="U26" s="114">
        <f>[22]Setembro!$H$24</f>
        <v>15.48</v>
      </c>
      <c r="V26" s="114">
        <f>[22]Setembro!$H$25</f>
        <v>13.68</v>
      </c>
      <c r="W26" s="114">
        <f>[22]Setembro!$H$26</f>
        <v>22.68</v>
      </c>
      <c r="X26" s="114">
        <f>[22]Setembro!$H$27</f>
        <v>23.400000000000002</v>
      </c>
      <c r="Y26" s="114">
        <f>[22]Setembro!$H$28</f>
        <v>16.559999999999999</v>
      </c>
      <c r="Z26" s="114">
        <f>[22]Setembro!$H$29</f>
        <v>20.52</v>
      </c>
      <c r="AA26" s="114">
        <f>[22]Setembro!$H$30</f>
        <v>30.6</v>
      </c>
      <c r="AB26" s="114">
        <f>[22]Setembro!$H$31</f>
        <v>23.759999999999998</v>
      </c>
      <c r="AC26" s="114">
        <f>[22]Setembro!$H$32</f>
        <v>10.08</v>
      </c>
      <c r="AD26" s="114">
        <f>[22]Setembro!$H$33</f>
        <v>11.879999999999999</v>
      </c>
      <c r="AE26" s="114">
        <f>[22]Setembro!$H$34</f>
        <v>11.16</v>
      </c>
      <c r="AF26" s="109">
        <f t="shared" si="1"/>
        <v>40.680000000000007</v>
      </c>
      <c r="AG26" s="108">
        <f t="shared" si="2"/>
        <v>19.872</v>
      </c>
      <c r="AH26" t="s">
        <v>35</v>
      </c>
      <c r="AI26" t="s">
        <v>35</v>
      </c>
      <c r="AJ26" t="s">
        <v>35</v>
      </c>
      <c r="AK26" t="s">
        <v>35</v>
      </c>
    </row>
    <row r="27" spans="1:38" x14ac:dyDescent="0.2">
      <c r="A27" s="52" t="s">
        <v>8</v>
      </c>
      <c r="B27" s="114">
        <f>[23]Setembro!$H$5</f>
        <v>23.400000000000002</v>
      </c>
      <c r="C27" s="114">
        <f>[23]Setembro!$H$6</f>
        <v>34.56</v>
      </c>
      <c r="D27" s="114">
        <f>[23]Setembro!$H$7</f>
        <v>23.759999999999998</v>
      </c>
      <c r="E27" s="114">
        <f>[23]Setembro!$H$8</f>
        <v>32.4</v>
      </c>
      <c r="F27" s="114">
        <f>[23]Setembro!$H$9</f>
        <v>13.68</v>
      </c>
      <c r="G27" s="114">
        <f>[23]Setembro!$H$10</f>
        <v>21.240000000000002</v>
      </c>
      <c r="H27" s="114">
        <f>[23]Setembro!$H$11</f>
        <v>23.759999999999998</v>
      </c>
      <c r="I27" s="114">
        <f>[23]Setembro!$H$12</f>
        <v>26.28</v>
      </c>
      <c r="J27" s="114">
        <f>[23]Setembro!$H$13</f>
        <v>14.04</v>
      </c>
      <c r="K27" s="114">
        <f>[23]Setembro!$H$14</f>
        <v>13.32</v>
      </c>
      <c r="L27" s="114">
        <f>[23]Setembro!$H$15</f>
        <v>19.440000000000001</v>
      </c>
      <c r="M27" s="114">
        <f>[23]Setembro!$H$16</f>
        <v>19.079999999999998</v>
      </c>
      <c r="N27" s="114">
        <f>[23]Setembro!$H$17</f>
        <v>21.96</v>
      </c>
      <c r="O27" s="114">
        <f>[23]Setembro!$H$18</f>
        <v>14.76</v>
      </c>
      <c r="P27" s="114">
        <f>[23]Setembro!$H$19</f>
        <v>10.44</v>
      </c>
      <c r="Q27" s="114">
        <f>[23]Setembro!$H$20</f>
        <v>14.76</v>
      </c>
      <c r="R27" s="114">
        <f>[23]Setembro!$H$21</f>
        <v>20.88</v>
      </c>
      <c r="S27" s="114">
        <f>[23]Setembro!$H$22</f>
        <v>30.96</v>
      </c>
      <c r="T27" s="114">
        <f>[23]Setembro!$H$23</f>
        <v>18.36</v>
      </c>
      <c r="U27" s="114">
        <f>[23]Setembro!$H$24</f>
        <v>11.879999999999999</v>
      </c>
      <c r="V27" s="114">
        <f>[23]Setembro!$H$25</f>
        <v>17.64</v>
      </c>
      <c r="W27" s="114">
        <f>[23]Setembro!$H$26</f>
        <v>13.32</v>
      </c>
      <c r="X27" s="114">
        <f>[23]Setembro!$H$27</f>
        <v>13.32</v>
      </c>
      <c r="Y27" s="114">
        <f>[23]Setembro!$H$28</f>
        <v>15.840000000000002</v>
      </c>
      <c r="Z27" s="114">
        <f>[23]Setembro!$H$29</f>
        <v>17.64</v>
      </c>
      <c r="AA27" s="114">
        <f>[23]Setembro!$H$30</f>
        <v>23.040000000000003</v>
      </c>
      <c r="AB27" s="114">
        <f>[23]Setembro!$H$31</f>
        <v>15.840000000000002</v>
      </c>
      <c r="AC27" s="114">
        <f>[23]Setembro!$H$32</f>
        <v>11.879999999999999</v>
      </c>
      <c r="AD27" s="114">
        <f>[23]Setembro!$H$33</f>
        <v>13.68</v>
      </c>
      <c r="AE27" s="114">
        <f>[23]Setembro!$H$34</f>
        <v>14.76</v>
      </c>
      <c r="AF27" s="109">
        <f t="shared" si="1"/>
        <v>34.56</v>
      </c>
      <c r="AG27" s="108">
        <f t="shared" si="2"/>
        <v>18.863999999999994</v>
      </c>
      <c r="AJ27" t="s">
        <v>35</v>
      </c>
    </row>
    <row r="28" spans="1:38" x14ac:dyDescent="0.2">
      <c r="A28" s="52" t="s">
        <v>9</v>
      </c>
      <c r="B28" s="114">
        <f>[24]Setembro!$H$5</f>
        <v>18</v>
      </c>
      <c r="C28" s="114">
        <f>[24]Setembro!$H$6</f>
        <v>20.16</v>
      </c>
      <c r="D28" s="114">
        <f>[24]Setembro!$H$7</f>
        <v>23.759999999999998</v>
      </c>
      <c r="E28" s="114">
        <f>[24]Setembro!$H$8</f>
        <v>37.080000000000005</v>
      </c>
      <c r="F28" s="114">
        <f>[24]Setembro!$H$9</f>
        <v>20.16</v>
      </c>
      <c r="G28" s="114">
        <f>[24]Setembro!$H$10</f>
        <v>18.720000000000002</v>
      </c>
      <c r="H28" s="114">
        <f>[24]Setembro!$H$11</f>
        <v>21.96</v>
      </c>
      <c r="I28" s="114">
        <f>[24]Setembro!$H$12</f>
        <v>26.28</v>
      </c>
      <c r="J28" s="114">
        <f>[24]Setembro!$H$13</f>
        <v>16.559999999999999</v>
      </c>
      <c r="K28" s="114">
        <f>[24]Setembro!$H$14</f>
        <v>12.96</v>
      </c>
      <c r="L28" s="114">
        <f>[24]Setembro!$H$15</f>
        <v>16.559999999999999</v>
      </c>
      <c r="M28" s="114">
        <f>[24]Setembro!$H$16</f>
        <v>17.28</v>
      </c>
      <c r="N28" s="114">
        <f>[24]Setembro!$H$17</f>
        <v>25.2</v>
      </c>
      <c r="O28" s="114">
        <f>[24]Setembro!$H$18</f>
        <v>19.079999999999998</v>
      </c>
      <c r="P28" s="114">
        <f>[24]Setembro!$H$19</f>
        <v>11.16</v>
      </c>
      <c r="Q28" s="114">
        <f>[24]Setembro!$H$20</f>
        <v>14.4</v>
      </c>
      <c r="R28" s="114">
        <f>[24]Setembro!$H$21</f>
        <v>19.440000000000001</v>
      </c>
      <c r="S28" s="114">
        <f>[24]Setembro!$H$22</f>
        <v>15.48</v>
      </c>
      <c r="T28" s="114">
        <f>[24]Setembro!$H$23</f>
        <v>12.96</v>
      </c>
      <c r="U28" s="114">
        <f>[24]Setembro!$H$24</f>
        <v>12.6</v>
      </c>
      <c r="V28" s="114">
        <f>[24]Setembro!$H$25</f>
        <v>18.720000000000002</v>
      </c>
      <c r="W28" s="114">
        <f>[24]Setembro!$H$26</f>
        <v>10.08</v>
      </c>
      <c r="X28" s="114">
        <f>[24]Setembro!$H$27</f>
        <v>11.879999999999999</v>
      </c>
      <c r="Y28" s="114">
        <f>[24]Setembro!$H$28</f>
        <v>16.2</v>
      </c>
      <c r="Z28" s="114">
        <f>[24]Setembro!$H$29</f>
        <v>18.36</v>
      </c>
      <c r="AA28" s="114">
        <f>[24]Setembro!$H$30</f>
        <v>28.08</v>
      </c>
      <c r="AB28" s="114">
        <f>[24]Setembro!$H$31</f>
        <v>20.16</v>
      </c>
      <c r="AC28" s="114">
        <f>[24]Setembro!$H$32</f>
        <v>16.2</v>
      </c>
      <c r="AD28" s="114">
        <f>[24]Setembro!$H$33</f>
        <v>14.4</v>
      </c>
      <c r="AE28" s="114">
        <f>[24]Setembro!$H$34</f>
        <v>14.4</v>
      </c>
      <c r="AF28" s="109">
        <f t="shared" si="1"/>
        <v>37.080000000000005</v>
      </c>
      <c r="AG28" s="108">
        <f t="shared" si="2"/>
        <v>18.276</v>
      </c>
      <c r="AJ28" t="s">
        <v>35</v>
      </c>
    </row>
    <row r="29" spans="1:38" hidden="1" x14ac:dyDescent="0.2">
      <c r="A29" s="52" t="s">
        <v>32</v>
      </c>
      <c r="B29" s="114" t="str">
        <f>[25]Setembro!$H$5</f>
        <v>*</v>
      </c>
      <c r="C29" s="114" t="str">
        <f>[25]Setembro!$H$6</f>
        <v>*</v>
      </c>
      <c r="D29" s="114" t="str">
        <f>[25]Setembro!$H$7</f>
        <v>*</v>
      </c>
      <c r="E29" s="114" t="str">
        <f>[25]Setembro!$H$8</f>
        <v>*</v>
      </c>
      <c r="F29" s="114" t="str">
        <f>[25]Setembro!$H$9</f>
        <v>*</v>
      </c>
      <c r="G29" s="114" t="str">
        <f>[25]Setembro!$H$10</f>
        <v>*</v>
      </c>
      <c r="H29" s="114" t="str">
        <f>[25]Setembro!$H$11</f>
        <v>*</v>
      </c>
      <c r="I29" s="114" t="str">
        <f>[25]Setembro!$H$12</f>
        <v>*</v>
      </c>
      <c r="J29" s="114" t="str">
        <f>[25]Setembro!$H$13</f>
        <v>*</v>
      </c>
      <c r="K29" s="114" t="str">
        <f>[25]Setembro!$H$14</f>
        <v>*</v>
      </c>
      <c r="L29" s="114" t="str">
        <f>[25]Setembro!$H$15</f>
        <v>*</v>
      </c>
      <c r="M29" s="114" t="str">
        <f>[25]Setembro!$H$16</f>
        <v>*</v>
      </c>
      <c r="N29" s="114" t="str">
        <f>[25]Setembro!$H$17</f>
        <v>*</v>
      </c>
      <c r="O29" s="114" t="str">
        <f>[25]Setembro!$H$18</f>
        <v>*</v>
      </c>
      <c r="P29" s="114" t="str">
        <f>[25]Setembro!$H$19</f>
        <v>*</v>
      </c>
      <c r="Q29" s="114" t="str">
        <f>[25]Setembro!$H$20</f>
        <v>*</v>
      </c>
      <c r="R29" s="114" t="str">
        <f>[25]Setembro!$H$21</f>
        <v>*</v>
      </c>
      <c r="S29" s="114" t="str">
        <f>[25]Setembro!$H$22</f>
        <v>*</v>
      </c>
      <c r="T29" s="114" t="str">
        <f>[25]Setembro!$H$23</f>
        <v>*</v>
      </c>
      <c r="U29" s="114" t="str">
        <f>[25]Setembro!$H$24</f>
        <v>*</v>
      </c>
      <c r="V29" s="114" t="str">
        <f>[25]Setembro!$H$25</f>
        <v>*</v>
      </c>
      <c r="W29" s="114" t="str">
        <f>[25]Setembro!$H$26</f>
        <v>*</v>
      </c>
      <c r="X29" s="114" t="str">
        <f>[25]Setembro!$H$27</f>
        <v>*</v>
      </c>
      <c r="Y29" s="114" t="str">
        <f>[25]Setembro!$H$28</f>
        <v>*</v>
      </c>
      <c r="Z29" s="114" t="str">
        <f>[25]Setembro!$H$29</f>
        <v>*</v>
      </c>
      <c r="AA29" s="114" t="str">
        <f>[25]Setembro!$H$30</f>
        <v>*</v>
      </c>
      <c r="AB29" s="114" t="str">
        <f>[25]Setembro!$H$31</f>
        <v>*</v>
      </c>
      <c r="AC29" s="114" t="str">
        <f>[25]Setembro!$H$32</f>
        <v>*</v>
      </c>
      <c r="AD29" s="114" t="str">
        <f>[25]Setembro!$H$33</f>
        <v>*</v>
      </c>
      <c r="AE29" s="114" t="str">
        <f>[25]Setembro!$H$34</f>
        <v>*</v>
      </c>
      <c r="AF29" s="109" t="s">
        <v>209</v>
      </c>
      <c r="AG29" s="108" t="s">
        <v>209</v>
      </c>
      <c r="AI29" t="s">
        <v>35</v>
      </c>
    </row>
    <row r="30" spans="1:38" x14ac:dyDescent="0.2">
      <c r="A30" s="52" t="s">
        <v>10</v>
      </c>
      <c r="B30" s="114">
        <f>[26]Setembro!$H$5</f>
        <v>18.720000000000002</v>
      </c>
      <c r="C30" s="114">
        <f>[26]Setembro!$H$6</f>
        <v>20.16</v>
      </c>
      <c r="D30" s="114">
        <f>[26]Setembro!$H$7</f>
        <v>20.88</v>
      </c>
      <c r="E30" s="114">
        <f>[26]Setembro!$H$8</f>
        <v>22.68</v>
      </c>
      <c r="F30" s="114">
        <f>[26]Setembro!$H$9</f>
        <v>10.08</v>
      </c>
      <c r="G30" s="114">
        <f>[26]Setembro!$H$10</f>
        <v>15.48</v>
      </c>
      <c r="H30" s="114">
        <f>[26]Setembro!$H$11</f>
        <v>30.6</v>
      </c>
      <c r="I30" s="114">
        <f>[26]Setembro!$H$12</f>
        <v>21.240000000000002</v>
      </c>
      <c r="J30" s="114">
        <f>[26]Setembro!$H$13</f>
        <v>15.48</v>
      </c>
      <c r="K30" s="114">
        <f>[26]Setembro!$H$14</f>
        <v>11.520000000000001</v>
      </c>
      <c r="L30" s="114">
        <f>[26]Setembro!$H$15</f>
        <v>14.4</v>
      </c>
      <c r="M30" s="114">
        <f>[26]Setembro!$H$16</f>
        <v>16.559999999999999</v>
      </c>
      <c r="N30" s="114">
        <f>[26]Setembro!$H$17</f>
        <v>22.32</v>
      </c>
      <c r="O30" s="114">
        <f>[26]Setembro!$H$18</f>
        <v>15.840000000000002</v>
      </c>
      <c r="P30" s="114">
        <f>[26]Setembro!$H$19</f>
        <v>9</v>
      </c>
      <c r="Q30" s="114">
        <f>[26]Setembro!$H$20</f>
        <v>16.559999999999999</v>
      </c>
      <c r="R30" s="114">
        <f>[26]Setembro!$H$21</f>
        <v>21.96</v>
      </c>
      <c r="S30" s="114">
        <f>[26]Setembro!$H$22</f>
        <v>16.559999999999999</v>
      </c>
      <c r="T30" s="114">
        <f>[26]Setembro!$H$23</f>
        <v>11.16</v>
      </c>
      <c r="U30" s="114">
        <f>[26]Setembro!$H$24</f>
        <v>9.3600000000000012</v>
      </c>
      <c r="V30" s="114">
        <f>[26]Setembro!$H$25</f>
        <v>16.2</v>
      </c>
      <c r="W30" s="114">
        <f>[26]Setembro!$H$26</f>
        <v>8.64</v>
      </c>
      <c r="X30" s="114">
        <f>[26]Setembro!$H$27</f>
        <v>10.8</v>
      </c>
      <c r="Y30" s="114">
        <f>[26]Setembro!$H$28</f>
        <v>10.8</v>
      </c>
      <c r="Z30" s="114">
        <f>[26]Setembro!$H$29</f>
        <v>12.96</v>
      </c>
      <c r="AA30" s="114">
        <f>[26]Setembro!$H$30</f>
        <v>18.720000000000002</v>
      </c>
      <c r="AB30" s="114">
        <f>[26]Setembro!$H$31</f>
        <v>20.52</v>
      </c>
      <c r="AC30" s="114">
        <f>[26]Setembro!$H$32</f>
        <v>8.64</v>
      </c>
      <c r="AD30" s="114">
        <f>[26]Setembro!$H$33</f>
        <v>12.96</v>
      </c>
      <c r="AE30" s="114">
        <f>[26]Setembro!$H$34</f>
        <v>11.16</v>
      </c>
      <c r="AF30" s="109">
        <f t="shared" si="1"/>
        <v>30.6</v>
      </c>
      <c r="AG30" s="108">
        <f t="shared" si="2"/>
        <v>15.732000000000001</v>
      </c>
      <c r="AK30" s="12" t="s">
        <v>35</v>
      </c>
    </row>
    <row r="31" spans="1:38" x14ac:dyDescent="0.2">
      <c r="A31" s="52" t="s">
        <v>156</v>
      </c>
      <c r="B31" s="114">
        <f>[27]Setembro!$H$5</f>
        <v>31.319999999999997</v>
      </c>
      <c r="C31" s="114">
        <f>[27]Setembro!$H$6</f>
        <v>37.440000000000005</v>
      </c>
      <c r="D31" s="114">
        <f>[27]Setembro!$H$7</f>
        <v>49.680000000000007</v>
      </c>
      <c r="E31" s="114">
        <f>[27]Setembro!$H$8</f>
        <v>45.36</v>
      </c>
      <c r="F31" s="114">
        <f>[27]Setembro!$H$9</f>
        <v>24.48</v>
      </c>
      <c r="G31" s="114">
        <f>[27]Setembro!$H$10</f>
        <v>23.400000000000002</v>
      </c>
      <c r="H31" s="114">
        <f>[27]Setembro!$H$11</f>
        <v>34.200000000000003</v>
      </c>
      <c r="I31" s="114">
        <f>[27]Setembro!$H$12</f>
        <v>31.680000000000003</v>
      </c>
      <c r="J31" s="114">
        <f>[27]Setembro!$H$13</f>
        <v>30.6</v>
      </c>
      <c r="K31" s="114">
        <f>[27]Setembro!$H$14</f>
        <v>19.079999999999998</v>
      </c>
      <c r="L31" s="114">
        <f>[27]Setembro!$H$15</f>
        <v>29.16</v>
      </c>
      <c r="M31" s="114">
        <f>[27]Setembro!$H$16</f>
        <v>28.08</v>
      </c>
      <c r="N31" s="114">
        <f>[27]Setembro!$H$17</f>
        <v>36</v>
      </c>
      <c r="O31" s="114">
        <f>[27]Setembro!$H$18</f>
        <v>42.84</v>
      </c>
      <c r="P31" s="114">
        <f>[27]Setembro!$H$19</f>
        <v>16.2</v>
      </c>
      <c r="Q31" s="114">
        <f>[27]Setembro!$H$20</f>
        <v>26.64</v>
      </c>
      <c r="R31" s="114">
        <f>[27]Setembro!$H$21</f>
        <v>35.64</v>
      </c>
      <c r="S31" s="114">
        <f>[27]Setembro!$H$22</f>
        <v>32.4</v>
      </c>
      <c r="T31" s="114">
        <f>[27]Setembro!$H$23</f>
        <v>21.6</v>
      </c>
      <c r="U31" s="114">
        <f>[27]Setembro!$H$24</f>
        <v>23.040000000000003</v>
      </c>
      <c r="V31" s="114">
        <f>[27]Setembro!$H$25</f>
        <v>28.08</v>
      </c>
      <c r="W31" s="114">
        <f>[27]Setembro!$H$26</f>
        <v>20.16</v>
      </c>
      <c r="X31" s="114">
        <f>[27]Setembro!$H$27</f>
        <v>27.720000000000002</v>
      </c>
      <c r="Y31" s="114">
        <f>[27]Setembro!$H$28</f>
        <v>24.12</v>
      </c>
      <c r="Z31" s="114">
        <f>[27]Setembro!$H$29</f>
        <v>21.96</v>
      </c>
      <c r="AA31" s="114">
        <f>[27]Setembro!$H$30</f>
        <v>37.440000000000005</v>
      </c>
      <c r="AB31" s="114">
        <f>[27]Setembro!$H$31</f>
        <v>36.72</v>
      </c>
      <c r="AC31" s="114">
        <f>[27]Setembro!$H$32</f>
        <v>20.88</v>
      </c>
      <c r="AD31" s="114">
        <f>[27]Setembro!$H$33</f>
        <v>15.48</v>
      </c>
      <c r="AE31" s="114">
        <f>[27]Setembro!$H$34</f>
        <v>21.6</v>
      </c>
      <c r="AF31" s="109">
        <f t="shared" si="1"/>
        <v>49.680000000000007</v>
      </c>
      <c r="AG31" s="108">
        <f t="shared" si="2"/>
        <v>29.100000000000009</v>
      </c>
      <c r="AH31" s="12" t="s">
        <v>35</v>
      </c>
      <c r="AJ31" t="s">
        <v>35</v>
      </c>
      <c r="AL31" s="12" t="s">
        <v>35</v>
      </c>
    </row>
    <row r="32" spans="1:38" hidden="1" x14ac:dyDescent="0.2">
      <c r="A32" s="52" t="s">
        <v>11</v>
      </c>
      <c r="B32" s="114" t="str">
        <f>[28]Setembro!$H$5</f>
        <v>*</v>
      </c>
      <c r="C32" s="114" t="str">
        <f>[28]Setembro!$H$6</f>
        <v>*</v>
      </c>
      <c r="D32" s="114" t="str">
        <f>[28]Setembro!$H$7</f>
        <v>*</v>
      </c>
      <c r="E32" s="114" t="str">
        <f>[28]Setembro!$H$8</f>
        <v>*</v>
      </c>
      <c r="F32" s="114" t="str">
        <f>[28]Setembro!$H$9</f>
        <v>*</v>
      </c>
      <c r="G32" s="114" t="str">
        <f>[28]Setembro!$H$10</f>
        <v>*</v>
      </c>
      <c r="H32" s="114" t="str">
        <f>[28]Setembro!$H$11</f>
        <v>*</v>
      </c>
      <c r="I32" s="114" t="str">
        <f>[28]Setembro!$H$12</f>
        <v>*</v>
      </c>
      <c r="J32" s="114" t="str">
        <f>[28]Setembro!$H$13</f>
        <v>*</v>
      </c>
      <c r="K32" s="114" t="str">
        <f>[28]Setembro!$H$14</f>
        <v>*</v>
      </c>
      <c r="L32" s="114" t="str">
        <f>[28]Setembro!$H$15</f>
        <v>*</v>
      </c>
      <c r="M32" s="114" t="str">
        <f>[28]Setembro!$H$16</f>
        <v>*</v>
      </c>
      <c r="N32" s="114" t="str">
        <f>[28]Setembro!$H$17</f>
        <v>*</v>
      </c>
      <c r="O32" s="114" t="str">
        <f>[28]Setembro!$H$18</f>
        <v>*</v>
      </c>
      <c r="P32" s="114" t="str">
        <f>[28]Setembro!$H$19</f>
        <v>*</v>
      </c>
      <c r="Q32" s="114" t="str">
        <f>[28]Setembro!$H$20</f>
        <v>*</v>
      </c>
      <c r="R32" s="114" t="str">
        <f>[28]Setembro!$H$21</f>
        <v>*</v>
      </c>
      <c r="S32" s="114" t="str">
        <f>[28]Setembro!$H$22</f>
        <v>*</v>
      </c>
      <c r="T32" s="114" t="str">
        <f>[28]Setembro!$H$23</f>
        <v>*</v>
      </c>
      <c r="U32" s="114" t="str">
        <f>[28]Setembro!$H$24</f>
        <v>*</v>
      </c>
      <c r="V32" s="114" t="str">
        <f>[28]Setembro!$H$25</f>
        <v>*</v>
      </c>
      <c r="W32" s="114" t="str">
        <f>[28]Setembro!$H$26</f>
        <v>*</v>
      </c>
      <c r="X32" s="114" t="str">
        <f>[28]Setembro!$H$27</f>
        <v>*</v>
      </c>
      <c r="Y32" s="114" t="str">
        <f>[28]Setembro!$H$28</f>
        <v>*</v>
      </c>
      <c r="Z32" s="114" t="str">
        <f>[28]Setembro!$H$29</f>
        <v>*</v>
      </c>
      <c r="AA32" s="114" t="str">
        <f>[28]Setembro!$H$30</f>
        <v>*</v>
      </c>
      <c r="AB32" s="114" t="str">
        <f>[28]Setembro!$H$31</f>
        <v>*</v>
      </c>
      <c r="AC32" s="114" t="str">
        <f>[28]Setembro!$H$32</f>
        <v>*</v>
      </c>
      <c r="AD32" s="114" t="str">
        <f>[28]Setembro!$H$33</f>
        <v>*</v>
      </c>
      <c r="AE32" s="114" t="str">
        <f>[28]Setembro!$H$34</f>
        <v>*</v>
      </c>
      <c r="AF32" s="109" t="s">
        <v>209</v>
      </c>
      <c r="AG32" s="108" t="s">
        <v>209</v>
      </c>
      <c r="AJ32" t="s">
        <v>35</v>
      </c>
      <c r="AK32" t="s">
        <v>35</v>
      </c>
    </row>
    <row r="33" spans="1:37" s="5" customFormat="1" x14ac:dyDescent="0.2">
      <c r="A33" s="52" t="s">
        <v>12</v>
      </c>
      <c r="B33" s="114">
        <f>[29]Setembro!$H$5</f>
        <v>14.04</v>
      </c>
      <c r="C33" s="114">
        <f>[29]Setembro!$H$6</f>
        <v>20.16</v>
      </c>
      <c r="D33" s="114">
        <f>[29]Setembro!$H$7</f>
        <v>18.36</v>
      </c>
      <c r="E33" s="114">
        <f>[29]Setembro!$H$8</f>
        <v>16.559999999999999</v>
      </c>
      <c r="F33" s="114">
        <f>[29]Setembro!$H$9</f>
        <v>13.32</v>
      </c>
      <c r="G33" s="114" t="str">
        <f>[29]Setembro!$H$10</f>
        <v>*</v>
      </c>
      <c r="H33" s="114" t="str">
        <f>[29]Setembro!$H$11</f>
        <v>*</v>
      </c>
      <c r="I33" s="114" t="str">
        <f>[29]Setembro!$H$12</f>
        <v>*</v>
      </c>
      <c r="J33" s="114" t="str">
        <f>[29]Setembro!$H$13</f>
        <v>*</v>
      </c>
      <c r="K33" s="114">
        <f>[29]Setembro!$H$14</f>
        <v>5.7600000000000007</v>
      </c>
      <c r="L33" s="114">
        <f>[29]Setembro!$H$15</f>
        <v>13.32</v>
      </c>
      <c r="M33" s="114">
        <f>[29]Setembro!$H$16</f>
        <v>19.079999999999998</v>
      </c>
      <c r="N33" s="114">
        <f>[29]Setembro!$H$17</f>
        <v>13.32</v>
      </c>
      <c r="O33" s="114">
        <f>[29]Setembro!$H$18</f>
        <v>13.32</v>
      </c>
      <c r="P33" s="114">
        <f>[29]Setembro!$H$19</f>
        <v>6.12</v>
      </c>
      <c r="Q33" s="114">
        <f>[29]Setembro!$H$20</f>
        <v>11.16</v>
      </c>
      <c r="R33" s="114">
        <f>[29]Setembro!$H$21</f>
        <v>14.4</v>
      </c>
      <c r="S33" s="114">
        <f>[29]Setembro!$H$22</f>
        <v>12.6</v>
      </c>
      <c r="T33" s="114">
        <f>[29]Setembro!$H$23</f>
        <v>10.8</v>
      </c>
      <c r="U33" s="114">
        <f>[29]Setembro!$H$24</f>
        <v>6.48</v>
      </c>
      <c r="V33" s="114">
        <f>[29]Setembro!$H$25</f>
        <v>9.3600000000000012</v>
      </c>
      <c r="W33" s="114">
        <f>[29]Setembro!$H$26</f>
        <v>8.64</v>
      </c>
      <c r="X33" s="114">
        <f>[29]Setembro!$H$27</f>
        <v>11.16</v>
      </c>
      <c r="Y33" s="114">
        <f>[29]Setembro!$H$28</f>
        <v>12.96</v>
      </c>
      <c r="Z33" s="114">
        <f>[29]Setembro!$H$29</f>
        <v>15.48</v>
      </c>
      <c r="AA33" s="114">
        <f>[29]Setembro!$H$30</f>
        <v>20.52</v>
      </c>
      <c r="AB33" s="114">
        <f>[29]Setembro!$H$31</f>
        <v>15.120000000000001</v>
      </c>
      <c r="AC33" s="114">
        <f>[29]Setembro!$H$32</f>
        <v>7.9200000000000008</v>
      </c>
      <c r="AD33" s="114">
        <f>[29]Setembro!$H$33</f>
        <v>7.2</v>
      </c>
      <c r="AE33" s="114">
        <f>[29]Setembro!$H$34</f>
        <v>10.8</v>
      </c>
      <c r="AF33" s="109">
        <f t="shared" si="1"/>
        <v>20.52</v>
      </c>
      <c r="AG33" s="108">
        <f t="shared" si="2"/>
        <v>12.613846153846156</v>
      </c>
      <c r="AJ33" s="5" t="s">
        <v>35</v>
      </c>
      <c r="AK33" s="5" t="s">
        <v>35</v>
      </c>
    </row>
    <row r="34" spans="1:37" x14ac:dyDescent="0.2">
      <c r="A34" s="52" t="s">
        <v>13</v>
      </c>
      <c r="B34" s="114">
        <f>[30]Setembro!$H$5</f>
        <v>23.040000000000003</v>
      </c>
      <c r="C34" s="114">
        <f>[30]Setembro!$H$6</f>
        <v>32.4</v>
      </c>
      <c r="D34" s="114">
        <f>[30]Setembro!$H$7</f>
        <v>24.840000000000003</v>
      </c>
      <c r="E34" s="114">
        <f>[30]Setembro!$H$8</f>
        <v>29.16</v>
      </c>
      <c r="F34" s="114">
        <f>[30]Setembro!$H$9</f>
        <v>16.2</v>
      </c>
      <c r="G34" s="114">
        <f>[30]Setembro!$H$10</f>
        <v>14.04</v>
      </c>
      <c r="H34" s="114">
        <f>[30]Setembro!$H$11</f>
        <v>22.32</v>
      </c>
      <c r="I34" s="114">
        <f>[30]Setembro!$H$12</f>
        <v>23.400000000000002</v>
      </c>
      <c r="J34" s="114">
        <f>[30]Setembro!$H$13</f>
        <v>18.36</v>
      </c>
      <c r="K34" s="114">
        <f>[30]Setembro!$H$14</f>
        <v>22.68</v>
      </c>
      <c r="L34" s="114">
        <f>[30]Setembro!$H$15</f>
        <v>21.96</v>
      </c>
      <c r="M34" s="114">
        <f>[30]Setembro!$H$16</f>
        <v>27.36</v>
      </c>
      <c r="N34" s="114">
        <f>[30]Setembro!$H$17</f>
        <v>31.319999999999997</v>
      </c>
      <c r="O34" s="114">
        <f>[30]Setembro!$H$18</f>
        <v>16.559999999999999</v>
      </c>
      <c r="P34" s="114">
        <f>[30]Setembro!$H$19</f>
        <v>7.5600000000000005</v>
      </c>
      <c r="Q34" s="114">
        <f>[30]Setembro!$H$20</f>
        <v>16.920000000000002</v>
      </c>
      <c r="R34" s="114">
        <f>[30]Setembro!$H$21</f>
        <v>19.8</v>
      </c>
      <c r="S34" s="114">
        <f>[30]Setembro!$H$22</f>
        <v>17.28</v>
      </c>
      <c r="T34" s="114">
        <f>[30]Setembro!$H$23</f>
        <v>15.840000000000002</v>
      </c>
      <c r="U34" s="114">
        <f>[30]Setembro!$H$24</f>
        <v>18.720000000000002</v>
      </c>
      <c r="V34" s="114">
        <f>[30]Setembro!$H$25</f>
        <v>15.48</v>
      </c>
      <c r="W34" s="114">
        <f>[30]Setembro!$H$26</f>
        <v>10.08</v>
      </c>
      <c r="X34" s="114">
        <f>[30]Setembro!$H$27</f>
        <v>9.3600000000000012</v>
      </c>
      <c r="Y34" s="114" t="str">
        <f>[30]Setembro!$H$28</f>
        <v>*</v>
      </c>
      <c r="Z34" s="114" t="str">
        <f>[30]Setembro!$H$29</f>
        <v>*</v>
      </c>
      <c r="AA34" s="114" t="str">
        <f>[30]Setembro!$H$30</f>
        <v>*</v>
      </c>
      <c r="AB34" s="114" t="str">
        <f>[30]Setembro!$H$31</f>
        <v>*</v>
      </c>
      <c r="AC34" s="114" t="str">
        <f>[30]Setembro!$H$32</f>
        <v>*</v>
      </c>
      <c r="AD34" s="114" t="str">
        <f>[30]Setembro!$H$33</f>
        <v>*</v>
      </c>
      <c r="AE34" s="114" t="str">
        <f>[30]Setembro!$H$34</f>
        <v>*</v>
      </c>
      <c r="AF34" s="109">
        <f t="shared" si="1"/>
        <v>32.4</v>
      </c>
      <c r="AG34" s="108">
        <f t="shared" si="2"/>
        <v>19.768695652173914</v>
      </c>
      <c r="AJ34" t="s">
        <v>35</v>
      </c>
    </row>
    <row r="35" spans="1:37" x14ac:dyDescent="0.2">
      <c r="A35" s="52" t="s">
        <v>157</v>
      </c>
      <c r="B35" s="114">
        <f>[31]Setembro!$H$5</f>
        <v>18</v>
      </c>
      <c r="C35" s="114">
        <f>[31]Setembro!$H$6</f>
        <v>33.119999999999997</v>
      </c>
      <c r="D35" s="114">
        <f>[31]Setembro!$H$7</f>
        <v>29.880000000000003</v>
      </c>
      <c r="E35" s="114">
        <f>[31]Setembro!$H$8</f>
        <v>32.76</v>
      </c>
      <c r="F35" s="114">
        <f>[31]Setembro!$H$9</f>
        <v>12.96</v>
      </c>
      <c r="G35" s="114">
        <f>[31]Setembro!$H$10</f>
        <v>15.840000000000002</v>
      </c>
      <c r="H35" s="114">
        <f>[31]Setembro!$H$11</f>
        <v>20.88</v>
      </c>
      <c r="I35" s="114">
        <f>[31]Setembro!$H$12</f>
        <v>25.92</v>
      </c>
      <c r="J35" s="114">
        <f>[31]Setembro!$H$13</f>
        <v>17.64</v>
      </c>
      <c r="K35" s="114">
        <f>[31]Setembro!$H$14</f>
        <v>23.040000000000003</v>
      </c>
      <c r="L35" s="114">
        <f>[31]Setembro!$H$15</f>
        <v>18</v>
      </c>
      <c r="M35" s="114">
        <f>[31]Setembro!$H$16</f>
        <v>16.559999999999999</v>
      </c>
      <c r="N35" s="114">
        <f>[31]Setembro!$H$17</f>
        <v>21.6</v>
      </c>
      <c r="O35" s="114">
        <f>[31]Setembro!$H$18</f>
        <v>14.4</v>
      </c>
      <c r="P35" s="114">
        <f>[31]Setembro!$H$19</f>
        <v>11.879999999999999</v>
      </c>
      <c r="Q35" s="114">
        <f>[31]Setembro!$H$20</f>
        <v>13.68</v>
      </c>
      <c r="R35" s="114">
        <f>[31]Setembro!$H$21</f>
        <v>20.16</v>
      </c>
      <c r="S35" s="114">
        <f>[31]Setembro!$H$22</f>
        <v>22.68</v>
      </c>
      <c r="T35" s="114">
        <f>[31]Setembro!$H$23</f>
        <v>11.879999999999999</v>
      </c>
      <c r="U35" s="114">
        <f>[31]Setembro!$H$24</f>
        <v>11.520000000000001</v>
      </c>
      <c r="V35" s="114">
        <f>[31]Setembro!$H$25</f>
        <v>15.840000000000002</v>
      </c>
      <c r="W35" s="114">
        <f>[31]Setembro!$H$26</f>
        <v>15.48</v>
      </c>
      <c r="X35" s="114">
        <f>[31]Setembro!$H$27</f>
        <v>15.840000000000002</v>
      </c>
      <c r="Y35" s="114">
        <f>[31]Setembro!$H$28</f>
        <v>12.6</v>
      </c>
      <c r="Z35" s="114">
        <f>[31]Setembro!$H$29</f>
        <v>14.76</v>
      </c>
      <c r="AA35" s="114">
        <f>[31]Setembro!$H$30</f>
        <v>20.88</v>
      </c>
      <c r="AB35" s="114">
        <f>[31]Setembro!$H$31</f>
        <v>17.64</v>
      </c>
      <c r="AC35" s="114">
        <f>[31]Setembro!$H$32</f>
        <v>8.64</v>
      </c>
      <c r="AD35" s="114">
        <f>[31]Setembro!$H$33</f>
        <v>17.28</v>
      </c>
      <c r="AE35" s="114">
        <f>[31]Setembro!$H$34</f>
        <v>11.879999999999999</v>
      </c>
      <c r="AF35" s="109">
        <f t="shared" si="1"/>
        <v>33.119999999999997</v>
      </c>
      <c r="AG35" s="108">
        <f t="shared" si="2"/>
        <v>18.107999999999997</v>
      </c>
      <c r="AJ35" t="s">
        <v>35</v>
      </c>
    </row>
    <row r="36" spans="1:37" x14ac:dyDescent="0.2">
      <c r="A36" s="52" t="s">
        <v>128</v>
      </c>
      <c r="B36" s="114">
        <f>[32]Setembro!$H$5</f>
        <v>0</v>
      </c>
      <c r="C36" s="114">
        <f>[32]Setembro!$H$6</f>
        <v>0</v>
      </c>
      <c r="D36" s="114">
        <f>[32]Setembro!$H$7</f>
        <v>0</v>
      </c>
      <c r="E36" s="114">
        <f>[32]Setembro!$H$8</f>
        <v>0</v>
      </c>
      <c r="F36" s="114">
        <f>[32]Setembro!$H$9</f>
        <v>0</v>
      </c>
      <c r="G36" s="114">
        <f>[32]Setembro!$H$10</f>
        <v>0</v>
      </c>
      <c r="H36" s="114">
        <f>[32]Setembro!$H$11</f>
        <v>0</v>
      </c>
      <c r="I36" s="114">
        <f>[32]Setembro!$H$12</f>
        <v>0</v>
      </c>
      <c r="J36" s="114">
        <f>[32]Setembro!$H$13</f>
        <v>0</v>
      </c>
      <c r="K36" s="114">
        <f>[32]Setembro!$H$14</f>
        <v>0</v>
      </c>
      <c r="L36" s="114">
        <f>[32]Setembro!$H$15</f>
        <v>0</v>
      </c>
      <c r="M36" s="114">
        <f>[32]Setembro!$H$16</f>
        <v>0</v>
      </c>
      <c r="N36" s="114">
        <f>[32]Setembro!$H$17</f>
        <v>0</v>
      </c>
      <c r="O36" s="114">
        <f>[32]Setembro!$H$18</f>
        <v>0</v>
      </c>
      <c r="P36" s="114">
        <f>[32]Setembro!$H$19</f>
        <v>0</v>
      </c>
      <c r="Q36" s="114">
        <f>[32]Setembro!$H$20</f>
        <v>0</v>
      </c>
      <c r="R36" s="114">
        <f>[32]Setembro!$H$21</f>
        <v>0</v>
      </c>
      <c r="S36" s="114">
        <f>[32]Setembro!$H$22</f>
        <v>0</v>
      </c>
      <c r="T36" s="114">
        <f>[32]Setembro!$H$23</f>
        <v>9.3600000000000012</v>
      </c>
      <c r="U36" s="114">
        <f>[32]Setembro!$H$24</f>
        <v>16.559999999999999</v>
      </c>
      <c r="V36" s="114">
        <f>[32]Setembro!$H$25</f>
        <v>0</v>
      </c>
      <c r="W36" s="114">
        <f>[32]Setembro!$H$26</f>
        <v>0</v>
      </c>
      <c r="X36" s="114">
        <f>[32]Setembro!$H$27</f>
        <v>0</v>
      </c>
      <c r="Y36" s="114">
        <f>[32]Setembro!$H$28</f>
        <v>0</v>
      </c>
      <c r="Z36" s="114">
        <f>[32]Setembro!$H$29</f>
        <v>0</v>
      </c>
      <c r="AA36" s="114">
        <f>[32]Setembro!$H$30</f>
        <v>0</v>
      </c>
      <c r="AB36" s="114">
        <f>[32]Setembro!$H$31</f>
        <v>0</v>
      </c>
      <c r="AC36" s="114">
        <f>[32]Setembro!$H$32</f>
        <v>0</v>
      </c>
      <c r="AD36" s="114">
        <f>[32]Setembro!$H$33</f>
        <v>0</v>
      </c>
      <c r="AE36" s="114">
        <f>[32]Setembro!$H$34</f>
        <v>0</v>
      </c>
      <c r="AF36" s="109">
        <f t="shared" si="1"/>
        <v>16.559999999999999</v>
      </c>
      <c r="AG36" s="108">
        <f t="shared" si="2"/>
        <v>0.8640000000000001</v>
      </c>
      <c r="AJ36" t="s">
        <v>35</v>
      </c>
    </row>
    <row r="37" spans="1:37" x14ac:dyDescent="0.2">
      <c r="A37" s="52" t="s">
        <v>14</v>
      </c>
      <c r="B37" s="114">
        <f>[33]Setembro!$H$5</f>
        <v>0</v>
      </c>
      <c r="C37" s="114">
        <f>[33]Setembro!$H$6</f>
        <v>10.08</v>
      </c>
      <c r="D37" s="114">
        <f>[33]Setembro!$H$7</f>
        <v>1.08</v>
      </c>
      <c r="E37" s="114">
        <f>[33]Setembro!$H$8</f>
        <v>5.7600000000000007</v>
      </c>
      <c r="F37" s="114">
        <f>[33]Setembro!$H$9</f>
        <v>1.4400000000000002</v>
      </c>
      <c r="G37" s="114">
        <f>[33]Setembro!$H$10</f>
        <v>8.64</v>
      </c>
      <c r="H37" s="114">
        <f>[33]Setembro!$H$11</f>
        <v>22.32</v>
      </c>
      <c r="I37" s="114">
        <f>[33]Setembro!$H$12</f>
        <v>5.4</v>
      </c>
      <c r="J37" s="114">
        <f>[33]Setembro!$H$13</f>
        <v>26.64</v>
      </c>
      <c r="K37" s="114">
        <f>[33]Setembro!$H$14</f>
        <v>0</v>
      </c>
      <c r="L37" s="114">
        <f>[33]Setembro!$H$15</f>
        <v>4.32</v>
      </c>
      <c r="M37" s="114">
        <f>[33]Setembro!$H$16</f>
        <v>5.04</v>
      </c>
      <c r="N37" s="114">
        <f>[33]Setembro!$H$17</f>
        <v>37.800000000000004</v>
      </c>
      <c r="O37" s="114">
        <f>[33]Setembro!$H$18</f>
        <v>24.12</v>
      </c>
      <c r="P37" s="114">
        <f>[33]Setembro!$H$19</f>
        <v>0</v>
      </c>
      <c r="Q37" s="114">
        <f>[33]Setembro!$H$20</f>
        <v>0</v>
      </c>
      <c r="R37" s="114">
        <f>[33]Setembro!$H$21</f>
        <v>32.04</v>
      </c>
      <c r="S37" s="114">
        <f>[33]Setembro!$H$22</f>
        <v>2.52</v>
      </c>
      <c r="T37" s="114">
        <f>[33]Setembro!$H$23</f>
        <v>4.32</v>
      </c>
      <c r="U37" s="114">
        <f>[33]Setembro!$H$24</f>
        <v>0.36000000000000004</v>
      </c>
      <c r="V37" s="114">
        <f>[33]Setembro!$H$25</f>
        <v>0.36000000000000004</v>
      </c>
      <c r="W37" s="114">
        <f>[33]Setembro!$H$26</f>
        <v>4.6800000000000006</v>
      </c>
      <c r="X37" s="114">
        <f>[33]Setembro!$H$27</f>
        <v>2.16</v>
      </c>
      <c r="Y37" s="114">
        <f>[33]Setembro!$H$28</f>
        <v>0.36000000000000004</v>
      </c>
      <c r="Z37" s="114">
        <f>[33]Setembro!$H$29</f>
        <v>0</v>
      </c>
      <c r="AA37" s="114">
        <f>[33]Setembro!$H$30</f>
        <v>0.72000000000000008</v>
      </c>
      <c r="AB37" s="114">
        <f>[33]Setembro!$H$31</f>
        <v>18.720000000000002</v>
      </c>
      <c r="AC37" s="114">
        <f>[33]Setembro!$H$32</f>
        <v>0</v>
      </c>
      <c r="AD37" s="114">
        <f>[33]Setembro!$H$33</f>
        <v>0</v>
      </c>
      <c r="AE37" s="114">
        <f>[33]Setembro!$H$34</f>
        <v>0.72000000000000008</v>
      </c>
      <c r="AF37" s="109">
        <f t="shared" si="1"/>
        <v>37.800000000000004</v>
      </c>
      <c r="AG37" s="108">
        <f t="shared" si="2"/>
        <v>7.3200000000000021</v>
      </c>
      <c r="AJ37" t="s">
        <v>35</v>
      </c>
    </row>
    <row r="38" spans="1:37" x14ac:dyDescent="0.2">
      <c r="A38" s="52" t="s">
        <v>158</v>
      </c>
      <c r="B38" s="114">
        <f>[34]Setembro!$H$5</f>
        <v>16.2</v>
      </c>
      <c r="C38" s="114">
        <f>[34]Setembro!$H$6</f>
        <v>22.32</v>
      </c>
      <c r="D38" s="114">
        <f>[34]Setembro!$H$7</f>
        <v>23.400000000000002</v>
      </c>
      <c r="E38" s="114">
        <f>[34]Setembro!$H$8</f>
        <v>23.400000000000002</v>
      </c>
      <c r="F38" s="114">
        <f>[34]Setembro!$H$9</f>
        <v>14.04</v>
      </c>
      <c r="G38" s="114">
        <f>[34]Setembro!$H$10</f>
        <v>20.16</v>
      </c>
      <c r="H38" s="114">
        <f>[34]Setembro!$H$11</f>
        <v>15.120000000000001</v>
      </c>
      <c r="I38" s="114">
        <f>[34]Setembro!$H$12</f>
        <v>22.68</v>
      </c>
      <c r="J38" s="114">
        <f>[34]Setembro!$H$13</f>
        <v>19.8</v>
      </c>
      <c r="K38" s="114">
        <f>[34]Setembro!$H$14</f>
        <v>24.840000000000003</v>
      </c>
      <c r="L38" s="114">
        <f>[34]Setembro!$H$15</f>
        <v>11.16</v>
      </c>
      <c r="M38" s="114">
        <f>[34]Setembro!$H$16</f>
        <v>13.68</v>
      </c>
      <c r="N38" s="114">
        <f>[34]Setembro!$H$17</f>
        <v>27.720000000000002</v>
      </c>
      <c r="O38" s="114">
        <f>[34]Setembro!$H$18</f>
        <v>10.08</v>
      </c>
      <c r="P38" s="114">
        <f>[34]Setembro!$H$19</f>
        <v>12.24</v>
      </c>
      <c r="Q38" s="114">
        <f>[34]Setembro!$H$20</f>
        <v>14.4</v>
      </c>
      <c r="R38" s="114">
        <f>[34]Setembro!$H$21</f>
        <v>24.840000000000003</v>
      </c>
      <c r="S38" s="114">
        <f>[34]Setembro!$H$22</f>
        <v>12.6</v>
      </c>
      <c r="T38" s="114">
        <f>[34]Setembro!$H$23</f>
        <v>27</v>
      </c>
      <c r="U38" s="114">
        <f>[34]Setembro!$H$24</f>
        <v>32.4</v>
      </c>
      <c r="V38" s="114">
        <f>[34]Setembro!$H$25</f>
        <v>32.04</v>
      </c>
      <c r="W38" s="114">
        <f>[34]Setembro!$H$26</f>
        <v>9.3600000000000012</v>
      </c>
      <c r="X38" s="114">
        <f>[34]Setembro!$H$27</f>
        <v>8.2799999999999994</v>
      </c>
      <c r="Y38" s="114">
        <f>[34]Setembro!$H$28</f>
        <v>7.9200000000000008</v>
      </c>
      <c r="Z38" s="114">
        <f>[34]Setembro!$H$29</f>
        <v>16.559999999999999</v>
      </c>
      <c r="AA38" s="114">
        <f>[34]Setembro!$H$30</f>
        <v>15.48</v>
      </c>
      <c r="AB38" s="114">
        <f>[34]Setembro!$H$31</f>
        <v>18.720000000000002</v>
      </c>
      <c r="AC38" s="114">
        <f>[34]Setembro!$H$32</f>
        <v>12.6</v>
      </c>
      <c r="AD38" s="114">
        <f>[34]Setembro!$H$33</f>
        <v>18.36</v>
      </c>
      <c r="AE38" s="114">
        <f>[34]Setembro!$H$34</f>
        <v>12.96</v>
      </c>
      <c r="AF38" s="109">
        <f t="shared" si="1"/>
        <v>32.4</v>
      </c>
      <c r="AG38" s="108">
        <f t="shared" si="2"/>
        <v>18.012000000000004</v>
      </c>
    </row>
    <row r="39" spans="1:37" x14ac:dyDescent="0.2">
      <c r="A39" s="52" t="s">
        <v>15</v>
      </c>
      <c r="B39" s="114">
        <f>[35]Setembro!$H$5</f>
        <v>19.440000000000001</v>
      </c>
      <c r="C39" s="114">
        <f>[35]Setembro!$H$6</f>
        <v>22.68</v>
      </c>
      <c r="D39" s="114">
        <f>[35]Setembro!$H$7</f>
        <v>23.400000000000002</v>
      </c>
      <c r="E39" s="114">
        <f>[35]Setembro!$H$8</f>
        <v>26.64</v>
      </c>
      <c r="F39" s="114">
        <f>[35]Setembro!$H$9</f>
        <v>14.76</v>
      </c>
      <c r="G39" s="114">
        <f>[35]Setembro!$H$10</f>
        <v>21.6</v>
      </c>
      <c r="H39" s="114">
        <f>[35]Setembro!$H$11</f>
        <v>26.64</v>
      </c>
      <c r="I39" s="114">
        <f>[35]Setembro!$H$12</f>
        <v>19.440000000000001</v>
      </c>
      <c r="J39" s="114">
        <f>[35]Setembro!$H$13</f>
        <v>18.36</v>
      </c>
      <c r="K39" s="114">
        <f>[35]Setembro!$H$14</f>
        <v>15.48</v>
      </c>
      <c r="L39" s="114">
        <f>[35]Setembro!$H$15</f>
        <v>22.32</v>
      </c>
      <c r="M39" s="114">
        <f>[35]Setembro!$H$16</f>
        <v>18.36</v>
      </c>
      <c r="N39" s="114">
        <f>[35]Setembro!$H$17</f>
        <v>18.36</v>
      </c>
      <c r="O39" s="114">
        <f>[35]Setembro!$H$18</f>
        <v>21.96</v>
      </c>
      <c r="P39" s="114">
        <f>[35]Setembro!$H$19</f>
        <v>14.4</v>
      </c>
      <c r="Q39" s="114">
        <f>[35]Setembro!$H$20</f>
        <v>19.440000000000001</v>
      </c>
      <c r="R39" s="114">
        <f>[35]Setembro!$H$21</f>
        <v>20.52</v>
      </c>
      <c r="S39" s="114">
        <f>[35]Setembro!$H$22</f>
        <v>16.920000000000002</v>
      </c>
      <c r="T39" s="114">
        <f>[35]Setembro!$H$23</f>
        <v>13.32</v>
      </c>
      <c r="U39" s="114">
        <f>[35]Setembro!$H$24</f>
        <v>11.16</v>
      </c>
      <c r="V39" s="114">
        <f>[35]Setembro!$H$25</f>
        <v>15.840000000000002</v>
      </c>
      <c r="W39" s="114">
        <f>[35]Setembro!$H$26</f>
        <v>12.6</v>
      </c>
      <c r="X39" s="114">
        <f>[35]Setembro!$H$27</f>
        <v>12.24</v>
      </c>
      <c r="Y39" s="114">
        <f>[35]Setembro!$H$28</f>
        <v>14.4</v>
      </c>
      <c r="Z39" s="114">
        <f>[35]Setembro!$H$29</f>
        <v>16.559999999999999</v>
      </c>
      <c r="AA39" s="114">
        <f>[35]Setembro!$H$30</f>
        <v>21.240000000000002</v>
      </c>
      <c r="AB39" s="114">
        <f>[35]Setembro!$H$31</f>
        <v>20.88</v>
      </c>
      <c r="AC39" s="114">
        <f>[35]Setembro!$H$32</f>
        <v>11.879999999999999</v>
      </c>
      <c r="AD39" s="114">
        <f>[35]Setembro!$H$33</f>
        <v>15.840000000000002</v>
      </c>
      <c r="AE39" s="114">
        <f>[35]Setembro!$H$34</f>
        <v>14.04</v>
      </c>
      <c r="AF39" s="109">
        <f t="shared" si="1"/>
        <v>26.64</v>
      </c>
      <c r="AG39" s="108">
        <f t="shared" si="2"/>
        <v>18.023999999999997</v>
      </c>
      <c r="AH39" s="12" t="s">
        <v>35</v>
      </c>
      <c r="AJ39" t="s">
        <v>35</v>
      </c>
    </row>
    <row r="40" spans="1:37" x14ac:dyDescent="0.2">
      <c r="A40" s="52" t="s">
        <v>16</v>
      </c>
      <c r="B40" s="114">
        <f>[36]Setembro!$H$5</f>
        <v>19.440000000000001</v>
      </c>
      <c r="C40" s="114">
        <f>[36]Setembro!$H$6</f>
        <v>19.079999999999998</v>
      </c>
      <c r="D40" s="114">
        <f>[36]Setembro!$H$7</f>
        <v>21.240000000000002</v>
      </c>
      <c r="E40" s="114">
        <f>[36]Setembro!$H$8</f>
        <v>15.840000000000002</v>
      </c>
      <c r="F40" s="114">
        <f>[36]Setembro!$H$9</f>
        <v>16.2</v>
      </c>
      <c r="G40" s="114">
        <f>[36]Setembro!$H$10</f>
        <v>6.12</v>
      </c>
      <c r="H40" s="114">
        <f>[36]Setembro!$H$11</f>
        <v>18</v>
      </c>
      <c r="I40" s="114">
        <f>[36]Setembro!$H$12</f>
        <v>11.16</v>
      </c>
      <c r="J40" s="114">
        <f>[36]Setembro!$H$13</f>
        <v>12.24</v>
      </c>
      <c r="K40" s="114">
        <f>[36]Setembro!$H$14</f>
        <v>9.7200000000000006</v>
      </c>
      <c r="L40" s="114">
        <f>[36]Setembro!$H$15</f>
        <v>15.840000000000002</v>
      </c>
      <c r="M40" s="114">
        <f>[36]Setembro!$H$16</f>
        <v>10.8</v>
      </c>
      <c r="N40" s="114">
        <f>[36]Setembro!$H$17</f>
        <v>14.04</v>
      </c>
      <c r="O40" s="114">
        <f>[36]Setembro!$H$18</f>
        <v>17.28</v>
      </c>
      <c r="P40" s="114">
        <f>[36]Setembro!$H$19</f>
        <v>8.2799999999999994</v>
      </c>
      <c r="Q40" s="114">
        <f>[36]Setembro!$H$20</f>
        <v>18</v>
      </c>
      <c r="R40" s="114">
        <f>[36]Setembro!$H$21</f>
        <v>18.720000000000002</v>
      </c>
      <c r="S40" s="114">
        <f>[36]Setembro!$H$22</f>
        <v>16.920000000000002</v>
      </c>
      <c r="T40" s="114">
        <f>[36]Setembro!$H$23</f>
        <v>14.76</v>
      </c>
      <c r="U40" s="114">
        <f>[36]Setembro!$H$24</f>
        <v>7.9200000000000008</v>
      </c>
      <c r="V40" s="114">
        <f>[36]Setembro!$H$25</f>
        <v>10.44</v>
      </c>
      <c r="W40" s="114">
        <f>[36]Setembro!$H$26</f>
        <v>13.68</v>
      </c>
      <c r="X40" s="114">
        <f>[36]Setembro!$H$27</f>
        <v>14.04</v>
      </c>
      <c r="Y40" s="114">
        <f>[36]Setembro!$H$28</f>
        <v>12.24</v>
      </c>
      <c r="Z40" s="114">
        <f>[36]Setembro!$H$29</f>
        <v>14.76</v>
      </c>
      <c r="AA40" s="114">
        <f>[36]Setembro!$H$30</f>
        <v>21.96</v>
      </c>
      <c r="AB40" s="114">
        <f>[36]Setembro!$H$31</f>
        <v>22.32</v>
      </c>
      <c r="AC40" s="114">
        <f>[36]Setembro!$H$32</f>
        <v>14.04</v>
      </c>
      <c r="AD40" s="114">
        <f>[36]Setembro!$H$33</f>
        <v>14.4</v>
      </c>
      <c r="AE40" s="114">
        <f>[36]Setembro!$H$34</f>
        <v>14.76</v>
      </c>
      <c r="AF40" s="109">
        <f t="shared" si="1"/>
        <v>22.32</v>
      </c>
      <c r="AG40" s="108">
        <f t="shared" si="2"/>
        <v>14.808</v>
      </c>
      <c r="AJ40" t="s">
        <v>35</v>
      </c>
    </row>
    <row r="41" spans="1:37" x14ac:dyDescent="0.2">
      <c r="A41" s="52" t="s">
        <v>159</v>
      </c>
      <c r="B41" s="114">
        <f>[37]Setembro!$H$5</f>
        <v>17.64</v>
      </c>
      <c r="C41" s="114">
        <f>[37]Setembro!$H$6</f>
        <v>27.36</v>
      </c>
      <c r="D41" s="114">
        <f>[37]Setembro!$H$7</f>
        <v>27</v>
      </c>
      <c r="E41" s="114">
        <f>[37]Setembro!$H$8</f>
        <v>29.880000000000003</v>
      </c>
      <c r="F41" s="114">
        <f>[37]Setembro!$H$9</f>
        <v>23.040000000000003</v>
      </c>
      <c r="G41" s="114">
        <f>[37]Setembro!$H$10</f>
        <v>15.120000000000001</v>
      </c>
      <c r="H41" s="114">
        <f>[37]Setembro!$H$11</f>
        <v>19.079999999999998</v>
      </c>
      <c r="I41" s="114">
        <f>[37]Setembro!$H$12</f>
        <v>27</v>
      </c>
      <c r="J41" s="114">
        <f>[37]Setembro!$H$13</f>
        <v>22.68</v>
      </c>
      <c r="K41" s="114">
        <f>[37]Setembro!$H$14</f>
        <v>12.6</v>
      </c>
      <c r="L41" s="114">
        <f>[37]Setembro!$H$15</f>
        <v>15.120000000000001</v>
      </c>
      <c r="M41" s="114">
        <f>[37]Setembro!$H$16</f>
        <v>21.96</v>
      </c>
      <c r="N41" s="114">
        <f>[37]Setembro!$H$17</f>
        <v>27.36</v>
      </c>
      <c r="O41" s="114">
        <f>[37]Setembro!$H$18</f>
        <v>18.720000000000002</v>
      </c>
      <c r="P41" s="114">
        <f>[37]Setembro!$H$19</f>
        <v>11.16</v>
      </c>
      <c r="Q41" s="114">
        <f>[37]Setembro!$H$20</f>
        <v>12.6</v>
      </c>
      <c r="R41" s="114">
        <f>[37]Setembro!$H$21</f>
        <v>25.92</v>
      </c>
      <c r="S41" s="114">
        <f>[37]Setembro!$H$22</f>
        <v>19.440000000000001</v>
      </c>
      <c r="T41" s="114">
        <f>[37]Setembro!$H$23</f>
        <v>12.24</v>
      </c>
      <c r="U41" s="114">
        <f>[37]Setembro!$H$24</f>
        <v>20.52</v>
      </c>
      <c r="V41" s="114">
        <f>[37]Setembro!$H$25</f>
        <v>18</v>
      </c>
      <c r="W41" s="114">
        <f>[37]Setembro!$H$26</f>
        <v>12.6</v>
      </c>
      <c r="X41" s="114">
        <f>[37]Setembro!$H$27</f>
        <v>14.04</v>
      </c>
      <c r="Y41" s="114">
        <f>[37]Setembro!$H$28</f>
        <v>13.68</v>
      </c>
      <c r="Z41" s="114">
        <f>[37]Setembro!$H$29</f>
        <v>16.2</v>
      </c>
      <c r="AA41" s="114">
        <f>[37]Setembro!$H$30</f>
        <v>22.32</v>
      </c>
      <c r="AB41" s="114">
        <f>[37]Setembro!$H$31</f>
        <v>23.759999999999998</v>
      </c>
      <c r="AC41" s="114">
        <f>[37]Setembro!$H$32</f>
        <v>16.920000000000002</v>
      </c>
      <c r="AD41" s="114">
        <f>[37]Setembro!$H$33</f>
        <v>14.76</v>
      </c>
      <c r="AE41" s="114">
        <f>[37]Setembro!$H$34</f>
        <v>13.32</v>
      </c>
      <c r="AF41" s="109">
        <f t="shared" si="1"/>
        <v>29.880000000000003</v>
      </c>
      <c r="AG41" s="108">
        <f t="shared" si="2"/>
        <v>19.068000000000005</v>
      </c>
      <c r="AJ41" t="s">
        <v>35</v>
      </c>
    </row>
    <row r="42" spans="1:37" x14ac:dyDescent="0.2">
      <c r="A42" s="52" t="s">
        <v>17</v>
      </c>
      <c r="B42" s="114">
        <f>[38]Setembro!$H$5</f>
        <v>18.720000000000002</v>
      </c>
      <c r="C42" s="114">
        <f>[38]Setembro!$H$6</f>
        <v>34.200000000000003</v>
      </c>
      <c r="D42" s="114">
        <f>[38]Setembro!$H$7</f>
        <v>38.159999999999997</v>
      </c>
      <c r="E42" s="114">
        <f>[38]Setembro!$H$8</f>
        <v>30.6</v>
      </c>
      <c r="F42" s="114">
        <f>[38]Setembro!$H$9</f>
        <v>10.8</v>
      </c>
      <c r="G42" s="114">
        <f>[38]Setembro!$H$10</f>
        <v>12.6</v>
      </c>
      <c r="H42" s="114">
        <f>[38]Setembro!$H$11</f>
        <v>22.68</v>
      </c>
      <c r="I42" s="114">
        <f>[38]Setembro!$H$12</f>
        <v>20.88</v>
      </c>
      <c r="J42" s="114">
        <f>[38]Setembro!$H$13</f>
        <v>21.96</v>
      </c>
      <c r="K42" s="114">
        <f>[38]Setembro!$H$14</f>
        <v>19.8</v>
      </c>
      <c r="L42" s="114">
        <f>[38]Setembro!$H$15</f>
        <v>20.88</v>
      </c>
      <c r="M42" s="114">
        <f>[38]Setembro!$H$16</f>
        <v>20.52</v>
      </c>
      <c r="N42" s="114">
        <f>[38]Setembro!$H$17</f>
        <v>38.519999999999996</v>
      </c>
      <c r="O42" s="114">
        <f>[38]Setembro!$H$18</f>
        <v>11.520000000000001</v>
      </c>
      <c r="P42" s="114">
        <f>[38]Setembro!$H$19</f>
        <v>8.2799999999999994</v>
      </c>
      <c r="Q42" s="114">
        <f>[38]Setembro!$H$20</f>
        <v>12.24</v>
      </c>
      <c r="R42" s="114">
        <f>[38]Setembro!$H$21</f>
        <v>20.88</v>
      </c>
      <c r="S42" s="114">
        <f>[38]Setembro!$H$22</f>
        <v>22.32</v>
      </c>
      <c r="T42" s="114">
        <f>[38]Setembro!$H$23</f>
        <v>8.2799999999999994</v>
      </c>
      <c r="U42" s="114">
        <f>[38]Setembro!$H$24</f>
        <v>7.5600000000000005</v>
      </c>
      <c r="V42" s="114">
        <f>[38]Setembro!$H$25</f>
        <v>11.879999999999999</v>
      </c>
      <c r="W42" s="114">
        <f>[38]Setembro!$H$26</f>
        <v>10.44</v>
      </c>
      <c r="X42" s="114">
        <f>[38]Setembro!$H$27</f>
        <v>16.2</v>
      </c>
      <c r="Y42" s="114">
        <f>[38]Setembro!$H$28</f>
        <v>15.48</v>
      </c>
      <c r="Z42" s="114">
        <f>[38]Setembro!$H$29</f>
        <v>21.96</v>
      </c>
      <c r="AA42" s="114">
        <f>[38]Setembro!$H$30</f>
        <v>33.119999999999997</v>
      </c>
      <c r="AB42" s="114">
        <f>[38]Setembro!$H$31</f>
        <v>16.920000000000002</v>
      </c>
      <c r="AC42" s="114">
        <f>[38]Setembro!$H$32</f>
        <v>13.32</v>
      </c>
      <c r="AD42" s="114">
        <f>[38]Setembro!$H$33</f>
        <v>14.76</v>
      </c>
      <c r="AE42" s="114">
        <f>[38]Setembro!$H$34</f>
        <v>17.64</v>
      </c>
      <c r="AF42" s="109">
        <f t="shared" si="1"/>
        <v>38.519999999999996</v>
      </c>
      <c r="AG42" s="108">
        <f t="shared" si="2"/>
        <v>19.103999999999996</v>
      </c>
      <c r="AJ42" t="s">
        <v>35</v>
      </c>
      <c r="AK42" t="s">
        <v>35</v>
      </c>
    </row>
    <row r="43" spans="1:37" x14ac:dyDescent="0.2">
      <c r="A43" s="52" t="s">
        <v>141</v>
      </c>
      <c r="B43" s="114">
        <f>[39]Setembro!$H$5</f>
        <v>23.040000000000003</v>
      </c>
      <c r="C43" s="114">
        <f>[39]Setembro!$H$6</f>
        <v>25.2</v>
      </c>
      <c r="D43" s="114">
        <f>[39]Setembro!$H$7</f>
        <v>23.400000000000002</v>
      </c>
      <c r="E43" s="114">
        <f>[39]Setembro!$H$8</f>
        <v>25.56</v>
      </c>
      <c r="F43" s="114">
        <f>[39]Setembro!$H$9</f>
        <v>19.440000000000001</v>
      </c>
      <c r="G43" s="114">
        <f>[39]Setembro!$H$10</f>
        <v>26.64</v>
      </c>
      <c r="H43" s="114">
        <f>[39]Setembro!$H$11</f>
        <v>29.52</v>
      </c>
      <c r="I43" s="114">
        <f>[39]Setembro!$H$12</f>
        <v>24.840000000000003</v>
      </c>
      <c r="J43" s="114">
        <f>[39]Setembro!$H$13</f>
        <v>27.36</v>
      </c>
      <c r="K43" s="114">
        <f>[39]Setembro!$H$14</f>
        <v>23.040000000000003</v>
      </c>
      <c r="L43" s="114">
        <f>[39]Setembro!$H$15</f>
        <v>19.079999999999998</v>
      </c>
      <c r="M43" s="114">
        <f>[39]Setembro!$H$16</f>
        <v>19.8</v>
      </c>
      <c r="N43" s="114">
        <f>[39]Setembro!$H$17</f>
        <v>37.440000000000005</v>
      </c>
      <c r="O43" s="114">
        <f>[39]Setembro!$H$18</f>
        <v>22.32</v>
      </c>
      <c r="P43" s="114">
        <f>[39]Setembro!$H$19</f>
        <v>11.879999999999999</v>
      </c>
      <c r="Q43" s="114">
        <f>[39]Setembro!$H$20</f>
        <v>16.559999999999999</v>
      </c>
      <c r="R43" s="114">
        <f>[39]Setembro!$H$21</f>
        <v>24.840000000000003</v>
      </c>
      <c r="S43" s="114">
        <f>[39]Setembro!$H$22</f>
        <v>23.400000000000002</v>
      </c>
      <c r="T43" s="114">
        <f>[39]Setembro!$H$23</f>
        <v>23.759999999999998</v>
      </c>
      <c r="U43" s="114">
        <f>[39]Setembro!$H$24</f>
        <v>25.2</v>
      </c>
      <c r="V43" s="114">
        <f>[39]Setembro!$H$25</f>
        <v>21.240000000000002</v>
      </c>
      <c r="W43" s="114">
        <f>[39]Setembro!$H$26</f>
        <v>12.6</v>
      </c>
      <c r="X43" s="114">
        <f>[39]Setembro!$H$27</f>
        <v>17.64</v>
      </c>
      <c r="Y43" s="114">
        <f>[39]Setembro!$H$28</f>
        <v>12.6</v>
      </c>
      <c r="Z43" s="114">
        <f>[39]Setembro!$H$29</f>
        <v>19.079999999999998</v>
      </c>
      <c r="AA43" s="114">
        <f>[39]Setembro!$H$30</f>
        <v>21.6</v>
      </c>
      <c r="AB43" s="114">
        <f>[39]Setembro!$H$31</f>
        <v>24.48</v>
      </c>
      <c r="AC43" s="114">
        <f>[39]Setembro!$H$32</f>
        <v>15.48</v>
      </c>
      <c r="AD43" s="114">
        <f>[39]Setembro!$H$33</f>
        <v>25.2</v>
      </c>
      <c r="AE43" s="114">
        <f>[39]Setembro!$H$34</f>
        <v>19.8</v>
      </c>
      <c r="AF43" s="109">
        <f t="shared" si="1"/>
        <v>37.440000000000005</v>
      </c>
      <c r="AG43" s="108">
        <f t="shared" si="2"/>
        <v>22.068000000000005</v>
      </c>
      <c r="AK43" t="s">
        <v>35</v>
      </c>
    </row>
    <row r="44" spans="1:37" x14ac:dyDescent="0.2">
      <c r="A44" s="52" t="s">
        <v>18</v>
      </c>
      <c r="B44" s="114">
        <f>[40]Setembro!$H$5</f>
        <v>21.6</v>
      </c>
      <c r="C44" s="114">
        <f>[40]Setembro!$H$6</f>
        <v>32.4</v>
      </c>
      <c r="D44" s="114">
        <f>[40]Setembro!$H$7</f>
        <v>27</v>
      </c>
      <c r="E44" s="114">
        <f>[40]Setembro!$H$8</f>
        <v>33.840000000000003</v>
      </c>
      <c r="F44" s="114">
        <f>[40]Setembro!$H$9</f>
        <v>20.52</v>
      </c>
      <c r="G44" s="114">
        <f>[40]Setembro!$H$10</f>
        <v>11.520000000000001</v>
      </c>
      <c r="H44" s="114">
        <f>[40]Setembro!$H$11</f>
        <v>16.2</v>
      </c>
      <c r="I44" s="114">
        <f>[40]Setembro!$H$12</f>
        <v>28.44</v>
      </c>
      <c r="J44" s="114">
        <f>[40]Setembro!$H$13</f>
        <v>17.64</v>
      </c>
      <c r="K44" s="114">
        <f>[40]Setembro!$H$14</f>
        <v>10.44</v>
      </c>
      <c r="L44" s="114">
        <f>[40]Setembro!$H$15</f>
        <v>22.68</v>
      </c>
      <c r="M44" s="114">
        <f>[40]Setembro!$H$16</f>
        <v>19.8</v>
      </c>
      <c r="N44" s="114">
        <f>[40]Setembro!$H$17</f>
        <v>37.440000000000005</v>
      </c>
      <c r="O44" s="114">
        <f>[40]Setembro!$H$18</f>
        <v>28.08</v>
      </c>
      <c r="P44" s="114">
        <f>[40]Setembro!$H$19</f>
        <v>10.44</v>
      </c>
      <c r="Q44" s="114">
        <f>[40]Setembro!$H$20</f>
        <v>11.520000000000001</v>
      </c>
      <c r="R44" s="114">
        <f>[40]Setembro!$H$21</f>
        <v>20.88</v>
      </c>
      <c r="S44" s="114">
        <f>[40]Setembro!$H$22</f>
        <v>20.52</v>
      </c>
      <c r="T44" s="114">
        <f>[40]Setembro!$H$23</f>
        <v>37.440000000000005</v>
      </c>
      <c r="U44" s="114">
        <f>[40]Setembro!$H$24</f>
        <v>10.08</v>
      </c>
      <c r="V44" s="114">
        <f>[40]Setembro!$H$25</f>
        <v>18</v>
      </c>
      <c r="W44" s="114">
        <f>[40]Setembro!$H$26</f>
        <v>23.400000000000002</v>
      </c>
      <c r="X44" s="114">
        <f>[40]Setembro!$H$27</f>
        <v>18</v>
      </c>
      <c r="Y44" s="114">
        <f>[40]Setembro!$H$28</f>
        <v>24.48</v>
      </c>
      <c r="Z44" s="114">
        <f>[40]Setembro!$H$29</f>
        <v>23.759999999999998</v>
      </c>
      <c r="AA44" s="114">
        <f>[40]Setembro!$H$30</f>
        <v>23.759999999999998</v>
      </c>
      <c r="AB44" s="114">
        <f>[40]Setembro!$H$31</f>
        <v>27.720000000000002</v>
      </c>
      <c r="AC44" s="114">
        <f>[40]Setembro!$H$32</f>
        <v>15.48</v>
      </c>
      <c r="AD44" s="114">
        <f>[40]Setembro!$H$33</f>
        <v>19.440000000000001</v>
      </c>
      <c r="AE44" s="114">
        <f>[40]Setembro!$H$34</f>
        <v>12.24</v>
      </c>
      <c r="AF44" s="109">
        <f t="shared" si="1"/>
        <v>37.440000000000005</v>
      </c>
      <c r="AG44" s="108">
        <f t="shared" si="2"/>
        <v>21.492000000000001</v>
      </c>
      <c r="AI44" t="s">
        <v>35</v>
      </c>
      <c r="AJ44" t="s">
        <v>35</v>
      </c>
      <c r="AK44" t="s">
        <v>35</v>
      </c>
    </row>
    <row r="45" spans="1:37" hidden="1" x14ac:dyDescent="0.2">
      <c r="A45" s="52" t="s">
        <v>146</v>
      </c>
      <c r="B45" s="114" t="str">
        <f>[41]Setembro!$H$5</f>
        <v>*</v>
      </c>
      <c r="C45" s="114" t="str">
        <f>[41]Setembro!$H$6</f>
        <v>*</v>
      </c>
      <c r="D45" s="114" t="str">
        <f>[41]Setembro!$H$7</f>
        <v>*</v>
      </c>
      <c r="E45" s="114" t="str">
        <f>[41]Setembro!$H$8</f>
        <v>*</v>
      </c>
      <c r="F45" s="114" t="str">
        <f>[41]Setembro!$H$9</f>
        <v>*</v>
      </c>
      <c r="G45" s="114" t="str">
        <f>[41]Setembro!$H$10</f>
        <v>*</v>
      </c>
      <c r="H45" s="114" t="str">
        <f>[41]Setembro!$H$11</f>
        <v>*</v>
      </c>
      <c r="I45" s="114" t="str">
        <f>[41]Setembro!$H$12</f>
        <v>*</v>
      </c>
      <c r="J45" s="114" t="str">
        <f>[41]Setembro!$H$13</f>
        <v>*</v>
      </c>
      <c r="K45" s="114" t="str">
        <f>[41]Setembro!$H$14</f>
        <v>*</v>
      </c>
      <c r="L45" s="114" t="str">
        <f>[41]Setembro!$H$15</f>
        <v>*</v>
      </c>
      <c r="M45" s="114" t="str">
        <f>[41]Setembro!$H$16</f>
        <v>*</v>
      </c>
      <c r="N45" s="114" t="str">
        <f>[41]Setembro!$H$17</f>
        <v>*</v>
      </c>
      <c r="O45" s="114" t="str">
        <f>[41]Setembro!$H$18</f>
        <v>*</v>
      </c>
      <c r="P45" s="114" t="str">
        <f>[41]Setembro!$H$19</f>
        <v>*</v>
      </c>
      <c r="Q45" s="114" t="str">
        <f>[41]Setembro!$H$20</f>
        <v>*</v>
      </c>
      <c r="R45" s="114" t="str">
        <f>[41]Setembro!$H$21</f>
        <v>*</v>
      </c>
      <c r="S45" s="114" t="str">
        <f>[41]Setembro!$H$22</f>
        <v>*</v>
      </c>
      <c r="T45" s="114" t="str">
        <f>[41]Setembro!$H$23</f>
        <v>*</v>
      </c>
      <c r="U45" s="114" t="str">
        <f>[41]Setembro!$H$24</f>
        <v>*</v>
      </c>
      <c r="V45" s="114" t="str">
        <f>[41]Setembro!$H$25</f>
        <v>*</v>
      </c>
      <c r="W45" s="114" t="str">
        <f>[41]Setembro!$H$26</f>
        <v>*</v>
      </c>
      <c r="X45" s="114" t="str">
        <f>[41]Setembro!$H$27</f>
        <v>*</v>
      </c>
      <c r="Y45" s="114" t="str">
        <f>[41]Setembro!$H$28</f>
        <v>*</v>
      </c>
      <c r="Z45" s="114" t="str">
        <f>[41]Setembro!$H$29</f>
        <v>*</v>
      </c>
      <c r="AA45" s="114" t="str">
        <f>[41]Setembro!$H$30</f>
        <v>*</v>
      </c>
      <c r="AB45" s="114" t="str">
        <f>[41]Setembro!$H$31</f>
        <v>*</v>
      </c>
      <c r="AC45" s="114" t="str">
        <f>[41]Setembro!$H$32</f>
        <v>*</v>
      </c>
      <c r="AD45" s="114" t="str">
        <f>[41]Setembro!$H$33</f>
        <v>*</v>
      </c>
      <c r="AE45" s="114" t="str">
        <f>[41]Setembro!$H$34</f>
        <v>*</v>
      </c>
      <c r="AF45" s="109" t="s">
        <v>209</v>
      </c>
      <c r="AG45" s="108" t="s">
        <v>209</v>
      </c>
    </row>
    <row r="46" spans="1:37" x14ac:dyDescent="0.2">
      <c r="A46" s="52" t="s">
        <v>19</v>
      </c>
      <c r="B46" s="114">
        <f>[42]Setembro!$H$5</f>
        <v>19.8</v>
      </c>
      <c r="C46" s="114">
        <f>[42]Setembro!$H$6</f>
        <v>19.440000000000001</v>
      </c>
      <c r="D46" s="114">
        <f>[42]Setembro!$H$7</f>
        <v>18.720000000000002</v>
      </c>
      <c r="E46" s="114">
        <f>[42]Setembro!$H$8</f>
        <v>24.12</v>
      </c>
      <c r="F46" s="114">
        <f>[42]Setembro!$H$9</f>
        <v>2.8800000000000003</v>
      </c>
      <c r="G46" s="114">
        <f>[42]Setembro!$H$10</f>
        <v>12.24</v>
      </c>
      <c r="H46" s="114">
        <f>[42]Setembro!$H$11</f>
        <v>16.559999999999999</v>
      </c>
      <c r="I46" s="114">
        <f>[42]Setembro!$H$12</f>
        <v>9</v>
      </c>
      <c r="J46" s="114">
        <f>[42]Setembro!$H$13</f>
        <v>2.16</v>
      </c>
      <c r="K46" s="114">
        <f>[42]Setembro!$H$14</f>
        <v>3.24</v>
      </c>
      <c r="L46" s="114">
        <f>[42]Setembro!$H$15</f>
        <v>19.079999999999998</v>
      </c>
      <c r="M46" s="114">
        <f>[42]Setembro!$H$16</f>
        <v>12.96</v>
      </c>
      <c r="N46" s="114">
        <f>[42]Setembro!$H$17</f>
        <v>15.120000000000001</v>
      </c>
      <c r="O46" s="114">
        <f>[42]Setembro!$H$18</f>
        <v>1.8</v>
      </c>
      <c r="P46" s="114">
        <f>[42]Setembro!$H$19</f>
        <v>0.72000000000000008</v>
      </c>
      <c r="Q46" s="114">
        <f>[42]Setembro!$H$20</f>
        <v>15.120000000000001</v>
      </c>
      <c r="R46" s="114">
        <f>[42]Setembro!$H$21</f>
        <v>18</v>
      </c>
      <c r="S46" s="114">
        <f>[42]Setembro!$H$22</f>
        <v>12.24</v>
      </c>
      <c r="T46" s="114">
        <f>[42]Setembro!$H$23</f>
        <v>7.5600000000000005</v>
      </c>
      <c r="U46" s="114">
        <f>[42]Setembro!$H$24</f>
        <v>1.08</v>
      </c>
      <c r="V46" s="114">
        <f>[42]Setembro!$H$25</f>
        <v>14.4</v>
      </c>
      <c r="W46" s="114">
        <f>[42]Setembro!$H$26</f>
        <v>6.48</v>
      </c>
      <c r="X46" s="114">
        <f>[42]Setembro!$H$27</f>
        <v>1.8</v>
      </c>
      <c r="Y46" s="114">
        <f>[42]Setembro!$H$28</f>
        <v>11.879999999999999</v>
      </c>
      <c r="Z46" s="114">
        <f>[42]Setembro!$H$29</f>
        <v>13.68</v>
      </c>
      <c r="AA46" s="114">
        <f>[42]Setembro!$H$30</f>
        <v>18.720000000000002</v>
      </c>
      <c r="AB46" s="114">
        <f>[42]Setembro!$H$31</f>
        <v>4.6800000000000006</v>
      </c>
      <c r="AC46" s="114">
        <f>[42]Setembro!$H$32</f>
        <v>1.8</v>
      </c>
      <c r="AD46" s="114">
        <f>[42]Setembro!$H$33</f>
        <v>10.44</v>
      </c>
      <c r="AE46" s="114">
        <f>[42]Setembro!$H$34</f>
        <v>0.36000000000000004</v>
      </c>
      <c r="AF46" s="109">
        <f t="shared" si="1"/>
        <v>24.12</v>
      </c>
      <c r="AG46" s="108">
        <f t="shared" si="2"/>
        <v>10.536000000000005</v>
      </c>
      <c r="AH46" s="12" t="s">
        <v>35</v>
      </c>
    </row>
    <row r="47" spans="1:37" x14ac:dyDescent="0.2">
      <c r="A47" s="52" t="s">
        <v>23</v>
      </c>
      <c r="B47" s="114">
        <f>[43]Setembro!$H$5</f>
        <v>24.840000000000003</v>
      </c>
      <c r="C47" s="114">
        <f>[43]Setembro!$H$6</f>
        <v>23.040000000000003</v>
      </c>
      <c r="D47" s="114">
        <f>[43]Setembro!$H$7</f>
        <v>21.240000000000002</v>
      </c>
      <c r="E47" s="114">
        <f>[43]Setembro!$H$8</f>
        <v>21.6</v>
      </c>
      <c r="F47" s="114">
        <f>[43]Setembro!$H$9</f>
        <v>19.8</v>
      </c>
      <c r="G47" s="114">
        <f>[43]Setembro!$H$10</f>
        <v>13.68</v>
      </c>
      <c r="H47" s="114">
        <f>[43]Setembro!$H$11</f>
        <v>18</v>
      </c>
      <c r="I47" s="114">
        <f>[43]Setembro!$H$12</f>
        <v>17.64</v>
      </c>
      <c r="J47" s="114">
        <f>[43]Setembro!$H$13</f>
        <v>25.2</v>
      </c>
      <c r="K47" s="114">
        <f>[43]Setembro!$H$14</f>
        <v>10.8</v>
      </c>
      <c r="L47" s="114">
        <f>[43]Setembro!$H$15</f>
        <v>16.559999999999999</v>
      </c>
      <c r="M47" s="114">
        <f>[43]Setembro!$H$16</f>
        <v>18</v>
      </c>
      <c r="N47" s="114">
        <f>[43]Setembro!$H$17</f>
        <v>8.2799999999999994</v>
      </c>
      <c r="O47" s="114">
        <f>[43]Setembro!$H$18</f>
        <v>21.6</v>
      </c>
      <c r="P47" s="114">
        <f>[43]Setembro!$H$19</f>
        <v>14.4</v>
      </c>
      <c r="Q47" s="114">
        <f>[43]Setembro!$H$20</f>
        <v>13.32</v>
      </c>
      <c r="R47" s="114">
        <f>[43]Setembro!$H$21</f>
        <v>13.68</v>
      </c>
      <c r="S47" s="114">
        <f>[43]Setembro!$H$22</f>
        <v>15.48</v>
      </c>
      <c r="T47" s="114">
        <f>[43]Setembro!$H$23</f>
        <v>10.44</v>
      </c>
      <c r="U47" s="114">
        <f>[43]Setembro!$H$24</f>
        <v>11.16</v>
      </c>
      <c r="V47" s="114">
        <f>[43]Setembro!$H$25</f>
        <v>11.879999999999999</v>
      </c>
      <c r="W47" s="114">
        <f>[43]Setembro!$H$26</f>
        <v>15.120000000000001</v>
      </c>
      <c r="X47" s="114">
        <f>[43]Setembro!$H$27</f>
        <v>10.8</v>
      </c>
      <c r="Y47" s="114">
        <f>[43]Setembro!$H$28</f>
        <v>12.24</v>
      </c>
      <c r="Z47" s="114">
        <f>[43]Setembro!$H$29</f>
        <v>9.7200000000000006</v>
      </c>
      <c r="AA47" s="114">
        <f>[43]Setembro!$H$30</f>
        <v>16.559999999999999</v>
      </c>
      <c r="AB47" s="114">
        <f>[43]Setembro!$H$31</f>
        <v>16.559999999999999</v>
      </c>
      <c r="AC47" s="114">
        <f>[43]Setembro!$H$32</f>
        <v>14.04</v>
      </c>
      <c r="AD47" s="114">
        <f>[43]Setembro!$H$33</f>
        <v>10.8</v>
      </c>
      <c r="AE47" s="114">
        <f>[43]Setembro!$H$34</f>
        <v>13.68</v>
      </c>
      <c r="AF47" s="109">
        <f t="shared" si="1"/>
        <v>25.2</v>
      </c>
      <c r="AG47" s="108">
        <f t="shared" si="2"/>
        <v>15.672000000000002</v>
      </c>
      <c r="AK47" s="12" t="s">
        <v>35</v>
      </c>
    </row>
    <row r="48" spans="1:37" x14ac:dyDescent="0.2">
      <c r="A48" s="52" t="s">
        <v>34</v>
      </c>
      <c r="B48" s="114">
        <f>[44]Setembro!$H$5</f>
        <v>30.6</v>
      </c>
      <c r="C48" s="114">
        <f>[44]Setembro!$H$6</f>
        <v>31.680000000000003</v>
      </c>
      <c r="D48" s="114">
        <f>[44]Setembro!$H$7</f>
        <v>28.08</v>
      </c>
      <c r="E48" s="114">
        <f>[44]Setembro!$H$8</f>
        <v>25.56</v>
      </c>
      <c r="F48" s="114">
        <f>[44]Setembro!$H$9</f>
        <v>23.759999999999998</v>
      </c>
      <c r="G48" s="114">
        <f>[44]Setembro!$H$10</f>
        <v>22.68</v>
      </c>
      <c r="H48" s="114">
        <f>[44]Setembro!$H$11</f>
        <v>22.68</v>
      </c>
      <c r="I48" s="114">
        <f>[44]Setembro!$H$12</f>
        <v>27</v>
      </c>
      <c r="J48" s="114">
        <f>[44]Setembro!$H$13</f>
        <v>35.64</v>
      </c>
      <c r="K48" s="114">
        <f>[44]Setembro!$H$14</f>
        <v>39.24</v>
      </c>
      <c r="L48" s="114">
        <f>[44]Setembro!$H$15</f>
        <v>21.6</v>
      </c>
      <c r="M48" s="114">
        <f>[44]Setembro!$H$16</f>
        <v>25.56</v>
      </c>
      <c r="N48" s="114">
        <f>[44]Setembro!$H$17</f>
        <v>37.440000000000005</v>
      </c>
      <c r="O48" s="114">
        <f>[44]Setembro!$H$18</f>
        <v>15.120000000000001</v>
      </c>
      <c r="P48" s="114">
        <f>[44]Setembro!$H$19</f>
        <v>19.8</v>
      </c>
      <c r="Q48" s="114">
        <f>[44]Setembro!$H$20</f>
        <v>13.68</v>
      </c>
      <c r="R48" s="114">
        <f>[44]Setembro!$H$21</f>
        <v>33.119999999999997</v>
      </c>
      <c r="S48" s="114">
        <f>[44]Setembro!$H$22</f>
        <v>20.88</v>
      </c>
      <c r="T48" s="114">
        <f>[44]Setembro!$H$23</f>
        <v>18.720000000000002</v>
      </c>
      <c r="U48" s="114">
        <f>[44]Setembro!$H$24</f>
        <v>16.920000000000002</v>
      </c>
      <c r="V48" s="114">
        <f>[44]Setembro!$H$25</f>
        <v>20.16</v>
      </c>
      <c r="W48" s="114">
        <f>[44]Setembro!$H$26</f>
        <v>17.28</v>
      </c>
      <c r="X48" s="114">
        <f>[44]Setembro!$H$27</f>
        <v>18.720000000000002</v>
      </c>
      <c r="Y48" s="114">
        <f>[44]Setembro!$H$28</f>
        <v>10.44</v>
      </c>
      <c r="Z48" s="114">
        <f>[44]Setembro!$H$29</f>
        <v>23.040000000000003</v>
      </c>
      <c r="AA48" s="114">
        <f>[44]Setembro!$H$30</f>
        <v>16.559999999999999</v>
      </c>
      <c r="AB48" s="114">
        <f>[44]Setembro!$H$31</f>
        <v>21.6</v>
      </c>
      <c r="AC48" s="114">
        <f>[44]Setembro!$H$32</f>
        <v>16.559999999999999</v>
      </c>
      <c r="AD48" s="114">
        <f>[44]Setembro!$H$33</f>
        <v>32.76</v>
      </c>
      <c r="AE48" s="114">
        <f>[44]Setembro!$H$34</f>
        <v>25.56</v>
      </c>
      <c r="AF48" s="109">
        <f t="shared" si="1"/>
        <v>39.24</v>
      </c>
      <c r="AG48" s="108">
        <f t="shared" si="2"/>
        <v>23.747999999999998</v>
      </c>
      <c r="AH48" s="12" t="s">
        <v>35</v>
      </c>
    </row>
    <row r="49" spans="1:37" x14ac:dyDescent="0.2">
      <c r="A49" s="52" t="s">
        <v>20</v>
      </c>
      <c r="B49" s="114">
        <f>[45]Setembro!$H$5</f>
        <v>11.879999999999999</v>
      </c>
      <c r="C49" s="114">
        <f>[45]Setembro!$H$6</f>
        <v>16.2</v>
      </c>
      <c r="D49" s="114">
        <f>[45]Setembro!$H$7</f>
        <v>12.6</v>
      </c>
      <c r="E49" s="114">
        <f>[45]Setembro!$H$8</f>
        <v>14.76</v>
      </c>
      <c r="F49" s="114">
        <f>[45]Setembro!$H$9</f>
        <v>12.24</v>
      </c>
      <c r="G49" s="114">
        <f>[45]Setembro!$H$10</f>
        <v>9.7200000000000006</v>
      </c>
      <c r="H49" s="114">
        <f>[45]Setembro!$H$11</f>
        <v>14.04</v>
      </c>
      <c r="I49" s="114">
        <f>[45]Setembro!$H$12</f>
        <v>17.28</v>
      </c>
      <c r="J49" s="114">
        <f>[45]Setembro!$H$13</f>
        <v>18.720000000000002</v>
      </c>
      <c r="K49" s="114">
        <f>[45]Setembro!$H$14</f>
        <v>9.7200000000000006</v>
      </c>
      <c r="L49" s="114">
        <f>[45]Setembro!$H$15</f>
        <v>15.120000000000001</v>
      </c>
      <c r="M49" s="114">
        <f>[45]Setembro!$H$16</f>
        <v>13.68</v>
      </c>
      <c r="N49" s="114">
        <f>[45]Setembro!$H$17</f>
        <v>23.759999999999998</v>
      </c>
      <c r="O49" s="114">
        <f>[45]Setembro!$H$18</f>
        <v>10.8</v>
      </c>
      <c r="P49" s="114">
        <f>[45]Setembro!$H$19</f>
        <v>5.7600000000000007</v>
      </c>
      <c r="Q49" s="114">
        <f>[45]Setembro!$H$20</f>
        <v>9</v>
      </c>
      <c r="R49" s="114">
        <f>[45]Setembro!$H$21</f>
        <v>14.4</v>
      </c>
      <c r="S49" s="114">
        <f>[45]Setembro!$H$22</f>
        <v>14.4</v>
      </c>
      <c r="T49" s="114">
        <f>[45]Setembro!$H$23</f>
        <v>7.2</v>
      </c>
      <c r="U49" s="114">
        <f>[45]Setembro!$H$24</f>
        <v>6.84</v>
      </c>
      <c r="V49" s="114">
        <f>[45]Setembro!$H$25</f>
        <v>12.24</v>
      </c>
      <c r="W49" s="114">
        <f>[45]Setembro!$H$26</f>
        <v>12.6</v>
      </c>
      <c r="X49" s="114">
        <f>[45]Setembro!$H$27</f>
        <v>8.64</v>
      </c>
      <c r="Y49" s="114">
        <f>[45]Setembro!$H$28</f>
        <v>9.7200000000000006</v>
      </c>
      <c r="Z49" s="114">
        <f>[45]Setembro!$H$29</f>
        <v>13.32</v>
      </c>
      <c r="AA49" s="114">
        <f>[45]Setembro!$H$30</f>
        <v>12.24</v>
      </c>
      <c r="AB49" s="114">
        <f>[45]Setembro!$H$31</f>
        <v>15.120000000000001</v>
      </c>
      <c r="AC49" s="114">
        <f>[45]Setembro!$H$32</f>
        <v>9.7200000000000006</v>
      </c>
      <c r="AD49" s="114">
        <f>[45]Setembro!$H$33</f>
        <v>7.2</v>
      </c>
      <c r="AE49" s="114">
        <f>[45]Setembro!$H$34</f>
        <v>13.68</v>
      </c>
      <c r="AF49" s="109">
        <f t="shared" si="1"/>
        <v>23.759999999999998</v>
      </c>
      <c r="AG49" s="108">
        <f t="shared" si="2"/>
        <v>12.420000000000003</v>
      </c>
    </row>
    <row r="50" spans="1:37" s="5" customFormat="1" ht="17.100000000000001" customHeight="1" x14ac:dyDescent="0.2">
      <c r="A50" s="53" t="s">
        <v>24</v>
      </c>
      <c r="B50" s="115">
        <f t="shared" ref="B50:AE50" si="3">MAX(B5:B49)</f>
        <v>34.200000000000003</v>
      </c>
      <c r="C50" s="115">
        <f t="shared" si="3"/>
        <v>37.440000000000005</v>
      </c>
      <c r="D50" s="115">
        <f t="shared" si="3"/>
        <v>49.680000000000007</v>
      </c>
      <c r="E50" s="115">
        <f t="shared" si="3"/>
        <v>45.36</v>
      </c>
      <c r="F50" s="115">
        <f t="shared" si="3"/>
        <v>32.04</v>
      </c>
      <c r="G50" s="115">
        <f t="shared" si="3"/>
        <v>28.44</v>
      </c>
      <c r="H50" s="115">
        <f t="shared" si="3"/>
        <v>34.200000000000003</v>
      </c>
      <c r="I50" s="115">
        <f t="shared" si="3"/>
        <v>31.680000000000003</v>
      </c>
      <c r="J50" s="115">
        <f t="shared" si="3"/>
        <v>37.440000000000005</v>
      </c>
      <c r="K50" s="115">
        <f t="shared" si="3"/>
        <v>39.24</v>
      </c>
      <c r="L50" s="115">
        <f t="shared" si="3"/>
        <v>29.16</v>
      </c>
      <c r="M50" s="115">
        <f t="shared" si="3"/>
        <v>60.480000000000004</v>
      </c>
      <c r="N50" s="115">
        <f t="shared" si="3"/>
        <v>40.32</v>
      </c>
      <c r="O50" s="115">
        <f t="shared" si="3"/>
        <v>42.84</v>
      </c>
      <c r="P50" s="115">
        <f t="shared" si="3"/>
        <v>24.48</v>
      </c>
      <c r="Q50" s="115">
        <f t="shared" si="3"/>
        <v>26.64</v>
      </c>
      <c r="R50" s="115">
        <f t="shared" si="3"/>
        <v>35.64</v>
      </c>
      <c r="S50" s="115">
        <f t="shared" si="3"/>
        <v>33.119999999999997</v>
      </c>
      <c r="T50" s="115">
        <f t="shared" si="3"/>
        <v>37.440000000000005</v>
      </c>
      <c r="U50" s="115">
        <f t="shared" si="3"/>
        <v>32.4</v>
      </c>
      <c r="V50" s="115">
        <f t="shared" si="3"/>
        <v>32.04</v>
      </c>
      <c r="W50" s="115">
        <f t="shared" si="3"/>
        <v>27</v>
      </c>
      <c r="X50" s="115">
        <f t="shared" si="3"/>
        <v>33.119999999999997</v>
      </c>
      <c r="Y50" s="115">
        <f t="shared" si="3"/>
        <v>30.96</v>
      </c>
      <c r="Z50" s="115">
        <f t="shared" si="3"/>
        <v>24.840000000000003</v>
      </c>
      <c r="AA50" s="115">
        <f t="shared" si="3"/>
        <v>37.440000000000005</v>
      </c>
      <c r="AB50" s="115">
        <f t="shared" si="3"/>
        <v>36.72</v>
      </c>
      <c r="AC50" s="115">
        <f t="shared" si="3"/>
        <v>20.88</v>
      </c>
      <c r="AD50" s="115">
        <f t="shared" si="3"/>
        <v>32.76</v>
      </c>
      <c r="AE50" s="115">
        <f t="shared" si="3"/>
        <v>25.56</v>
      </c>
      <c r="AF50" s="109">
        <f>MAX(AF5:AF49)</f>
        <v>60.480000000000004</v>
      </c>
      <c r="AG50" s="111"/>
      <c r="AJ50" s="5" t="s">
        <v>35</v>
      </c>
      <c r="AK50" s="5" t="s">
        <v>35</v>
      </c>
    </row>
    <row r="51" spans="1:37" x14ac:dyDescent="0.2">
      <c r="A51" s="116" t="s">
        <v>224</v>
      </c>
      <c r="B51" s="43"/>
      <c r="C51" s="43"/>
      <c r="D51" s="43"/>
      <c r="E51" s="43"/>
      <c r="F51" s="43"/>
      <c r="G51" s="4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77"/>
      <c r="Z51" s="77"/>
      <c r="AA51" s="77"/>
      <c r="AB51" s="77"/>
      <c r="AC51" s="77"/>
      <c r="AD51" s="49"/>
      <c r="AE51" s="54" t="s">
        <v>35</v>
      </c>
      <c r="AF51" s="47"/>
      <c r="AG51" s="48"/>
      <c r="AJ51" t="s">
        <v>35</v>
      </c>
    </row>
    <row r="52" spans="1:37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77"/>
      <c r="Z52" s="77"/>
      <c r="AA52" s="77"/>
      <c r="AB52" s="77"/>
      <c r="AC52" s="77"/>
      <c r="AD52" s="77"/>
      <c r="AE52" s="77"/>
      <c r="AF52" s="47"/>
      <c r="AG52" s="46"/>
      <c r="AI52" t="s">
        <v>35</v>
      </c>
      <c r="AJ52" t="s">
        <v>35</v>
      </c>
      <c r="AK52" t="s">
        <v>35</v>
      </c>
    </row>
    <row r="53" spans="1:37" x14ac:dyDescent="0.2">
      <c r="A53" s="45"/>
      <c r="B53" s="99"/>
      <c r="C53" s="99"/>
      <c r="D53" s="99"/>
      <c r="E53" s="99"/>
      <c r="F53" s="99"/>
      <c r="G53" s="99"/>
      <c r="H53" s="99"/>
      <c r="I53" s="99"/>
      <c r="J53" s="100"/>
      <c r="K53" s="100"/>
      <c r="L53" s="100"/>
      <c r="M53" s="100"/>
      <c r="N53" s="100"/>
      <c r="O53" s="100"/>
      <c r="P53" s="100"/>
      <c r="Q53" s="99"/>
      <c r="R53" s="99"/>
      <c r="S53" s="99"/>
      <c r="T53" s="102"/>
      <c r="U53" s="102"/>
      <c r="V53" s="102"/>
      <c r="W53" s="102"/>
      <c r="X53" s="102"/>
      <c r="Y53" s="77"/>
      <c r="Z53" s="77"/>
      <c r="AA53" s="77"/>
      <c r="AB53" s="77"/>
      <c r="AC53" s="77"/>
      <c r="AD53" s="49"/>
      <c r="AE53" s="49"/>
      <c r="AF53" s="47"/>
      <c r="AG53" s="46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77"/>
      <c r="Z54" s="77"/>
      <c r="AA54" s="77"/>
      <c r="AB54" s="77"/>
      <c r="AC54" s="77"/>
      <c r="AD54" s="49"/>
      <c r="AE54" s="49"/>
      <c r="AF54" s="47"/>
      <c r="AG54" s="78"/>
      <c r="AK54" t="s">
        <v>35</v>
      </c>
    </row>
    <row r="55" spans="1:37" x14ac:dyDescent="0.2">
      <c r="A55" s="45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49"/>
      <c r="AF55" s="47"/>
      <c r="AG55" s="48"/>
    </row>
    <row r="56" spans="1:37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47"/>
      <c r="AG56" s="48"/>
      <c r="AJ56" t="s">
        <v>35</v>
      </c>
    </row>
    <row r="57" spans="1:37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35</v>
      </c>
    </row>
    <row r="60" spans="1:37" x14ac:dyDescent="0.2">
      <c r="AA60" s="3" t="s">
        <v>35</v>
      </c>
      <c r="AG60" t="s">
        <v>35</v>
      </c>
      <c r="AJ60" t="s">
        <v>35</v>
      </c>
    </row>
    <row r="61" spans="1:37" x14ac:dyDescent="0.2">
      <c r="U61" s="3" t="s">
        <v>35</v>
      </c>
    </row>
    <row r="62" spans="1:37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7" x14ac:dyDescent="0.2">
      <c r="G63" s="3" t="s">
        <v>35</v>
      </c>
      <c r="H63" s="3" t="s">
        <v>212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7" x14ac:dyDescent="0.2">
      <c r="T64" s="3" t="s">
        <v>35</v>
      </c>
      <c r="W64" s="3" t="s">
        <v>35</v>
      </c>
      <c r="AA64" s="3" t="s">
        <v>35</v>
      </c>
      <c r="AE64" s="3" t="s">
        <v>35</v>
      </c>
      <c r="AK64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3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opLeftCell="A16" workbookViewId="0">
      <selection activeCell="M55" sqref="M55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  <col min="36" max="36" width="12.42578125" bestFit="1" customWidth="1"/>
  </cols>
  <sheetData>
    <row r="1" spans="1:37" ht="20.100000000000001" customHeight="1" thickBot="1" x14ac:dyDescent="0.25">
      <c r="A1" s="148" t="s">
        <v>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50"/>
    </row>
    <row r="2" spans="1:37" s="4" customFormat="1" ht="16.5" customHeight="1" x14ac:dyDescent="0.2">
      <c r="A2" s="151" t="s">
        <v>21</v>
      </c>
      <c r="B2" s="157" t="s">
        <v>213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9"/>
    </row>
    <row r="3" spans="1:37" s="5" customFormat="1" ht="12" customHeight="1" x14ac:dyDescent="0.2">
      <c r="A3" s="152"/>
      <c r="B3" s="153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60">
        <v>30</v>
      </c>
      <c r="AF3" s="85" t="s">
        <v>206</v>
      </c>
    </row>
    <row r="4" spans="1:37" s="5" customFormat="1" ht="13.5" customHeight="1" x14ac:dyDescent="0.2">
      <c r="A4" s="152"/>
      <c r="B4" s="154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61"/>
      <c r="AF4" s="86" t="s">
        <v>25</v>
      </c>
    </row>
    <row r="5" spans="1:37" s="5" customFormat="1" x14ac:dyDescent="0.2">
      <c r="A5" s="80" t="s">
        <v>30</v>
      </c>
      <c r="B5" s="92" t="str">
        <f>[1]Setembro!$I$5</f>
        <v>*</v>
      </c>
      <c r="C5" s="92" t="str">
        <f>[1]Setembro!$I$6</f>
        <v>*</v>
      </c>
      <c r="D5" s="92" t="str">
        <f>[1]Setembro!$I$7</f>
        <v>*</v>
      </c>
      <c r="E5" s="92" t="str">
        <f>[1]Setembro!$I$8</f>
        <v>*</v>
      </c>
      <c r="F5" s="92" t="str">
        <f>[1]Setembro!$I$9</f>
        <v>*</v>
      </c>
      <c r="G5" s="92" t="str">
        <f>[1]Setembro!$I$10</f>
        <v>*</v>
      </c>
      <c r="H5" s="92" t="str">
        <f>[1]Setembro!$I$11</f>
        <v>*</v>
      </c>
      <c r="I5" s="92" t="str">
        <f>[1]Setembro!$I$12</f>
        <v>*</v>
      </c>
      <c r="J5" s="92" t="str">
        <f>[1]Setembro!$I$13</f>
        <v>*</v>
      </c>
      <c r="K5" s="92" t="str">
        <f>[1]Setembro!$I$14</f>
        <v>*</v>
      </c>
      <c r="L5" s="92" t="str">
        <f>[1]Setembro!$I$15</f>
        <v>*</v>
      </c>
      <c r="M5" s="92" t="str">
        <f>[1]Setembro!$I$16</f>
        <v>*</v>
      </c>
      <c r="N5" s="92" t="str">
        <f>[1]Setembro!$I$17</f>
        <v>*</v>
      </c>
      <c r="O5" s="92" t="str">
        <f>[1]Setembro!$I$18</f>
        <v>*</v>
      </c>
      <c r="P5" s="92" t="str">
        <f>[1]Setembro!$I$19</f>
        <v>*</v>
      </c>
      <c r="Q5" s="92" t="str">
        <f>[1]Setembro!$I$20</f>
        <v>*</v>
      </c>
      <c r="R5" s="92" t="str">
        <f>[1]Setembro!$I$21</f>
        <v>*</v>
      </c>
      <c r="S5" s="92" t="str">
        <f>[1]Setembro!$I$22</f>
        <v>*</v>
      </c>
      <c r="T5" s="92" t="str">
        <f>[1]Setembro!$I$23</f>
        <v>*</v>
      </c>
      <c r="U5" s="92" t="str">
        <f>[1]Setembro!$I$24</f>
        <v>*</v>
      </c>
      <c r="V5" s="92" t="str">
        <f>[1]Setembro!$I$25</f>
        <v>*</v>
      </c>
      <c r="W5" s="92" t="str">
        <f>[1]Setembro!$I$26</f>
        <v>*</v>
      </c>
      <c r="X5" s="92" t="str">
        <f>[1]Setembro!$I$27</f>
        <v>*</v>
      </c>
      <c r="Y5" s="92" t="str">
        <f>[1]Setembro!$I$28</f>
        <v>*</v>
      </c>
      <c r="Z5" s="92" t="str">
        <f>[1]Setembro!$I$29</f>
        <v>*</v>
      </c>
      <c r="AA5" s="92" t="str">
        <f>[1]Setembro!$I$30</f>
        <v>*</v>
      </c>
      <c r="AB5" s="92" t="str">
        <f>[1]Setembro!$I$31</f>
        <v>*</v>
      </c>
      <c r="AC5" s="92" t="str">
        <f>[1]Setembro!$I$32</f>
        <v>*</v>
      </c>
      <c r="AD5" s="92" t="str">
        <f>[1]Setembro!$I$33</f>
        <v>*</v>
      </c>
      <c r="AE5" s="92" t="str">
        <f>[1]Setembro!$I$34</f>
        <v>*</v>
      </c>
      <c r="AF5" s="93" t="str">
        <f>[1]Setembro!$I$35</f>
        <v>*</v>
      </c>
    </row>
    <row r="6" spans="1:37" x14ac:dyDescent="0.2">
      <c r="A6" s="80" t="s">
        <v>0</v>
      </c>
      <c r="B6" s="11" t="str">
        <f>[2]Setembro!$I$5</f>
        <v>*</v>
      </c>
      <c r="C6" s="11" t="str">
        <f>[2]Setembro!$I$6</f>
        <v>*</v>
      </c>
      <c r="D6" s="11" t="str">
        <f>[2]Setembro!$I$7</f>
        <v>*</v>
      </c>
      <c r="E6" s="11" t="str">
        <f>[2]Setembro!$I$8</f>
        <v>*</v>
      </c>
      <c r="F6" s="11" t="str">
        <f>[2]Setembro!$I$9</f>
        <v>*</v>
      </c>
      <c r="G6" s="11" t="str">
        <f>[2]Setembro!$I$10</f>
        <v>*</v>
      </c>
      <c r="H6" s="11" t="str">
        <f>[2]Setembro!$I$11</f>
        <v>*</v>
      </c>
      <c r="I6" s="11" t="str">
        <f>[2]Setembro!$I$12</f>
        <v>*</v>
      </c>
      <c r="J6" s="11" t="str">
        <f>[2]Setembro!$I$13</f>
        <v>*</v>
      </c>
      <c r="K6" s="11" t="str">
        <f>[2]Setembro!$I$14</f>
        <v>*</v>
      </c>
      <c r="L6" s="11" t="str">
        <f>[2]Setembro!$I$15</f>
        <v>*</v>
      </c>
      <c r="M6" s="11" t="str">
        <f>[2]Setembro!$I$16</f>
        <v>*</v>
      </c>
      <c r="N6" s="11" t="str">
        <f>[2]Setembro!$I$17</f>
        <v>*</v>
      </c>
      <c r="O6" s="11" t="str">
        <f>[2]Setembro!$I$18</f>
        <v>*</v>
      </c>
      <c r="P6" s="11" t="str">
        <f>[2]Setembro!$I$19</f>
        <v>*</v>
      </c>
      <c r="Q6" s="11" t="str">
        <f>[2]Setembro!$I$20</f>
        <v>*</v>
      </c>
      <c r="R6" s="11" t="str">
        <f>[2]Setembro!$I$21</f>
        <v>*</v>
      </c>
      <c r="S6" s="11" t="str">
        <f>[2]Setembro!$I$22</f>
        <v>*</v>
      </c>
      <c r="T6" s="91" t="str">
        <f>[2]Setembro!$I$23</f>
        <v>*</v>
      </c>
      <c r="U6" s="91" t="str">
        <f>[2]Setembro!$I$24</f>
        <v>*</v>
      </c>
      <c r="V6" s="91" t="str">
        <f>[2]Setembro!$I$25</f>
        <v>*</v>
      </c>
      <c r="W6" s="91" t="str">
        <f>[2]Setembro!$I$26</f>
        <v>*</v>
      </c>
      <c r="X6" s="91" t="str">
        <f>[2]Setembro!$I$27</f>
        <v>*</v>
      </c>
      <c r="Y6" s="91" t="str">
        <f>[2]Setembro!$I$28</f>
        <v>*</v>
      </c>
      <c r="Z6" s="91" t="str">
        <f>[2]Setembro!$I$29</f>
        <v>*</v>
      </c>
      <c r="AA6" s="91" t="str">
        <f>[2]Setembro!$I$30</f>
        <v>*</v>
      </c>
      <c r="AB6" s="91" t="str">
        <f>[2]Setembro!$I$31</f>
        <v>*</v>
      </c>
      <c r="AC6" s="91" t="str">
        <f>[2]Setembro!$I$32</f>
        <v>*</v>
      </c>
      <c r="AD6" s="91" t="str">
        <f>[2]Setembro!$I$33</f>
        <v>*</v>
      </c>
      <c r="AE6" s="91" t="str">
        <f>[2]Setembro!$I$34</f>
        <v>*</v>
      </c>
      <c r="AF6" s="88" t="str">
        <f>[2]Setembro!$I$35</f>
        <v>*</v>
      </c>
    </row>
    <row r="7" spans="1:37" x14ac:dyDescent="0.2">
      <c r="A7" s="80" t="s">
        <v>88</v>
      </c>
      <c r="B7" s="91" t="str">
        <f>[3]Setembro!$I$5</f>
        <v>*</v>
      </c>
      <c r="C7" s="91" t="str">
        <f>[3]Setembro!$I$6</f>
        <v>*</v>
      </c>
      <c r="D7" s="91" t="str">
        <f>[3]Setembro!$I$7</f>
        <v>*</v>
      </c>
      <c r="E7" s="91" t="str">
        <f>[3]Setembro!$I$8</f>
        <v>*</v>
      </c>
      <c r="F7" s="91" t="str">
        <f>[3]Setembro!$I$9</f>
        <v>*</v>
      </c>
      <c r="G7" s="91" t="str">
        <f>[3]Setembro!$I$10</f>
        <v>*</v>
      </c>
      <c r="H7" s="91" t="str">
        <f>[3]Setembro!$I$11</f>
        <v>*</v>
      </c>
      <c r="I7" s="91" t="str">
        <f>[3]Setembro!$I$12</f>
        <v>*</v>
      </c>
      <c r="J7" s="91" t="str">
        <f>[3]Setembro!$I$13</f>
        <v>*</v>
      </c>
      <c r="K7" s="91" t="str">
        <f>[3]Setembro!$I$14</f>
        <v>*</v>
      </c>
      <c r="L7" s="91" t="str">
        <f>[3]Setembro!$I$15</f>
        <v>*</v>
      </c>
      <c r="M7" s="91" t="str">
        <f>[3]Setembro!$I$16</f>
        <v>*</v>
      </c>
      <c r="N7" s="91" t="str">
        <f>[3]Setembro!$I$17</f>
        <v>*</v>
      </c>
      <c r="O7" s="91" t="str">
        <f>[3]Setembro!$I$18</f>
        <v>*</v>
      </c>
      <c r="P7" s="91" t="str">
        <f>[3]Setembro!$I$19</f>
        <v>*</v>
      </c>
      <c r="Q7" s="91" t="str">
        <f>[3]Setembro!$I$20</f>
        <v>*</v>
      </c>
      <c r="R7" s="91" t="str">
        <f>[3]Setembro!$I$21</f>
        <v>*</v>
      </c>
      <c r="S7" s="91" t="str">
        <f>[3]Setembro!$I$22</f>
        <v>*</v>
      </c>
      <c r="T7" s="91" t="str">
        <f>[3]Setembro!$I$23</f>
        <v>*</v>
      </c>
      <c r="U7" s="91" t="str">
        <f>[3]Setembro!$I$24</f>
        <v>*</v>
      </c>
      <c r="V7" s="91" t="str">
        <f>[3]Setembro!$I$25</f>
        <v>*</v>
      </c>
      <c r="W7" s="91" t="str">
        <f>[3]Setembro!$I$26</f>
        <v>*</v>
      </c>
      <c r="X7" s="91" t="str">
        <f>[3]Setembro!$I$27</f>
        <v>*</v>
      </c>
      <c r="Y7" s="91" t="str">
        <f>[3]Setembro!$I$28</f>
        <v>*</v>
      </c>
      <c r="Z7" s="91" t="str">
        <f>[3]Setembro!$I$29</f>
        <v>*</v>
      </c>
      <c r="AA7" s="91" t="str">
        <f>[3]Setembro!$I$30</f>
        <v>*</v>
      </c>
      <c r="AB7" s="91" t="str">
        <f>[3]Setembro!$I$31</f>
        <v>*</v>
      </c>
      <c r="AC7" s="91" t="str">
        <f>[3]Setembro!$I$32</f>
        <v>*</v>
      </c>
      <c r="AD7" s="91" t="str">
        <f>[3]Setembro!$I$33</f>
        <v>*</v>
      </c>
      <c r="AE7" s="91" t="str">
        <f>[3]Setembro!$I$34</f>
        <v>*</v>
      </c>
      <c r="AF7" s="88" t="str">
        <f>[3]Setembro!$I$35</f>
        <v>*</v>
      </c>
    </row>
    <row r="8" spans="1:37" x14ac:dyDescent="0.2">
      <c r="A8" s="80" t="s">
        <v>1</v>
      </c>
      <c r="B8" s="11" t="str">
        <f>[4]Setembro!$I$5</f>
        <v>*</v>
      </c>
      <c r="C8" s="11" t="str">
        <f>[4]Setembro!$I$6</f>
        <v>*</v>
      </c>
      <c r="D8" s="11" t="str">
        <f>[4]Setembro!$I$7</f>
        <v>*</v>
      </c>
      <c r="E8" s="11" t="str">
        <f>[4]Setembro!$I$8</f>
        <v>*</v>
      </c>
      <c r="F8" s="11" t="str">
        <f>[4]Setembro!$I$9</f>
        <v>*</v>
      </c>
      <c r="G8" s="11" t="str">
        <f>[4]Setembro!$I$10</f>
        <v>*</v>
      </c>
      <c r="H8" s="11" t="str">
        <f>[4]Setembro!$I$11</f>
        <v>*</v>
      </c>
      <c r="I8" s="11" t="str">
        <f>[4]Setembro!$I$12</f>
        <v>*</v>
      </c>
      <c r="J8" s="11" t="str">
        <f>[4]Setembro!$I$13</f>
        <v>*</v>
      </c>
      <c r="K8" s="11" t="str">
        <f>[4]Setembro!$I$14</f>
        <v>*</v>
      </c>
      <c r="L8" s="11" t="str">
        <f>[4]Setembro!$I$15</f>
        <v>*</v>
      </c>
      <c r="M8" s="11" t="str">
        <f>[4]Setembro!$I$16</f>
        <v>*</v>
      </c>
      <c r="N8" s="11" t="str">
        <f>[4]Setembro!$I$17</f>
        <v>*</v>
      </c>
      <c r="O8" s="11" t="str">
        <f>[4]Setembro!$I$18</f>
        <v>*</v>
      </c>
      <c r="P8" s="11" t="str">
        <f>[4]Setembro!$I$19</f>
        <v>*</v>
      </c>
      <c r="Q8" s="11" t="str">
        <f>[4]Setembro!$I$20</f>
        <v>*</v>
      </c>
      <c r="R8" s="11" t="str">
        <f>[4]Setembro!$I$21</f>
        <v>*</v>
      </c>
      <c r="S8" s="11" t="str">
        <f>[4]Setembro!$I$22</f>
        <v>*</v>
      </c>
      <c r="T8" s="91" t="str">
        <f>[4]Setembro!$I$23</f>
        <v>*</v>
      </c>
      <c r="U8" s="91" t="str">
        <f>[4]Setembro!$I$24</f>
        <v>*</v>
      </c>
      <c r="V8" s="91" t="str">
        <f>[4]Setembro!$I$25</f>
        <v>*</v>
      </c>
      <c r="W8" s="91" t="str">
        <f>[4]Setembro!$I$26</f>
        <v>*</v>
      </c>
      <c r="X8" s="91" t="str">
        <f>[4]Setembro!$I$27</f>
        <v>*</v>
      </c>
      <c r="Y8" s="91" t="str">
        <f>[4]Setembro!$I$28</f>
        <v>*</v>
      </c>
      <c r="Z8" s="91" t="str">
        <f>[4]Setembro!$I$29</f>
        <v>*</v>
      </c>
      <c r="AA8" s="91" t="str">
        <f>[4]Setembro!$I$30</f>
        <v>*</v>
      </c>
      <c r="AB8" s="91" t="str">
        <f>[4]Setembro!$I$31</f>
        <v>*</v>
      </c>
      <c r="AC8" s="91" t="str">
        <f>[4]Setembro!$I$32</f>
        <v>*</v>
      </c>
      <c r="AD8" s="91" t="str">
        <f>[4]Setembro!$I$33</f>
        <v>*</v>
      </c>
      <c r="AE8" s="91" t="str">
        <f>[4]Setembro!$I$34</f>
        <v>*</v>
      </c>
      <c r="AF8" s="88" t="str">
        <f>[4]Setembro!$I$35</f>
        <v>*</v>
      </c>
    </row>
    <row r="9" spans="1:37" x14ac:dyDescent="0.2">
      <c r="A9" s="80" t="s">
        <v>151</v>
      </c>
      <c r="B9" s="11" t="str">
        <f>[5]Setembro!$I$5</f>
        <v>*</v>
      </c>
      <c r="C9" s="11" t="str">
        <f>[5]Setembro!$I$6</f>
        <v>*</v>
      </c>
      <c r="D9" s="11" t="str">
        <f>[5]Setembro!$I$7</f>
        <v>*</v>
      </c>
      <c r="E9" s="11" t="str">
        <f>[5]Setembro!$I$8</f>
        <v>*</v>
      </c>
      <c r="F9" s="11" t="str">
        <f>[5]Setembro!$I$9</f>
        <v>*</v>
      </c>
      <c r="G9" s="11" t="str">
        <f>[5]Setembro!$I$10</f>
        <v>*</v>
      </c>
      <c r="H9" s="11" t="str">
        <f>[5]Setembro!$I$11</f>
        <v>*</v>
      </c>
      <c r="I9" s="11" t="str">
        <f>[5]Setembro!$I$12</f>
        <v>*</v>
      </c>
      <c r="J9" s="11" t="str">
        <f>[5]Setembro!$I$13</f>
        <v>*</v>
      </c>
      <c r="K9" s="11" t="str">
        <f>[5]Setembro!$I$14</f>
        <v>*</v>
      </c>
      <c r="L9" s="11" t="str">
        <f>[5]Setembro!$I$15</f>
        <v>*</v>
      </c>
      <c r="M9" s="11" t="str">
        <f>[5]Setembro!$I$16</f>
        <v>*</v>
      </c>
      <c r="N9" s="11" t="str">
        <f>[5]Setembro!$I$17</f>
        <v>*</v>
      </c>
      <c r="O9" s="11" t="str">
        <f>[5]Setembro!$I$18</f>
        <v>*</v>
      </c>
      <c r="P9" s="11" t="str">
        <f>[5]Setembro!$I$19</f>
        <v>*</v>
      </c>
      <c r="Q9" s="11" t="str">
        <f>[5]Setembro!$I$20</f>
        <v>*</v>
      </c>
      <c r="R9" s="11" t="str">
        <f>[5]Setembro!$I$21</f>
        <v>*</v>
      </c>
      <c r="S9" s="11" t="str">
        <f>[5]Setembro!$I$22</f>
        <v>*</v>
      </c>
      <c r="T9" s="91" t="str">
        <f>[5]Setembro!$I$23</f>
        <v>*</v>
      </c>
      <c r="U9" s="91" t="str">
        <f>[5]Setembro!$I$24</f>
        <v>*</v>
      </c>
      <c r="V9" s="91" t="str">
        <f>[5]Setembro!$I$25</f>
        <v>*</v>
      </c>
      <c r="W9" s="91" t="str">
        <f>[5]Setembro!$I$26</f>
        <v>*</v>
      </c>
      <c r="X9" s="91" t="str">
        <f>[5]Setembro!$I$27</f>
        <v>*</v>
      </c>
      <c r="Y9" s="91" t="str">
        <f>[5]Setembro!$I$28</f>
        <v>*</v>
      </c>
      <c r="Z9" s="91" t="str">
        <f>[5]Setembro!$I$29</f>
        <v>*</v>
      </c>
      <c r="AA9" s="91" t="str">
        <f>[5]Setembro!$I$30</f>
        <v>*</v>
      </c>
      <c r="AB9" s="91" t="str">
        <f>[5]Setembro!$I$31</f>
        <v>*</v>
      </c>
      <c r="AC9" s="91" t="str">
        <f>[5]Setembro!$I$32</f>
        <v>*</v>
      </c>
      <c r="AD9" s="91" t="str">
        <f>[5]Setembro!$I$33</f>
        <v>*</v>
      </c>
      <c r="AE9" s="91" t="str">
        <f>[5]Setembro!$I$34</f>
        <v>*</v>
      </c>
      <c r="AF9" s="96" t="str">
        <f>[5]Setembro!$I$35</f>
        <v>*</v>
      </c>
    </row>
    <row r="10" spans="1:37" x14ac:dyDescent="0.2">
      <c r="A10" s="80" t="s">
        <v>95</v>
      </c>
      <c r="B10" s="11" t="str">
        <f>[6]Setembro!$I$5</f>
        <v>*</v>
      </c>
      <c r="C10" s="11" t="str">
        <f>[6]Setembro!$I$6</f>
        <v>*</v>
      </c>
      <c r="D10" s="11" t="str">
        <f>[6]Setembro!$I$7</f>
        <v>*</v>
      </c>
      <c r="E10" s="11" t="str">
        <f>[6]Setembro!$I$8</f>
        <v>*</v>
      </c>
      <c r="F10" s="11" t="str">
        <f>[6]Setembro!$I$9</f>
        <v>*</v>
      </c>
      <c r="G10" s="11" t="str">
        <f>[6]Setembro!$I$10</f>
        <v>*</v>
      </c>
      <c r="H10" s="11" t="str">
        <f>[6]Setembro!$I$11</f>
        <v>*</v>
      </c>
      <c r="I10" s="11" t="str">
        <f>[6]Setembro!$I$12</f>
        <v>*</v>
      </c>
      <c r="J10" s="11" t="str">
        <f>[6]Setembro!$I$13</f>
        <v>*</v>
      </c>
      <c r="K10" s="11" t="str">
        <f>[6]Setembro!$I$14</f>
        <v>*</v>
      </c>
      <c r="L10" s="11" t="str">
        <f>[6]Setembro!$I$15</f>
        <v>*</v>
      </c>
      <c r="M10" s="11" t="str">
        <f>[6]Setembro!$I$16</f>
        <v>*</v>
      </c>
      <c r="N10" s="11" t="str">
        <f>[6]Setembro!$I$17</f>
        <v>*</v>
      </c>
      <c r="O10" s="11" t="str">
        <f>[6]Setembro!$I$18</f>
        <v>*</v>
      </c>
      <c r="P10" s="11" t="str">
        <f>[6]Setembro!$I$19</f>
        <v>*</v>
      </c>
      <c r="Q10" s="11" t="str">
        <f>[6]Setembro!$I$20</f>
        <v>*</v>
      </c>
      <c r="R10" s="11" t="str">
        <f>[6]Setembro!$I$21</f>
        <v>*</v>
      </c>
      <c r="S10" s="11" t="str">
        <f>[6]Setembro!$I$22</f>
        <v>*</v>
      </c>
      <c r="T10" s="91" t="str">
        <f>[6]Setembro!$I$23</f>
        <v>*</v>
      </c>
      <c r="U10" s="91" t="str">
        <f>[6]Setembro!$I$24</f>
        <v>*</v>
      </c>
      <c r="V10" s="91" t="str">
        <f>[6]Setembro!$I$25</f>
        <v>*</v>
      </c>
      <c r="W10" s="91" t="str">
        <f>[6]Setembro!$I$26</f>
        <v>*</v>
      </c>
      <c r="X10" s="91" t="str">
        <f>[6]Setembro!$I$27</f>
        <v>*</v>
      </c>
      <c r="Y10" s="91" t="str">
        <f>[6]Setembro!$I$28</f>
        <v>*</v>
      </c>
      <c r="Z10" s="91" t="str">
        <f>[6]Setembro!$I$29</f>
        <v>*</v>
      </c>
      <c r="AA10" s="91" t="str">
        <f>[6]Setembro!$I$30</f>
        <v>*</v>
      </c>
      <c r="AB10" s="91" t="str">
        <f>[6]Setembro!$I$31</f>
        <v>*</v>
      </c>
      <c r="AC10" s="91" t="str">
        <f>[6]Setembro!$I$32</f>
        <v>*</v>
      </c>
      <c r="AD10" s="91" t="str">
        <f>[6]Setembro!$I$33</f>
        <v>*</v>
      </c>
      <c r="AE10" s="91" t="str">
        <f>[6]Setembro!$I$34</f>
        <v>*</v>
      </c>
      <c r="AF10" s="96" t="str">
        <f>[6]Setembro!$I$35</f>
        <v>*</v>
      </c>
    </row>
    <row r="11" spans="1:37" x14ac:dyDescent="0.2">
      <c r="A11" s="80" t="s">
        <v>52</v>
      </c>
      <c r="B11" s="11" t="str">
        <f>[7]Setembro!$I$5</f>
        <v>*</v>
      </c>
      <c r="C11" s="11" t="str">
        <f>[7]Setembro!$I$6</f>
        <v>*</v>
      </c>
      <c r="D11" s="11" t="str">
        <f>[7]Setembro!$I$7</f>
        <v>*</v>
      </c>
      <c r="E11" s="11" t="str">
        <f>[7]Setembro!$I$8</f>
        <v>*</v>
      </c>
      <c r="F11" s="11" t="str">
        <f>[7]Setembro!$I$9</f>
        <v>*</v>
      </c>
      <c r="G11" s="11" t="str">
        <f>[7]Setembro!$I$10</f>
        <v>*</v>
      </c>
      <c r="H11" s="11" t="str">
        <f>[7]Setembro!$I$11</f>
        <v>*</v>
      </c>
      <c r="I11" s="11" t="str">
        <f>[7]Setembro!$I$12</f>
        <v>*</v>
      </c>
      <c r="J11" s="11" t="str">
        <f>[7]Setembro!$I$13</f>
        <v>*</v>
      </c>
      <c r="K11" s="11" t="str">
        <f>[7]Setembro!$I$14</f>
        <v>*</v>
      </c>
      <c r="L11" s="11" t="str">
        <f>[7]Setembro!$I$15</f>
        <v>*</v>
      </c>
      <c r="M11" s="11" t="str">
        <f>[7]Setembro!$I$16</f>
        <v>*</v>
      </c>
      <c r="N11" s="11" t="str">
        <f>[7]Setembro!$I$17</f>
        <v>*</v>
      </c>
      <c r="O11" s="11" t="str">
        <f>[7]Setembro!$I$18</f>
        <v>*</v>
      </c>
      <c r="P11" s="11" t="str">
        <f>[7]Setembro!$I$19</f>
        <v>*</v>
      </c>
      <c r="Q11" s="11" t="str">
        <f>[7]Setembro!$I$20</f>
        <v>*</v>
      </c>
      <c r="R11" s="11" t="str">
        <f>[7]Setembro!$I$21</f>
        <v>*</v>
      </c>
      <c r="S11" s="11" t="str">
        <f>[7]Setembro!$I$22</f>
        <v>*</v>
      </c>
      <c r="T11" s="91" t="str">
        <f>[7]Setembro!$I$23</f>
        <v>*</v>
      </c>
      <c r="U11" s="91" t="str">
        <f>[7]Setembro!$I$24</f>
        <v>*</v>
      </c>
      <c r="V11" s="91" t="str">
        <f>[7]Setembro!$I$25</f>
        <v>*</v>
      </c>
      <c r="W11" s="91" t="str">
        <f>[7]Setembro!$I$26</f>
        <v>*</v>
      </c>
      <c r="X11" s="91" t="str">
        <f>[7]Setembro!$I$27</f>
        <v>*</v>
      </c>
      <c r="Y11" s="91" t="str">
        <f>[7]Setembro!$I$28</f>
        <v>*</v>
      </c>
      <c r="Z11" s="91" t="str">
        <f>[7]Setembro!$I$29</f>
        <v>*</v>
      </c>
      <c r="AA11" s="91" t="str">
        <f>[7]Setembro!$I$30</f>
        <v>*</v>
      </c>
      <c r="AB11" s="91" t="str">
        <f>[7]Setembro!$I$31</f>
        <v>*</v>
      </c>
      <c r="AC11" s="91" t="str">
        <f>[7]Setembro!$I$32</f>
        <v>*</v>
      </c>
      <c r="AD11" s="91" t="str">
        <f>[7]Setembro!$I$33</f>
        <v>*</v>
      </c>
      <c r="AE11" s="91" t="str">
        <f>[7]Setembro!$I$34</f>
        <v>*</v>
      </c>
      <c r="AF11" s="88" t="str">
        <f>[7]Setembro!$I$35</f>
        <v>*</v>
      </c>
    </row>
    <row r="12" spans="1:37" x14ac:dyDescent="0.2">
      <c r="A12" s="80" t="s">
        <v>31</v>
      </c>
      <c r="B12" s="94" t="str">
        <f>[8]Setembro!$I$5</f>
        <v>*</v>
      </c>
      <c r="C12" s="94" t="str">
        <f>[8]Setembro!$I$6</f>
        <v>*</v>
      </c>
      <c r="D12" s="94" t="str">
        <f>[8]Setembro!$I$7</f>
        <v>*</v>
      </c>
      <c r="E12" s="94" t="str">
        <f>[8]Setembro!$I$8</f>
        <v>*</v>
      </c>
      <c r="F12" s="94" t="str">
        <f>[8]Setembro!$I$9</f>
        <v>*</v>
      </c>
      <c r="G12" s="94" t="str">
        <f>[8]Setembro!$I$10</f>
        <v>*</v>
      </c>
      <c r="H12" s="94" t="str">
        <f>[8]Setembro!$I$11</f>
        <v>*</v>
      </c>
      <c r="I12" s="94" t="str">
        <f>[8]Setembro!$I$12</f>
        <v>*</v>
      </c>
      <c r="J12" s="94" t="str">
        <f>[8]Setembro!$I$13</f>
        <v>*</v>
      </c>
      <c r="K12" s="94" t="str">
        <f>[8]Setembro!$I$14</f>
        <v>*</v>
      </c>
      <c r="L12" s="94" t="str">
        <f>[8]Setembro!$I$15</f>
        <v>*</v>
      </c>
      <c r="M12" s="94" t="str">
        <f>[8]Setembro!$I$16</f>
        <v>*</v>
      </c>
      <c r="N12" s="94" t="str">
        <f>[8]Setembro!$I$17</f>
        <v>*</v>
      </c>
      <c r="O12" s="94" t="str">
        <f>[8]Setembro!$I$18</f>
        <v>*</v>
      </c>
      <c r="P12" s="94" t="str">
        <f>[8]Setembro!$I$19</f>
        <v>*</v>
      </c>
      <c r="Q12" s="94" t="str">
        <f>[8]Setembro!$I$20</f>
        <v>*</v>
      </c>
      <c r="R12" s="94" t="str">
        <f>[8]Setembro!$I$21</f>
        <v>*</v>
      </c>
      <c r="S12" s="94" t="str">
        <f>[8]Setembro!$I$22</f>
        <v>*</v>
      </c>
      <c r="T12" s="91" t="str">
        <f>[8]Setembro!$I$23</f>
        <v>*</v>
      </c>
      <c r="U12" s="91" t="str">
        <f>[8]Setembro!$I$24</f>
        <v>*</v>
      </c>
      <c r="V12" s="91" t="str">
        <f>[8]Setembro!$I$25</f>
        <v>*</v>
      </c>
      <c r="W12" s="91" t="str">
        <f>[8]Setembro!$I$26</f>
        <v>*</v>
      </c>
      <c r="X12" s="91" t="str">
        <f>[8]Setembro!$I$27</f>
        <v>*</v>
      </c>
      <c r="Y12" s="91" t="str">
        <f>[8]Setembro!$I$28</f>
        <v>*</v>
      </c>
      <c r="Z12" s="91" t="str">
        <f>[8]Setembro!$I$29</f>
        <v>*</v>
      </c>
      <c r="AA12" s="91" t="str">
        <f>[8]Setembro!$I$30</f>
        <v>*</v>
      </c>
      <c r="AB12" s="91" t="str">
        <f>[8]Setembro!$I$31</f>
        <v>*</v>
      </c>
      <c r="AC12" s="91" t="str">
        <f>[8]Setembro!$I$32</f>
        <v>*</v>
      </c>
      <c r="AD12" s="91" t="str">
        <f>[8]Setembro!$I$33</f>
        <v>*</v>
      </c>
      <c r="AE12" s="91" t="str">
        <f>[8]Setembro!$I$34</f>
        <v>*</v>
      </c>
      <c r="AF12" s="88" t="str">
        <f>[8]Setembro!$I$35</f>
        <v>*</v>
      </c>
      <c r="AI12" t="s">
        <v>35</v>
      </c>
    </row>
    <row r="13" spans="1:37" x14ac:dyDescent="0.2">
      <c r="A13" s="80" t="s">
        <v>98</v>
      </c>
      <c r="B13" s="11" t="str">
        <f>[9]Setembro!$I$5</f>
        <v>*</v>
      </c>
      <c r="C13" s="11" t="str">
        <f>[9]Setembro!$I$6</f>
        <v>*</v>
      </c>
      <c r="D13" s="11" t="str">
        <f>[9]Setembro!$I$7</f>
        <v>*</v>
      </c>
      <c r="E13" s="11" t="str">
        <f>[9]Setembro!$I$8</f>
        <v>*</v>
      </c>
      <c r="F13" s="11" t="str">
        <f>[9]Setembro!$I$9</f>
        <v>*</v>
      </c>
      <c r="G13" s="11" t="str">
        <f>[9]Setembro!$I$10</f>
        <v>*</v>
      </c>
      <c r="H13" s="11" t="str">
        <f>[9]Setembro!$I$11</f>
        <v>*</v>
      </c>
      <c r="I13" s="11" t="str">
        <f>[9]Setembro!$I$12</f>
        <v>*</v>
      </c>
      <c r="J13" s="11" t="str">
        <f>[9]Setembro!$I$13</f>
        <v>*</v>
      </c>
      <c r="K13" s="11" t="str">
        <f>[9]Setembro!$I$14</f>
        <v>*</v>
      </c>
      <c r="L13" s="11" t="str">
        <f>[9]Setembro!$I$15</f>
        <v>*</v>
      </c>
      <c r="M13" s="11" t="str">
        <f>[9]Setembro!$I$16</f>
        <v>*</v>
      </c>
      <c r="N13" s="11" t="str">
        <f>[9]Setembro!$I$17</f>
        <v>*</v>
      </c>
      <c r="O13" s="11" t="str">
        <f>[9]Setembro!$I$18</f>
        <v>*</v>
      </c>
      <c r="P13" s="11" t="str">
        <f>[9]Setembro!$I$19</f>
        <v>*</v>
      </c>
      <c r="Q13" s="11" t="str">
        <f>[9]Setembro!$I$20</f>
        <v>*</v>
      </c>
      <c r="R13" s="11" t="str">
        <f>[9]Setembro!$I$21</f>
        <v>*</v>
      </c>
      <c r="S13" s="11" t="str">
        <f>[9]Setembro!$I$22</f>
        <v>*</v>
      </c>
      <c r="T13" s="11" t="str">
        <f>[9]Setembro!$I$23</f>
        <v>*</v>
      </c>
      <c r="U13" s="11" t="str">
        <f>[9]Setembro!$I$24</f>
        <v>*</v>
      </c>
      <c r="V13" s="11" t="str">
        <f>[9]Setembro!$I$25</f>
        <v>*</v>
      </c>
      <c r="W13" s="11" t="str">
        <f>[9]Setembro!$I$26</f>
        <v>*</v>
      </c>
      <c r="X13" s="11" t="str">
        <f>[9]Setembro!$I$27</f>
        <v>*</v>
      </c>
      <c r="Y13" s="11" t="str">
        <f>[9]Setembro!$I$28</f>
        <v>*</v>
      </c>
      <c r="Z13" s="11" t="str">
        <f>[9]Setembro!$I$29</f>
        <v>*</v>
      </c>
      <c r="AA13" s="11" t="str">
        <f>[9]Setembro!$I$30</f>
        <v>*</v>
      </c>
      <c r="AB13" s="11" t="str">
        <f>[9]Setembro!$I$31</f>
        <v>*</v>
      </c>
      <c r="AC13" s="11" t="str">
        <f>[9]Setembro!$I$32</f>
        <v>*</v>
      </c>
      <c r="AD13" s="11" t="str">
        <f>[9]Setembro!$I$33</f>
        <v>*</v>
      </c>
      <c r="AE13" s="11" t="str">
        <f>[9]Setembro!$I$34</f>
        <v>*</v>
      </c>
      <c r="AF13" s="96" t="str">
        <f>[9]Setembro!$I$35</f>
        <v>*</v>
      </c>
      <c r="AK13" t="s">
        <v>35</v>
      </c>
    </row>
    <row r="14" spans="1:37" x14ac:dyDescent="0.2">
      <c r="A14" s="80" t="s">
        <v>102</v>
      </c>
      <c r="B14" s="94" t="str">
        <f>[10]Setembro!$I$5</f>
        <v>*</v>
      </c>
      <c r="C14" s="94" t="str">
        <f>[10]Setembro!$I$6</f>
        <v>*</v>
      </c>
      <c r="D14" s="94" t="str">
        <f>[10]Setembro!$I$7</f>
        <v>*</v>
      </c>
      <c r="E14" s="94" t="str">
        <f>[10]Setembro!$I$8</f>
        <v>*</v>
      </c>
      <c r="F14" s="94" t="str">
        <f>[10]Setembro!$I$9</f>
        <v>*</v>
      </c>
      <c r="G14" s="94" t="str">
        <f>[10]Setembro!$I$10</f>
        <v>*</v>
      </c>
      <c r="H14" s="94" t="str">
        <f>[10]Setembro!$I$11</f>
        <v>*</v>
      </c>
      <c r="I14" s="94" t="str">
        <f>[10]Setembro!$I$12</f>
        <v>*</v>
      </c>
      <c r="J14" s="94" t="str">
        <f>[10]Setembro!$I$13</f>
        <v>*</v>
      </c>
      <c r="K14" s="94" t="str">
        <f>[10]Setembro!$I$14</f>
        <v>*</v>
      </c>
      <c r="L14" s="94" t="str">
        <f>[10]Setembro!$I$15</f>
        <v>*</v>
      </c>
      <c r="M14" s="94" t="str">
        <f>[10]Setembro!$I$16</f>
        <v>*</v>
      </c>
      <c r="N14" s="94" t="str">
        <f>[10]Setembro!$I$17</f>
        <v>*</v>
      </c>
      <c r="O14" s="94" t="str">
        <f>[10]Setembro!$I$18</f>
        <v>*</v>
      </c>
      <c r="P14" s="94" t="str">
        <f>[10]Setembro!$I$19</f>
        <v>*</v>
      </c>
      <c r="Q14" s="94" t="str">
        <f>[10]Setembro!$I$20</f>
        <v>*</v>
      </c>
      <c r="R14" s="94" t="str">
        <f>[10]Setembro!$I$21</f>
        <v>*</v>
      </c>
      <c r="S14" s="94" t="str">
        <f>[10]Setembro!$I$22</f>
        <v>*</v>
      </c>
      <c r="T14" s="91" t="str">
        <f>[10]Setembro!$I$23</f>
        <v>*</v>
      </c>
      <c r="U14" s="91" t="str">
        <f>[10]Setembro!$I$24</f>
        <v>*</v>
      </c>
      <c r="V14" s="91" t="str">
        <f>[10]Setembro!$I$25</f>
        <v>*</v>
      </c>
      <c r="W14" s="91" t="str">
        <f>[10]Setembro!$I$26</f>
        <v>*</v>
      </c>
      <c r="X14" s="91" t="str">
        <f>[10]Setembro!$I$27</f>
        <v>*</v>
      </c>
      <c r="Y14" s="91" t="str">
        <f>[10]Setembro!$I$28</f>
        <v>*</v>
      </c>
      <c r="Z14" s="91" t="str">
        <f>[10]Setembro!$I$29</f>
        <v>*</v>
      </c>
      <c r="AA14" s="91" t="str">
        <f>[10]Setembro!$I$30</f>
        <v>*</v>
      </c>
      <c r="AB14" s="91" t="str">
        <f>[10]Setembro!$I$31</f>
        <v>*</v>
      </c>
      <c r="AC14" s="91" t="str">
        <f>[10]Setembro!$I$32</f>
        <v>*</v>
      </c>
      <c r="AD14" s="91" t="str">
        <f>[10]Setembro!$I$33</f>
        <v>*</v>
      </c>
      <c r="AE14" s="91" t="str">
        <f>[10]Setembro!$I$34</f>
        <v>*</v>
      </c>
      <c r="AF14" s="96" t="str">
        <f>[10]Setembro!$I$35</f>
        <v>*</v>
      </c>
    </row>
    <row r="15" spans="1:37" x14ac:dyDescent="0.2">
      <c r="A15" s="80" t="s">
        <v>105</v>
      </c>
      <c r="B15" s="94" t="str">
        <f>[11]Setembro!$I$5</f>
        <v>*</v>
      </c>
      <c r="C15" s="94" t="str">
        <f>[11]Setembro!$I$6</f>
        <v>*</v>
      </c>
      <c r="D15" s="94" t="str">
        <f>[11]Setembro!$I$7</f>
        <v>*</v>
      </c>
      <c r="E15" s="94" t="str">
        <f>[11]Setembro!$I$8</f>
        <v>*</v>
      </c>
      <c r="F15" s="94" t="str">
        <f>[11]Setembro!$I$9</f>
        <v>*</v>
      </c>
      <c r="G15" s="94" t="str">
        <f>[11]Setembro!$I$10</f>
        <v>*</v>
      </c>
      <c r="H15" s="94" t="str">
        <f>[11]Setembro!$I$11</f>
        <v>*</v>
      </c>
      <c r="I15" s="94" t="str">
        <f>[11]Setembro!$I$12</f>
        <v>*</v>
      </c>
      <c r="J15" s="94" t="str">
        <f>[11]Setembro!$I$13</f>
        <v>*</v>
      </c>
      <c r="K15" s="94" t="str">
        <f>[11]Setembro!$I$14</f>
        <v>*</v>
      </c>
      <c r="L15" s="94" t="str">
        <f>[11]Setembro!$I$15</f>
        <v>*</v>
      </c>
      <c r="M15" s="94" t="str">
        <f>[11]Setembro!$I$16</f>
        <v>*</v>
      </c>
      <c r="N15" s="94" t="str">
        <f>[11]Setembro!$I$17</f>
        <v>*</v>
      </c>
      <c r="O15" s="94" t="str">
        <f>[11]Setembro!$I$18</f>
        <v>*</v>
      </c>
      <c r="P15" s="94" t="str">
        <f>[11]Setembro!$I$19</f>
        <v>*</v>
      </c>
      <c r="Q15" s="94" t="str">
        <f>[11]Setembro!$I$20</f>
        <v>*</v>
      </c>
      <c r="R15" s="94" t="str">
        <f>[11]Setembro!$I$21</f>
        <v>*</v>
      </c>
      <c r="S15" s="94" t="str">
        <f>[11]Setembro!$I$22</f>
        <v>*</v>
      </c>
      <c r="T15" s="91" t="str">
        <f>[11]Setembro!$I$23</f>
        <v>*</v>
      </c>
      <c r="U15" s="91" t="str">
        <f>[11]Setembro!$I$24</f>
        <v>*</v>
      </c>
      <c r="V15" s="94" t="str">
        <f>[11]Setembro!$I$25</f>
        <v>*</v>
      </c>
      <c r="W15" s="91" t="str">
        <f>[11]Setembro!$I$26</f>
        <v>*</v>
      </c>
      <c r="X15" s="91" t="str">
        <f>[11]Setembro!$I$27</f>
        <v>*</v>
      </c>
      <c r="Y15" s="91" t="str">
        <f>[11]Setembro!$I$28</f>
        <v>*</v>
      </c>
      <c r="Z15" s="91" t="str">
        <f>[11]Setembro!$I$29</f>
        <v>*</v>
      </c>
      <c r="AA15" s="91" t="str">
        <f>[11]Setembro!$I$30</f>
        <v>*</v>
      </c>
      <c r="AB15" s="91" t="str">
        <f>[11]Setembro!$I$31</f>
        <v>*</v>
      </c>
      <c r="AC15" s="91" t="str">
        <f>[11]Setembro!$I$32</f>
        <v>*</v>
      </c>
      <c r="AD15" s="91" t="str">
        <f>[11]Setembro!$I$33</f>
        <v>*</v>
      </c>
      <c r="AE15" s="91" t="str">
        <f>[11]Setembro!$I$34</f>
        <v>*</v>
      </c>
      <c r="AF15" s="96" t="str">
        <f>[11]Setembro!$I$35</f>
        <v>*</v>
      </c>
    </row>
    <row r="16" spans="1:37" x14ac:dyDescent="0.2">
      <c r="A16" s="80" t="s">
        <v>152</v>
      </c>
      <c r="B16" s="94" t="str">
        <f>[12]Setembro!$I$5</f>
        <v>*</v>
      </c>
      <c r="C16" s="94" t="str">
        <f>[12]Setembro!$I$6</f>
        <v>*</v>
      </c>
      <c r="D16" s="94" t="str">
        <f>[12]Setembro!$I$7</f>
        <v>*</v>
      </c>
      <c r="E16" s="94" t="str">
        <f>[12]Setembro!$I$8</f>
        <v>*</v>
      </c>
      <c r="F16" s="94" t="str">
        <f>[12]Setembro!$I$9</f>
        <v>*</v>
      </c>
      <c r="G16" s="94" t="str">
        <f>[12]Setembro!$I$10</f>
        <v>*</v>
      </c>
      <c r="H16" s="94" t="str">
        <f>[12]Setembro!$I$11</f>
        <v>*</v>
      </c>
      <c r="I16" s="94" t="str">
        <f>[12]Setembro!$I$12</f>
        <v>*</v>
      </c>
      <c r="J16" s="94" t="str">
        <f>[12]Setembro!$I$13</f>
        <v>*</v>
      </c>
      <c r="K16" s="94" t="str">
        <f>[12]Setembro!$I$14</f>
        <v>*</v>
      </c>
      <c r="L16" s="94" t="str">
        <f>[12]Setembro!$I$15</f>
        <v>*</v>
      </c>
      <c r="M16" s="94" t="str">
        <f>[12]Setembro!$I$16</f>
        <v>*</v>
      </c>
      <c r="N16" s="94" t="str">
        <f>[12]Setembro!$I$17</f>
        <v>*</v>
      </c>
      <c r="O16" s="94" t="str">
        <f>[12]Setembro!$I$18</f>
        <v>*</v>
      </c>
      <c r="P16" s="94" t="str">
        <f>[12]Setembro!$I$19</f>
        <v>*</v>
      </c>
      <c r="Q16" s="94" t="str">
        <f>[12]Setembro!$I$20</f>
        <v>*</v>
      </c>
      <c r="R16" s="94" t="str">
        <f>[12]Setembro!$I$21</f>
        <v>*</v>
      </c>
      <c r="S16" s="94" t="str">
        <f>[12]Setembro!$I$22</f>
        <v>*</v>
      </c>
      <c r="T16" s="91" t="str">
        <f>[12]Setembro!$I$23</f>
        <v>*</v>
      </c>
      <c r="U16" s="91" t="str">
        <f>[12]Setembro!$I$24</f>
        <v>*</v>
      </c>
      <c r="V16" s="91" t="str">
        <f>[12]Setembro!$I$25</f>
        <v>*</v>
      </c>
      <c r="W16" s="91" t="str">
        <f>[12]Setembro!$I$26</f>
        <v>*</v>
      </c>
      <c r="X16" s="91" t="str">
        <f>[12]Setembro!$I$27</f>
        <v>*</v>
      </c>
      <c r="Y16" s="91" t="str">
        <f>[12]Setembro!$I$28</f>
        <v>*</v>
      </c>
      <c r="Z16" s="91" t="str">
        <f>[12]Setembro!$I$29</f>
        <v>*</v>
      </c>
      <c r="AA16" s="91" t="str">
        <f>[12]Setembro!$I$30</f>
        <v>*</v>
      </c>
      <c r="AB16" s="91" t="str">
        <f>[12]Setembro!$I$31</f>
        <v>*</v>
      </c>
      <c r="AC16" s="91" t="str">
        <f>[12]Setembro!$I$32</f>
        <v>*</v>
      </c>
      <c r="AD16" s="91" t="str">
        <f>[12]Setembro!$I$33</f>
        <v>*</v>
      </c>
      <c r="AE16" s="91" t="str">
        <f>[12]Setembro!$I$34</f>
        <v>*</v>
      </c>
      <c r="AF16" s="96" t="str">
        <f>[12]Setembro!$I$35</f>
        <v>*</v>
      </c>
      <c r="AI16" t="s">
        <v>35</v>
      </c>
    </row>
    <row r="17" spans="1:39" x14ac:dyDescent="0.2">
      <c r="A17" s="80" t="s">
        <v>2</v>
      </c>
      <c r="B17" s="94" t="str">
        <f>[13]Setembro!$I$5</f>
        <v>*</v>
      </c>
      <c r="C17" s="94" t="str">
        <f>[13]Setembro!$I$6</f>
        <v>*</v>
      </c>
      <c r="D17" s="94" t="str">
        <f>[13]Setembro!$I$7</f>
        <v>*</v>
      </c>
      <c r="E17" s="94" t="str">
        <f>[13]Setembro!$I$8</f>
        <v>*</v>
      </c>
      <c r="F17" s="94" t="str">
        <f>[13]Setembro!$I$9</f>
        <v>*</v>
      </c>
      <c r="G17" s="94" t="str">
        <f>[13]Setembro!$I$10</f>
        <v>*</v>
      </c>
      <c r="H17" s="94" t="str">
        <f>[13]Setembro!$I$11</f>
        <v>*</v>
      </c>
      <c r="I17" s="94" t="str">
        <f>[13]Setembro!$I$12</f>
        <v>*</v>
      </c>
      <c r="J17" s="94" t="str">
        <f>[13]Setembro!$I$13</f>
        <v>*</v>
      </c>
      <c r="K17" s="94" t="str">
        <f>[13]Setembro!$I$14</f>
        <v>*</v>
      </c>
      <c r="L17" s="94" t="str">
        <f>[13]Setembro!$I$15</f>
        <v>*</v>
      </c>
      <c r="M17" s="94" t="str">
        <f>[13]Setembro!$I$16</f>
        <v>*</v>
      </c>
      <c r="N17" s="94" t="str">
        <f>[13]Setembro!$I$17</f>
        <v>*</v>
      </c>
      <c r="O17" s="94" t="str">
        <f>[13]Setembro!$I$18</f>
        <v>*</v>
      </c>
      <c r="P17" s="94" t="str">
        <f>[13]Setembro!$I$19</f>
        <v>*</v>
      </c>
      <c r="Q17" s="94" t="str">
        <f>[13]Setembro!$I$20</f>
        <v>*</v>
      </c>
      <c r="R17" s="94" t="str">
        <f>[13]Setembro!$I$21</f>
        <v>*</v>
      </c>
      <c r="S17" s="94" t="str">
        <f>[13]Setembro!$I$22</f>
        <v>*</v>
      </c>
      <c r="T17" s="91" t="str">
        <f>[13]Setembro!$I$23</f>
        <v>*</v>
      </c>
      <c r="U17" s="91" t="str">
        <f>[13]Setembro!$I$24</f>
        <v>*</v>
      </c>
      <c r="V17" s="94" t="str">
        <f>[13]Setembro!$I$25</f>
        <v>*</v>
      </c>
      <c r="W17" s="91" t="str">
        <f>[13]Setembro!$I$26</f>
        <v>*</v>
      </c>
      <c r="X17" s="91" t="str">
        <f>[13]Setembro!$I$27</f>
        <v>*</v>
      </c>
      <c r="Y17" s="91" t="str">
        <f>[13]Setembro!$I$28</f>
        <v>*</v>
      </c>
      <c r="Z17" s="91" t="str">
        <f>[13]Setembro!$I$29</f>
        <v>*</v>
      </c>
      <c r="AA17" s="91" t="str">
        <f>[13]Setembro!$I$30</f>
        <v>*</v>
      </c>
      <c r="AB17" s="91" t="str">
        <f>[13]Setembro!$I$31</f>
        <v>*</v>
      </c>
      <c r="AC17" s="91" t="str">
        <f>[13]Setembro!$I$32</f>
        <v>*</v>
      </c>
      <c r="AD17" s="91" t="str">
        <f>[13]Setembro!$I$33</f>
        <v>*</v>
      </c>
      <c r="AE17" s="91" t="str">
        <f>[13]Setembro!$I$34</f>
        <v>*</v>
      </c>
      <c r="AF17" s="88" t="str">
        <f>[13]Setembro!$I$35</f>
        <v>*</v>
      </c>
      <c r="AH17" s="12" t="s">
        <v>35</v>
      </c>
      <c r="AI17" t="s">
        <v>35</v>
      </c>
    </row>
    <row r="18" spans="1:39" x14ac:dyDescent="0.2">
      <c r="A18" s="80" t="s">
        <v>3</v>
      </c>
      <c r="B18" s="94" t="str">
        <f>[14]Setembro!$I$5</f>
        <v>*</v>
      </c>
      <c r="C18" s="94" t="str">
        <f>[14]Setembro!$I$6</f>
        <v>*</v>
      </c>
      <c r="D18" s="94" t="str">
        <f>[14]Setembro!$I$7</f>
        <v>*</v>
      </c>
      <c r="E18" s="94" t="str">
        <f>[14]Setembro!$I$8</f>
        <v>*</v>
      </c>
      <c r="F18" s="94" t="str">
        <f>[14]Setembro!$I$9</f>
        <v>*</v>
      </c>
      <c r="G18" s="94" t="str">
        <f>[14]Setembro!$I$10</f>
        <v>*</v>
      </c>
      <c r="H18" s="94" t="str">
        <f>[14]Setembro!$I$11</f>
        <v>*</v>
      </c>
      <c r="I18" s="94" t="str">
        <f>[14]Setembro!$I$12</f>
        <v>*</v>
      </c>
      <c r="J18" s="94" t="str">
        <f>[14]Setembro!$I$13</f>
        <v>*</v>
      </c>
      <c r="K18" s="94" t="str">
        <f>[14]Setembro!$I$14</f>
        <v>*</v>
      </c>
      <c r="L18" s="94" t="str">
        <f>[14]Setembro!$I$15</f>
        <v>*</v>
      </c>
      <c r="M18" s="94" t="str">
        <f>[14]Setembro!$I$16</f>
        <v>*</v>
      </c>
      <c r="N18" s="94" t="str">
        <f>[14]Setembro!$I$17</f>
        <v>*</v>
      </c>
      <c r="O18" s="94" t="str">
        <f>[14]Setembro!$I$18</f>
        <v>*</v>
      </c>
      <c r="P18" s="94" t="str">
        <f>[14]Setembro!$I$19</f>
        <v>*</v>
      </c>
      <c r="Q18" s="94" t="str">
        <f>[14]Setembro!$I$20</f>
        <v>*</v>
      </c>
      <c r="R18" s="94" t="str">
        <f>[14]Setembro!$I$21</f>
        <v>*</v>
      </c>
      <c r="S18" s="94" t="str">
        <f>[14]Setembro!$I$22</f>
        <v>*</v>
      </c>
      <c r="T18" s="91" t="str">
        <f>[14]Setembro!$I$23</f>
        <v>*</v>
      </c>
      <c r="U18" s="91" t="str">
        <f>[14]Setembro!$I$24</f>
        <v>*</v>
      </c>
      <c r="V18" s="91" t="str">
        <f>[14]Setembro!$I$25</f>
        <v>*</v>
      </c>
      <c r="W18" s="91" t="str">
        <f>[14]Setembro!$I$26</f>
        <v>*</v>
      </c>
      <c r="X18" s="91" t="str">
        <f>[14]Setembro!$I$27</f>
        <v>*</v>
      </c>
      <c r="Y18" s="91" t="str">
        <f>[14]Setembro!$I$28</f>
        <v>*</v>
      </c>
      <c r="Z18" s="91" t="str">
        <f>[14]Setembro!$I$29</f>
        <v>*</v>
      </c>
      <c r="AA18" s="91" t="str">
        <f>[14]Setembro!$I$30</f>
        <v>*</v>
      </c>
      <c r="AB18" s="91" t="str">
        <f>[14]Setembro!$I$31</f>
        <v>*</v>
      </c>
      <c r="AC18" s="91" t="str">
        <f>[14]Setembro!$I$32</f>
        <v>*</v>
      </c>
      <c r="AD18" s="91" t="str">
        <f>[14]Setembro!$I$33</f>
        <v>*</v>
      </c>
      <c r="AE18" s="91" t="str">
        <f>[14]Setembro!$I$34</f>
        <v>*</v>
      </c>
      <c r="AF18" s="88" t="str">
        <f>[14]Setembro!$I$35</f>
        <v>*</v>
      </c>
      <c r="AG18" s="12" t="s">
        <v>35</v>
      </c>
      <c r="AH18" s="12" t="s">
        <v>35</v>
      </c>
      <c r="AI18" t="s">
        <v>35</v>
      </c>
    </row>
    <row r="19" spans="1:39" x14ac:dyDescent="0.2">
      <c r="A19" s="80" t="s">
        <v>4</v>
      </c>
      <c r="B19" s="94" t="str">
        <f>[15]Setembro!$I$5</f>
        <v>*</v>
      </c>
      <c r="C19" s="94" t="str">
        <f>[15]Setembro!$I$6</f>
        <v>*</v>
      </c>
      <c r="D19" s="94" t="str">
        <f>[15]Setembro!$I$7</f>
        <v>*</v>
      </c>
      <c r="E19" s="94" t="str">
        <f>[15]Setembro!$I$8</f>
        <v>*</v>
      </c>
      <c r="F19" s="94" t="str">
        <f>[15]Setembro!$I$9</f>
        <v>*</v>
      </c>
      <c r="G19" s="94" t="str">
        <f>[15]Setembro!$I$10</f>
        <v>*</v>
      </c>
      <c r="H19" s="94" t="str">
        <f>[15]Setembro!$I$11</f>
        <v>*</v>
      </c>
      <c r="I19" s="94" t="str">
        <f>[15]Setembro!$I$12</f>
        <v>*</v>
      </c>
      <c r="J19" s="94" t="str">
        <f>[15]Setembro!$I$13</f>
        <v>*</v>
      </c>
      <c r="K19" s="94" t="str">
        <f>[15]Setembro!$I$14</f>
        <v>*</v>
      </c>
      <c r="L19" s="94" t="str">
        <f>[15]Setembro!$I$15</f>
        <v>*</v>
      </c>
      <c r="M19" s="94" t="str">
        <f>[15]Setembro!$I$16</f>
        <v>*</v>
      </c>
      <c r="N19" s="94" t="str">
        <f>[15]Setembro!$I$17</f>
        <v>*</v>
      </c>
      <c r="O19" s="94" t="str">
        <f>[15]Setembro!$I$18</f>
        <v>*</v>
      </c>
      <c r="P19" s="94" t="str">
        <f>[15]Setembro!$I$19</f>
        <v>*</v>
      </c>
      <c r="Q19" s="94" t="str">
        <f>[15]Setembro!$I$20</f>
        <v>*</v>
      </c>
      <c r="R19" s="94" t="str">
        <f>[15]Setembro!$I$21</f>
        <v>*</v>
      </c>
      <c r="S19" s="94" t="str">
        <f>[15]Setembro!$I$22</f>
        <v>*</v>
      </c>
      <c r="T19" s="91" t="str">
        <f>[15]Setembro!$I$23</f>
        <v>*</v>
      </c>
      <c r="U19" s="91" t="str">
        <f>[15]Setembro!$I$24</f>
        <v>*</v>
      </c>
      <c r="V19" s="91" t="str">
        <f>[15]Setembro!$I$25</f>
        <v>*</v>
      </c>
      <c r="W19" s="91" t="str">
        <f>[15]Setembro!$I$26</f>
        <v>*</v>
      </c>
      <c r="X19" s="91" t="str">
        <f>[15]Setembro!$I$27</f>
        <v>*</v>
      </c>
      <c r="Y19" s="91" t="str">
        <f>[15]Setembro!$I$28</f>
        <v>*</v>
      </c>
      <c r="Z19" s="91" t="str">
        <f>[15]Setembro!$I$29</f>
        <v>*</v>
      </c>
      <c r="AA19" s="91" t="str">
        <f>[15]Setembro!$I$30</f>
        <v>*</v>
      </c>
      <c r="AB19" s="91" t="str">
        <f>[15]Setembro!$I$31</f>
        <v>*</v>
      </c>
      <c r="AC19" s="91" t="str">
        <f>[15]Setembro!$I$32</f>
        <v>*</v>
      </c>
      <c r="AD19" s="91" t="str">
        <f>[15]Setembro!$I$33</f>
        <v>*</v>
      </c>
      <c r="AE19" s="91" t="str">
        <f>[15]Setembro!$I$34</f>
        <v>*</v>
      </c>
      <c r="AF19" s="88" t="str">
        <f>[15]Setembro!$I$35</f>
        <v>*</v>
      </c>
      <c r="AI19" t="s">
        <v>35</v>
      </c>
    </row>
    <row r="20" spans="1:39" x14ac:dyDescent="0.2">
      <c r="A20" s="80" t="s">
        <v>5</v>
      </c>
      <c r="B20" s="91" t="str">
        <f>[16]Setembro!$I$5</f>
        <v>*</v>
      </c>
      <c r="C20" s="91" t="str">
        <f>[16]Setembro!$I$6</f>
        <v>*</v>
      </c>
      <c r="D20" s="91" t="str">
        <f>[16]Setembro!$I$7</f>
        <v>*</v>
      </c>
      <c r="E20" s="91" t="str">
        <f>[16]Setembro!$I$8</f>
        <v>*</v>
      </c>
      <c r="F20" s="91" t="str">
        <f>[16]Setembro!$I$9</f>
        <v>*</v>
      </c>
      <c r="G20" s="91" t="str">
        <f>[16]Setembro!$I$10</f>
        <v>*</v>
      </c>
      <c r="H20" s="91" t="str">
        <f>[16]Setembro!$I$11</f>
        <v>*</v>
      </c>
      <c r="I20" s="91" t="str">
        <f>[16]Setembro!$I$12</f>
        <v>*</v>
      </c>
      <c r="J20" s="91" t="str">
        <f>[16]Setembro!$I$13</f>
        <v>*</v>
      </c>
      <c r="K20" s="91" t="str">
        <f>[16]Setembro!$I$14</f>
        <v>*</v>
      </c>
      <c r="L20" s="91" t="str">
        <f>[16]Setembro!$I$15</f>
        <v>*</v>
      </c>
      <c r="M20" s="91" t="str">
        <f>[16]Setembro!$I$16</f>
        <v>*</v>
      </c>
      <c r="N20" s="91" t="str">
        <f>[16]Setembro!$I$17</f>
        <v>*</v>
      </c>
      <c r="O20" s="91" t="str">
        <f>[16]Setembro!$I$18</f>
        <v>*</v>
      </c>
      <c r="P20" s="91" t="str">
        <f>[16]Setembro!$I$19</f>
        <v>*</v>
      </c>
      <c r="Q20" s="91" t="str">
        <f>[16]Setembro!$I$20</f>
        <v>*</v>
      </c>
      <c r="R20" s="91" t="str">
        <f>[16]Setembro!$I$21</f>
        <v>*</v>
      </c>
      <c r="S20" s="91" t="str">
        <f>[16]Setembro!$I$22</f>
        <v>*</v>
      </c>
      <c r="T20" s="91" t="str">
        <f>[16]Setembro!$I$23</f>
        <v>*</v>
      </c>
      <c r="U20" s="91" t="str">
        <f>[16]Setembro!$I$24</f>
        <v>*</v>
      </c>
      <c r="V20" s="91" t="str">
        <f>[16]Setembro!$I$25</f>
        <v>*</v>
      </c>
      <c r="W20" s="91" t="str">
        <f>[16]Setembro!$I$26</f>
        <v>*</v>
      </c>
      <c r="X20" s="91" t="str">
        <f>[16]Setembro!$I$27</f>
        <v>*</v>
      </c>
      <c r="Y20" s="91" t="str">
        <f>[16]Setembro!$I$28</f>
        <v>*</v>
      </c>
      <c r="Z20" s="91" t="str">
        <f>[16]Setembro!$I$29</f>
        <v>*</v>
      </c>
      <c r="AA20" s="91" t="str">
        <f>[16]Setembro!$I$30</f>
        <v>*</v>
      </c>
      <c r="AB20" s="91" t="str">
        <f>[16]Setembro!$I$31</f>
        <v>*</v>
      </c>
      <c r="AC20" s="91" t="str">
        <f>[16]Setembro!$I$32</f>
        <v>*</v>
      </c>
      <c r="AD20" s="91" t="str">
        <f>[16]Setembro!$I$33</f>
        <v>*</v>
      </c>
      <c r="AE20" s="91" t="str">
        <f>[16]Setembro!$I$34</f>
        <v>*</v>
      </c>
      <c r="AF20" s="88" t="str">
        <f>[16]Setembro!$I$35</f>
        <v>*</v>
      </c>
      <c r="AG20" s="12" t="s">
        <v>35</v>
      </c>
      <c r="AI20" t="s">
        <v>35</v>
      </c>
      <c r="AJ20" t="s">
        <v>35</v>
      </c>
      <c r="AK20" t="s">
        <v>35</v>
      </c>
    </row>
    <row r="21" spans="1:39" x14ac:dyDescent="0.2">
      <c r="A21" s="80" t="s">
        <v>33</v>
      </c>
      <c r="B21" s="91" t="str">
        <f>[17]Setembro!$I$5</f>
        <v>*</v>
      </c>
      <c r="C21" s="91" t="str">
        <f>[17]Setembro!$I$6</f>
        <v>*</v>
      </c>
      <c r="D21" s="91" t="str">
        <f>[17]Setembro!$I$7</f>
        <v>*</v>
      </c>
      <c r="E21" s="91" t="str">
        <f>[17]Setembro!$I$8</f>
        <v>*</v>
      </c>
      <c r="F21" s="91" t="str">
        <f>[17]Setembro!$I$9</f>
        <v>*</v>
      </c>
      <c r="G21" s="91" t="str">
        <f>[17]Setembro!$I$10</f>
        <v>*</v>
      </c>
      <c r="H21" s="91" t="str">
        <f>[17]Setembro!$I$11</f>
        <v>*</v>
      </c>
      <c r="I21" s="91" t="str">
        <f>[17]Setembro!$I$12</f>
        <v>*</v>
      </c>
      <c r="J21" s="91" t="str">
        <f>[17]Setembro!$I$13</f>
        <v>*</v>
      </c>
      <c r="K21" s="91" t="str">
        <f>[17]Setembro!$I$14</f>
        <v>*</v>
      </c>
      <c r="L21" s="91" t="str">
        <f>[17]Setembro!$I$15</f>
        <v>*</v>
      </c>
      <c r="M21" s="91" t="str">
        <f>[17]Setembro!$I$16</f>
        <v>*</v>
      </c>
      <c r="N21" s="91" t="str">
        <f>[17]Setembro!$I$17</f>
        <v>*</v>
      </c>
      <c r="O21" s="91" t="str">
        <f>[17]Setembro!$I$18</f>
        <v>*</v>
      </c>
      <c r="P21" s="91" t="str">
        <f>[17]Setembro!$I$19</f>
        <v>*</v>
      </c>
      <c r="Q21" s="91" t="str">
        <f>[17]Setembro!$I$20</f>
        <v>*</v>
      </c>
      <c r="R21" s="91" t="str">
        <f>[17]Setembro!$I$21</f>
        <v>*</v>
      </c>
      <c r="S21" s="91" t="str">
        <f>[17]Setembro!$I$22</f>
        <v>*</v>
      </c>
      <c r="T21" s="91" t="str">
        <f>[17]Setembro!$I$23</f>
        <v>*</v>
      </c>
      <c r="U21" s="91" t="str">
        <f>[17]Setembro!$I$24</f>
        <v>*</v>
      </c>
      <c r="V21" s="91" t="str">
        <f>[17]Setembro!$I$25</f>
        <v>*</v>
      </c>
      <c r="W21" s="91" t="str">
        <f>[17]Setembro!$I$26</f>
        <v>*</v>
      </c>
      <c r="X21" s="91" t="str">
        <f>[17]Setembro!$I$27</f>
        <v>*</v>
      </c>
      <c r="Y21" s="91" t="str">
        <f>[17]Setembro!$I$28</f>
        <v>*</v>
      </c>
      <c r="Z21" s="91" t="str">
        <f>[17]Setembro!$I$29</f>
        <v>*</v>
      </c>
      <c r="AA21" s="91" t="str">
        <f>[17]Setembro!$I$30</f>
        <v>*</v>
      </c>
      <c r="AB21" s="91" t="str">
        <f>[17]Setembro!$I$31</f>
        <v>*</v>
      </c>
      <c r="AC21" s="91" t="str">
        <f>[17]Setembro!$I$32</f>
        <v>*</v>
      </c>
      <c r="AD21" s="91" t="str">
        <f>[17]Setembro!$I$33</f>
        <v>*</v>
      </c>
      <c r="AE21" s="91" t="str">
        <f>[17]Setembro!$I$34</f>
        <v>*</v>
      </c>
      <c r="AF21" s="88" t="str">
        <f>[17]Setembro!$I$35</f>
        <v>*</v>
      </c>
      <c r="AJ21" t="s">
        <v>35</v>
      </c>
    </row>
    <row r="22" spans="1:39" x14ac:dyDescent="0.2">
      <c r="A22" s="80" t="s">
        <v>6</v>
      </c>
      <c r="B22" s="91" t="str">
        <f>[18]Setembro!$I$5</f>
        <v>*</v>
      </c>
      <c r="C22" s="91" t="str">
        <f>[18]Setembro!$I$6</f>
        <v>*</v>
      </c>
      <c r="D22" s="91" t="str">
        <f>[18]Setembro!$I$7</f>
        <v>*</v>
      </c>
      <c r="E22" s="91" t="str">
        <f>[18]Setembro!$I$8</f>
        <v>*</v>
      </c>
      <c r="F22" s="91" t="str">
        <f>[18]Setembro!$I$9</f>
        <v>*</v>
      </c>
      <c r="G22" s="91" t="str">
        <f>[18]Setembro!$I$10</f>
        <v>*</v>
      </c>
      <c r="H22" s="91" t="str">
        <f>[18]Setembro!$I$11</f>
        <v>*</v>
      </c>
      <c r="I22" s="91" t="str">
        <f>[18]Setembro!$I$12</f>
        <v>*</v>
      </c>
      <c r="J22" s="91" t="str">
        <f>[18]Setembro!$I$13</f>
        <v>*</v>
      </c>
      <c r="K22" s="91" t="str">
        <f>[18]Setembro!$I$14</f>
        <v>*</v>
      </c>
      <c r="L22" s="91" t="str">
        <f>[18]Setembro!$I$15</f>
        <v>*</v>
      </c>
      <c r="M22" s="91" t="str">
        <f>[18]Setembro!$I$16</f>
        <v>*</v>
      </c>
      <c r="N22" s="91" t="str">
        <f>[18]Setembro!$I$17</f>
        <v>*</v>
      </c>
      <c r="O22" s="91" t="str">
        <f>[18]Setembro!$I$18</f>
        <v>*</v>
      </c>
      <c r="P22" s="91" t="str">
        <f>[18]Setembro!$I$19</f>
        <v>*</v>
      </c>
      <c r="Q22" s="91" t="str">
        <f>[18]Setembro!$I$20</f>
        <v>*</v>
      </c>
      <c r="R22" s="91" t="str">
        <f>[18]Setembro!$I$21</f>
        <v>*</v>
      </c>
      <c r="S22" s="91" t="str">
        <f>[18]Setembro!$I$22</f>
        <v>*</v>
      </c>
      <c r="T22" s="91" t="str">
        <f>[18]Setembro!$I$23</f>
        <v>*</v>
      </c>
      <c r="U22" s="91" t="str">
        <f>[18]Setembro!$I$24</f>
        <v>*</v>
      </c>
      <c r="V22" s="91" t="str">
        <f>[18]Setembro!$I$25</f>
        <v>*</v>
      </c>
      <c r="W22" s="91" t="str">
        <f>[18]Setembro!$I$26</f>
        <v>*</v>
      </c>
      <c r="X22" s="91" t="str">
        <f>[18]Setembro!$I$27</f>
        <v>*</v>
      </c>
      <c r="Y22" s="91" t="str">
        <f>[18]Setembro!$I$28</f>
        <v>*</v>
      </c>
      <c r="Z22" s="91" t="str">
        <f>[18]Setembro!$I$29</f>
        <v>*</v>
      </c>
      <c r="AA22" s="91" t="str">
        <f>[18]Setembro!$I$30</f>
        <v>*</v>
      </c>
      <c r="AB22" s="91" t="str">
        <f>[18]Setembro!$I$31</f>
        <v>*</v>
      </c>
      <c r="AC22" s="91" t="str">
        <f>[18]Setembro!$I$32</f>
        <v>*</v>
      </c>
      <c r="AD22" s="91" t="str">
        <f>[18]Setembro!$I$33</f>
        <v>*</v>
      </c>
      <c r="AE22" s="91" t="str">
        <f>[18]Setembro!$I$34</f>
        <v>*</v>
      </c>
      <c r="AF22" s="88" t="str">
        <f>[18]Setembro!$I$35</f>
        <v>*</v>
      </c>
      <c r="AJ22" t="s">
        <v>35</v>
      </c>
    </row>
    <row r="23" spans="1:39" x14ac:dyDescent="0.2">
      <c r="A23" s="80" t="s">
        <v>7</v>
      </c>
      <c r="B23" s="94" t="str">
        <f>[19]Setembro!$I$5</f>
        <v>*</v>
      </c>
      <c r="C23" s="94" t="str">
        <f>[19]Setembro!$I$6</f>
        <v>*</v>
      </c>
      <c r="D23" s="94" t="str">
        <f>[19]Setembro!$I$7</f>
        <v>*</v>
      </c>
      <c r="E23" s="94" t="str">
        <f>[19]Setembro!$I$8</f>
        <v>*</v>
      </c>
      <c r="F23" s="94" t="str">
        <f>[19]Setembro!$I$9</f>
        <v>*</v>
      </c>
      <c r="G23" s="94" t="str">
        <f>[19]Setembro!$I$10</f>
        <v>*</v>
      </c>
      <c r="H23" s="94" t="str">
        <f>[19]Setembro!$I$11</f>
        <v>*</v>
      </c>
      <c r="I23" s="94" t="str">
        <f>[19]Setembro!$I$12</f>
        <v>*</v>
      </c>
      <c r="J23" s="94" t="str">
        <f>[19]Setembro!$I$13</f>
        <v>*</v>
      </c>
      <c r="K23" s="94" t="str">
        <f>[19]Setembro!$I$14</f>
        <v>*</v>
      </c>
      <c r="L23" s="94" t="str">
        <f>[19]Setembro!$I$15</f>
        <v>*</v>
      </c>
      <c r="M23" s="94" t="str">
        <f>[19]Setembro!$I$16</f>
        <v>*</v>
      </c>
      <c r="N23" s="94" t="str">
        <f>[19]Setembro!$I$17</f>
        <v>*</v>
      </c>
      <c r="O23" s="94" t="str">
        <f>[19]Setembro!$I$18</f>
        <v>*</v>
      </c>
      <c r="P23" s="94" t="str">
        <f>[19]Setembro!$I$19</f>
        <v>*</v>
      </c>
      <c r="Q23" s="94" t="str">
        <f>[19]Setembro!$I$20</f>
        <v>*</v>
      </c>
      <c r="R23" s="94" t="str">
        <f>[19]Setembro!$I$21</f>
        <v>*</v>
      </c>
      <c r="S23" s="94" t="str">
        <f>[19]Setembro!$I$22</f>
        <v>*</v>
      </c>
      <c r="T23" s="91" t="str">
        <f>[19]Setembro!$I$23</f>
        <v>*</v>
      </c>
      <c r="U23" s="91" t="str">
        <f>[19]Setembro!$I$24</f>
        <v>*</v>
      </c>
      <c r="V23" s="91" t="str">
        <f>[19]Setembro!$I$25</f>
        <v>*</v>
      </c>
      <c r="W23" s="91" t="str">
        <f>[19]Setembro!$I$26</f>
        <v>*</v>
      </c>
      <c r="X23" s="91" t="str">
        <f>[19]Setembro!$I$27</f>
        <v>*</v>
      </c>
      <c r="Y23" s="91" t="str">
        <f>[19]Setembro!$I$28</f>
        <v>*</v>
      </c>
      <c r="Z23" s="91" t="str">
        <f>[19]Setembro!$I$29</f>
        <v>*</v>
      </c>
      <c r="AA23" s="91" t="str">
        <f>[19]Setembro!$I$30</f>
        <v>*</v>
      </c>
      <c r="AB23" s="91" t="str">
        <f>[19]Setembro!$I$31</f>
        <v>*</v>
      </c>
      <c r="AC23" s="91" t="str">
        <f>[19]Setembro!$I$32</f>
        <v>*</v>
      </c>
      <c r="AD23" s="91" t="str">
        <f>[19]Setembro!$I$33</f>
        <v>*</v>
      </c>
      <c r="AE23" s="91" t="str">
        <f>[19]Setembro!$I$34</f>
        <v>*</v>
      </c>
      <c r="AF23" s="88" t="str">
        <f>[19]Setembro!$I$35</f>
        <v>*</v>
      </c>
      <c r="AI23" t="s">
        <v>35</v>
      </c>
      <c r="AJ23" t="s">
        <v>35</v>
      </c>
      <c r="AK23" t="s">
        <v>35</v>
      </c>
    </row>
    <row r="24" spans="1:39" x14ac:dyDescent="0.2">
      <c r="A24" s="80" t="s">
        <v>153</v>
      </c>
      <c r="B24" s="94" t="str">
        <f>[20]Setembro!$I$5</f>
        <v>*</v>
      </c>
      <c r="C24" s="94" t="str">
        <f>[20]Setembro!$I$6</f>
        <v>*</v>
      </c>
      <c r="D24" s="94" t="str">
        <f>[20]Setembro!$I$7</f>
        <v>*</v>
      </c>
      <c r="E24" s="94" t="str">
        <f>[20]Setembro!$I$8</f>
        <v>*</v>
      </c>
      <c r="F24" s="94" t="str">
        <f>[20]Setembro!$I$9</f>
        <v>*</v>
      </c>
      <c r="G24" s="94" t="str">
        <f>[20]Setembro!$I$10</f>
        <v>*</v>
      </c>
      <c r="H24" s="94" t="str">
        <f>[20]Setembro!$I$11</f>
        <v>*</v>
      </c>
      <c r="I24" s="94" t="str">
        <f>[20]Setembro!$I$12</f>
        <v>*</v>
      </c>
      <c r="J24" s="94" t="str">
        <f>[20]Setembro!$I$13</f>
        <v>*</v>
      </c>
      <c r="K24" s="94" t="str">
        <f>[20]Setembro!$I$14</f>
        <v>*</v>
      </c>
      <c r="L24" s="94" t="str">
        <f>[20]Setembro!$I$15</f>
        <v>*</v>
      </c>
      <c r="M24" s="94" t="str">
        <f>[20]Setembro!$I$16</f>
        <v>*</v>
      </c>
      <c r="N24" s="94" t="str">
        <f>[20]Setembro!$I$17</f>
        <v>*</v>
      </c>
      <c r="O24" s="94" t="str">
        <f>[20]Setembro!$I$18</f>
        <v>*</v>
      </c>
      <c r="P24" s="94" t="str">
        <f>[20]Setembro!$I$19</f>
        <v>*</v>
      </c>
      <c r="Q24" s="94" t="str">
        <f>[20]Setembro!$I$20</f>
        <v>*</v>
      </c>
      <c r="R24" s="94" t="str">
        <f>[20]Setembro!$I$21</f>
        <v>*</v>
      </c>
      <c r="S24" s="94" t="str">
        <f>[20]Setembro!$I$22</f>
        <v>*</v>
      </c>
      <c r="T24" s="94" t="str">
        <f>[20]Setembro!$I$23</f>
        <v>*</v>
      </c>
      <c r="U24" s="94" t="str">
        <f>[20]Setembro!$I$24</f>
        <v>*</v>
      </c>
      <c r="V24" s="94" t="str">
        <f>[20]Setembro!$I$25</f>
        <v>*</v>
      </c>
      <c r="W24" s="94" t="str">
        <f>[20]Setembro!$I$26</f>
        <v>*</v>
      </c>
      <c r="X24" s="94" t="str">
        <f>[20]Setembro!$I$27</f>
        <v>*</v>
      </c>
      <c r="Y24" s="94" t="str">
        <f>[20]Setembro!$I$28</f>
        <v>*</v>
      </c>
      <c r="Z24" s="94" t="str">
        <f>[20]Setembro!$I$29</f>
        <v>*</v>
      </c>
      <c r="AA24" s="94" t="str">
        <f>[20]Setembro!$I$30</f>
        <v>*</v>
      </c>
      <c r="AB24" s="94" t="str">
        <f>[20]Setembro!$I$31</f>
        <v>*</v>
      </c>
      <c r="AC24" s="94" t="str">
        <f>[20]Setembro!$I$32</f>
        <v>*</v>
      </c>
      <c r="AD24" s="94" t="str">
        <f>[20]Setembro!$I$33</f>
        <v>*</v>
      </c>
      <c r="AE24" s="94" t="str">
        <f>[20]Setembro!$I$34</f>
        <v>*</v>
      </c>
      <c r="AF24" s="96" t="str">
        <f>[20]Setembro!$I$35</f>
        <v>*</v>
      </c>
      <c r="AJ24" t="s">
        <v>35</v>
      </c>
      <c r="AK24" t="s">
        <v>35</v>
      </c>
    </row>
    <row r="25" spans="1:39" x14ac:dyDescent="0.2">
      <c r="A25" s="80" t="s">
        <v>154</v>
      </c>
      <c r="B25" s="91" t="str">
        <f>[21]Setembro!$I$5</f>
        <v>*</v>
      </c>
      <c r="C25" s="91" t="str">
        <f>[21]Setembro!$I$6</f>
        <v>*</v>
      </c>
      <c r="D25" s="91" t="str">
        <f>[21]Setembro!$I$7</f>
        <v>*</v>
      </c>
      <c r="E25" s="91" t="str">
        <f>[21]Setembro!$I$8</f>
        <v>*</v>
      </c>
      <c r="F25" s="91" t="str">
        <f>[21]Setembro!$I$9</f>
        <v>*</v>
      </c>
      <c r="G25" s="91" t="str">
        <f>[21]Setembro!$I$10</f>
        <v>*</v>
      </c>
      <c r="H25" s="91" t="str">
        <f>[21]Setembro!$I$11</f>
        <v>*</v>
      </c>
      <c r="I25" s="91" t="str">
        <f>[21]Setembro!$I$12</f>
        <v>*</v>
      </c>
      <c r="J25" s="91" t="str">
        <f>[21]Setembro!$I$13</f>
        <v>*</v>
      </c>
      <c r="K25" s="91" t="str">
        <f>[21]Setembro!$I$14</f>
        <v>*</v>
      </c>
      <c r="L25" s="91" t="str">
        <f>[21]Setembro!$I$15</f>
        <v>*</v>
      </c>
      <c r="M25" s="91" t="str">
        <f>[21]Setembro!$I$16</f>
        <v>*</v>
      </c>
      <c r="N25" s="91" t="str">
        <f>[21]Setembro!$I$17</f>
        <v>*</v>
      </c>
      <c r="O25" s="91" t="str">
        <f>[21]Setembro!$I$18</f>
        <v>*</v>
      </c>
      <c r="P25" s="91" t="str">
        <f>[21]Setembro!$I$19</f>
        <v>*</v>
      </c>
      <c r="Q25" s="91" t="str">
        <f>[21]Setembro!$I$20</f>
        <v>*</v>
      </c>
      <c r="R25" s="91" t="str">
        <f>[21]Setembro!$I$21</f>
        <v>*</v>
      </c>
      <c r="S25" s="91" t="str">
        <f>[21]Setembro!$I$22</f>
        <v>*</v>
      </c>
      <c r="T25" s="11" t="s">
        <v>209</v>
      </c>
      <c r="U25" s="91" t="str">
        <f>[21]Setembro!$I$24</f>
        <v>*</v>
      </c>
      <c r="V25" s="91" t="str">
        <f>[21]Setembro!$I$25</f>
        <v>*</v>
      </c>
      <c r="W25" s="91" t="str">
        <f>[21]Setembro!$I$26</f>
        <v>*</v>
      </c>
      <c r="X25" s="91" t="str">
        <f>[21]Setembro!$I$27</f>
        <v>*</v>
      </c>
      <c r="Y25" s="91" t="str">
        <f>[21]Setembro!$I$28</f>
        <v>*</v>
      </c>
      <c r="Z25" s="91" t="str">
        <f>[21]Setembro!$I$29</f>
        <v>*</v>
      </c>
      <c r="AA25" s="91" t="str">
        <f>[21]Setembro!$I$30</f>
        <v>*</v>
      </c>
      <c r="AB25" s="91" t="str">
        <f>[21]Setembro!$I$31</f>
        <v>*</v>
      </c>
      <c r="AC25" s="91" t="str">
        <f>[21]Setembro!$I$32</f>
        <v>*</v>
      </c>
      <c r="AD25" s="91" t="str">
        <f>[21]Setembro!$I$33</f>
        <v>*</v>
      </c>
      <c r="AE25" s="91" t="str">
        <f>[21]Setembro!$I$34</f>
        <v>*</v>
      </c>
      <c r="AF25" s="96" t="str">
        <f>[21]Setembro!$I$35</f>
        <v>*</v>
      </c>
      <c r="AG25" s="12" t="s">
        <v>35</v>
      </c>
      <c r="AK25" t="s">
        <v>35</v>
      </c>
    </row>
    <row r="26" spans="1:39" x14ac:dyDescent="0.2">
      <c r="A26" s="80" t="s">
        <v>155</v>
      </c>
      <c r="B26" s="91" t="str">
        <f>[22]Setembro!$I$5</f>
        <v>*</v>
      </c>
      <c r="C26" s="91" t="str">
        <f>[22]Setembro!$I$6</f>
        <v>*</v>
      </c>
      <c r="D26" s="91" t="str">
        <f>[22]Setembro!$I$7</f>
        <v>*</v>
      </c>
      <c r="E26" s="91" t="str">
        <f>[22]Setembro!$I$8</f>
        <v>*</v>
      </c>
      <c r="F26" s="91" t="str">
        <f>[22]Setembro!$I$9</f>
        <v>*</v>
      </c>
      <c r="G26" s="91" t="str">
        <f>[22]Setembro!$I$10</f>
        <v>*</v>
      </c>
      <c r="H26" s="91" t="str">
        <f>[22]Setembro!$I$11</f>
        <v>*</v>
      </c>
      <c r="I26" s="91" t="str">
        <f>[22]Setembro!$I$12</f>
        <v>*</v>
      </c>
      <c r="J26" s="91" t="str">
        <f>[22]Setembro!$I$13</f>
        <v>*</v>
      </c>
      <c r="K26" s="91" t="str">
        <f>[22]Setembro!$I$14</f>
        <v>*</v>
      </c>
      <c r="L26" s="91" t="str">
        <f>[22]Setembro!$I$15</f>
        <v>*</v>
      </c>
      <c r="M26" s="91" t="str">
        <f>[22]Setembro!$I$16</f>
        <v>*</v>
      </c>
      <c r="N26" s="91" t="str">
        <f>[22]Setembro!$I$17</f>
        <v>*</v>
      </c>
      <c r="O26" s="91" t="str">
        <f>[22]Setembro!$I$18</f>
        <v>*</v>
      </c>
      <c r="P26" s="91" t="str">
        <f>[22]Setembro!$I$19</f>
        <v>*</v>
      </c>
      <c r="Q26" s="91" t="str">
        <f>[22]Setembro!$I$20</f>
        <v>*</v>
      </c>
      <c r="R26" s="91" t="str">
        <f>[22]Setembro!$I$21</f>
        <v>*</v>
      </c>
      <c r="S26" s="91" t="str">
        <f>[22]Setembro!$I$22</f>
        <v>*</v>
      </c>
      <c r="T26" s="91" t="str">
        <f>[22]Setembro!$I$23</f>
        <v>*</v>
      </c>
      <c r="U26" s="91" t="str">
        <f>[22]Setembro!$I$24</f>
        <v>*</v>
      </c>
      <c r="V26" s="91" t="str">
        <f>[22]Setembro!$I$25</f>
        <v>*</v>
      </c>
      <c r="W26" s="91" t="str">
        <f>[22]Setembro!$I$26</f>
        <v>*</v>
      </c>
      <c r="X26" s="91" t="str">
        <f>[22]Setembro!$I$27</f>
        <v>*</v>
      </c>
      <c r="Y26" s="91" t="str">
        <f>[22]Setembro!$I$28</f>
        <v>*</v>
      </c>
      <c r="Z26" s="91" t="str">
        <f>[22]Setembro!$I$29</f>
        <v>*</v>
      </c>
      <c r="AA26" s="91" t="str">
        <f>[22]Setembro!$I$30</f>
        <v>*</v>
      </c>
      <c r="AB26" s="91" t="str">
        <f>[22]Setembro!$I$31</f>
        <v>*</v>
      </c>
      <c r="AC26" s="91" t="str">
        <f>[22]Setembro!$I$32</f>
        <v>*</v>
      </c>
      <c r="AD26" s="91" t="str">
        <f>[22]Setembro!$I$33</f>
        <v>*</v>
      </c>
      <c r="AE26" s="91" t="str">
        <f>[22]Setembro!$I$34</f>
        <v>*</v>
      </c>
      <c r="AF26" s="96" t="str">
        <f>[22]Setembro!$I$35</f>
        <v>*</v>
      </c>
    </row>
    <row r="27" spans="1:39" x14ac:dyDescent="0.2">
      <c r="A27" s="80" t="s">
        <v>8</v>
      </c>
      <c r="B27" s="94" t="str">
        <f>[23]Setembro!$I$5</f>
        <v>*</v>
      </c>
      <c r="C27" s="94" t="str">
        <f>[23]Setembro!$I$6</f>
        <v>*</v>
      </c>
      <c r="D27" s="94" t="str">
        <f>[23]Setembro!$I$7</f>
        <v>*</v>
      </c>
      <c r="E27" s="94" t="str">
        <f>[23]Setembro!$I$8</f>
        <v>*</v>
      </c>
      <c r="F27" s="94" t="str">
        <f>[23]Setembro!$I$9</f>
        <v>*</v>
      </c>
      <c r="G27" s="94" t="str">
        <f>[23]Setembro!$I$10</f>
        <v>*</v>
      </c>
      <c r="H27" s="94" t="str">
        <f>[23]Setembro!$I$11</f>
        <v>*</v>
      </c>
      <c r="I27" s="94" t="str">
        <f>[23]Setembro!$I$12</f>
        <v>*</v>
      </c>
      <c r="J27" s="94" t="str">
        <f>[23]Setembro!$I$13</f>
        <v>*</v>
      </c>
      <c r="K27" s="94" t="str">
        <f>[23]Setembro!$I$14</f>
        <v>*</v>
      </c>
      <c r="L27" s="94" t="str">
        <f>[23]Setembro!$I$15</f>
        <v>*</v>
      </c>
      <c r="M27" s="94" t="str">
        <f>[23]Setembro!$I$16</f>
        <v>*</v>
      </c>
      <c r="N27" s="94" t="str">
        <f>[23]Setembro!$I$17</f>
        <v>*</v>
      </c>
      <c r="O27" s="94" t="str">
        <f>[23]Setembro!$I$18</f>
        <v>*</v>
      </c>
      <c r="P27" s="94" t="str">
        <f>[23]Setembro!$I$19</f>
        <v>*</v>
      </c>
      <c r="Q27" s="91" t="str">
        <f>[23]Setembro!$I$20</f>
        <v>*</v>
      </c>
      <c r="R27" s="91" t="str">
        <f>[23]Setembro!$I$21</f>
        <v>*</v>
      </c>
      <c r="S27" s="91" t="str">
        <f>[23]Setembro!$I$22</f>
        <v>*</v>
      </c>
      <c r="T27" s="91" t="str">
        <f>[23]Setembro!$I$23</f>
        <v>*</v>
      </c>
      <c r="U27" s="91" t="str">
        <f>[23]Setembro!$I$24</f>
        <v>*</v>
      </c>
      <c r="V27" s="91" t="str">
        <f>[23]Setembro!$I$25</f>
        <v>*</v>
      </c>
      <c r="W27" s="91" t="str">
        <f>[23]Setembro!$I$26</f>
        <v>*</v>
      </c>
      <c r="X27" s="91" t="str">
        <f>[23]Setembro!$I$27</f>
        <v>*</v>
      </c>
      <c r="Y27" s="91" t="str">
        <f>[23]Setembro!$I$28</f>
        <v>*</v>
      </c>
      <c r="Z27" s="91" t="str">
        <f>[23]Setembro!$I$29</f>
        <v>*</v>
      </c>
      <c r="AA27" s="91" t="str">
        <f>[23]Setembro!$I$30</f>
        <v>*</v>
      </c>
      <c r="AB27" s="91" t="str">
        <f>[23]Setembro!$I$31</f>
        <v>*</v>
      </c>
      <c r="AC27" s="91" t="str">
        <f>[23]Setembro!$I$32</f>
        <v>*</v>
      </c>
      <c r="AD27" s="91" t="str">
        <f>[23]Setembro!$I$33</f>
        <v>*</v>
      </c>
      <c r="AE27" s="91" t="str">
        <f>[23]Setembro!$I$34</f>
        <v>*</v>
      </c>
      <c r="AF27" s="88" t="str">
        <f>[23]Setembro!$I$35</f>
        <v>*</v>
      </c>
      <c r="AK27" t="s">
        <v>35</v>
      </c>
      <c r="AM27" t="s">
        <v>35</v>
      </c>
    </row>
    <row r="28" spans="1:39" x14ac:dyDescent="0.2">
      <c r="A28" s="80" t="s">
        <v>9</v>
      </c>
      <c r="B28" s="94" t="str">
        <f>[24]Setembro!$I$5</f>
        <v>*</v>
      </c>
      <c r="C28" s="94" t="str">
        <f>[24]Setembro!$I$6</f>
        <v>*</v>
      </c>
      <c r="D28" s="94" t="str">
        <f>[24]Setembro!$I$7</f>
        <v>*</v>
      </c>
      <c r="E28" s="94" t="str">
        <f>[24]Setembro!$I$8</f>
        <v>*</v>
      </c>
      <c r="F28" s="94" t="str">
        <f>[24]Setembro!$I$9</f>
        <v>*</v>
      </c>
      <c r="G28" s="94" t="str">
        <f>[24]Setembro!$I$10</f>
        <v>*</v>
      </c>
      <c r="H28" s="94" t="str">
        <f>[24]Setembro!$I$11</f>
        <v>*</v>
      </c>
      <c r="I28" s="94" t="str">
        <f>[24]Setembro!$I$12</f>
        <v>*</v>
      </c>
      <c r="J28" s="94" t="str">
        <f>[24]Setembro!$I$13</f>
        <v>*</v>
      </c>
      <c r="K28" s="94" t="str">
        <f>[24]Setembro!$I$14</f>
        <v>*</v>
      </c>
      <c r="L28" s="94" t="str">
        <f>[24]Setembro!$I$15</f>
        <v>*</v>
      </c>
      <c r="M28" s="94" t="str">
        <f>[24]Setembro!$I$16</f>
        <v>*</v>
      </c>
      <c r="N28" s="94" t="str">
        <f>[24]Setembro!$I$17</f>
        <v>*</v>
      </c>
      <c r="O28" s="94" t="str">
        <f>[24]Setembro!$I$18</f>
        <v>*</v>
      </c>
      <c r="P28" s="94" t="str">
        <f>[24]Setembro!$I$19</f>
        <v>*</v>
      </c>
      <c r="Q28" s="94" t="str">
        <f>[24]Setembro!$I$20</f>
        <v>*</v>
      </c>
      <c r="R28" s="94" t="str">
        <f>[24]Setembro!$I$21</f>
        <v>*</v>
      </c>
      <c r="S28" s="94" t="str">
        <f>[24]Setembro!$I$22</f>
        <v>*</v>
      </c>
      <c r="T28" s="91" t="str">
        <f>[24]Setembro!$I$23</f>
        <v>*</v>
      </c>
      <c r="U28" s="91" t="str">
        <f>[24]Setembro!$I$24</f>
        <v>*</v>
      </c>
      <c r="V28" s="91" t="str">
        <f>[24]Setembro!$I$25</f>
        <v>*</v>
      </c>
      <c r="W28" s="91" t="str">
        <f>[24]Setembro!$I$26</f>
        <v>*</v>
      </c>
      <c r="X28" s="91" t="str">
        <f>[24]Setembro!$I$27</f>
        <v>*</v>
      </c>
      <c r="Y28" s="91" t="str">
        <f>[24]Setembro!$I$28</f>
        <v>*</v>
      </c>
      <c r="Z28" s="91" t="str">
        <f>[24]Setembro!$I$29</f>
        <v>*</v>
      </c>
      <c r="AA28" s="91" t="str">
        <f>[24]Setembro!$I$30</f>
        <v>*</v>
      </c>
      <c r="AB28" s="91" t="str">
        <f>[24]Setembro!$I$31</f>
        <v>*</v>
      </c>
      <c r="AC28" s="91" t="str">
        <f>[24]Setembro!$I$32</f>
        <v>*</v>
      </c>
      <c r="AD28" s="91" t="str">
        <f>[24]Setembro!$I$33</f>
        <v>*</v>
      </c>
      <c r="AE28" s="91" t="str">
        <f>[24]Setembro!$I$34</f>
        <v>*</v>
      </c>
      <c r="AF28" s="88" t="str">
        <f>[24]Setembro!$I$35</f>
        <v>*</v>
      </c>
      <c r="AL28" t="s">
        <v>35</v>
      </c>
    </row>
    <row r="29" spans="1:39" x14ac:dyDescent="0.2">
      <c r="A29" s="80" t="s">
        <v>32</v>
      </c>
      <c r="B29" s="94" t="str">
        <f>[25]Setembro!$I$5</f>
        <v>*</v>
      </c>
      <c r="C29" s="94" t="str">
        <f>[25]Setembro!$I$6</f>
        <v>*</v>
      </c>
      <c r="D29" s="94" t="str">
        <f>[25]Setembro!$I$7</f>
        <v>*</v>
      </c>
      <c r="E29" s="94" t="str">
        <f>[25]Setembro!$I$8</f>
        <v>*</v>
      </c>
      <c r="F29" s="94" t="str">
        <f>[25]Setembro!$I$9</f>
        <v>*</v>
      </c>
      <c r="G29" s="94" t="str">
        <f>[25]Setembro!$I$10</f>
        <v>*</v>
      </c>
      <c r="H29" s="94" t="str">
        <f>[25]Setembro!$I$11</f>
        <v>*</v>
      </c>
      <c r="I29" s="94" t="str">
        <f>[25]Setembro!$I$12</f>
        <v>*</v>
      </c>
      <c r="J29" s="94" t="str">
        <f>[25]Setembro!$I$13</f>
        <v>*</v>
      </c>
      <c r="K29" s="94" t="str">
        <f>[25]Setembro!$I$14</f>
        <v>*</v>
      </c>
      <c r="L29" s="94" t="str">
        <f>[25]Setembro!$I$15</f>
        <v>*</v>
      </c>
      <c r="M29" s="94" t="str">
        <f>[25]Setembro!$I$16</f>
        <v>*</v>
      </c>
      <c r="N29" s="94" t="str">
        <f>[25]Setembro!$I$17</f>
        <v>*</v>
      </c>
      <c r="O29" s="94" t="str">
        <f>[25]Setembro!$I$18</f>
        <v>*</v>
      </c>
      <c r="P29" s="94" t="str">
        <f>[25]Setembro!$I$19</f>
        <v>*</v>
      </c>
      <c r="Q29" s="94" t="str">
        <f>[25]Setembro!$I$20</f>
        <v>*</v>
      </c>
      <c r="R29" s="94" t="str">
        <f>[25]Setembro!$I$21</f>
        <v>*</v>
      </c>
      <c r="S29" s="94" t="str">
        <f>[25]Setembro!$I$22</f>
        <v>*</v>
      </c>
      <c r="T29" s="91" t="str">
        <f>[25]Setembro!$I$23</f>
        <v>*</v>
      </c>
      <c r="U29" s="91" t="str">
        <f>[25]Setembro!$I$24</f>
        <v>*</v>
      </c>
      <c r="V29" s="91" t="str">
        <f>[25]Setembro!$I$25</f>
        <v>*</v>
      </c>
      <c r="W29" s="91" t="str">
        <f>[25]Setembro!$I$26</f>
        <v>*</v>
      </c>
      <c r="X29" s="91" t="str">
        <f>[25]Setembro!$I$27</f>
        <v>*</v>
      </c>
      <c r="Y29" s="91" t="str">
        <f>[25]Setembro!$I$28</f>
        <v>*</v>
      </c>
      <c r="Z29" s="91" t="str">
        <f>[25]Setembro!$I$29</f>
        <v>*</v>
      </c>
      <c r="AA29" s="91" t="str">
        <f>[25]Setembro!$I$30</f>
        <v>*</v>
      </c>
      <c r="AB29" s="91" t="str">
        <f>[25]Setembro!$I$31</f>
        <v>*</v>
      </c>
      <c r="AC29" s="91" t="str">
        <f>[25]Setembro!$I$32</f>
        <v>*</v>
      </c>
      <c r="AD29" s="91" t="str">
        <f>[25]Setembro!$I$33</f>
        <v>*</v>
      </c>
      <c r="AE29" s="91" t="str">
        <f>[25]Setembro!$I$34</f>
        <v>*</v>
      </c>
      <c r="AF29" s="88" t="str">
        <f>[25]Setembro!$I$35</f>
        <v>*</v>
      </c>
      <c r="AI29" t="s">
        <v>35</v>
      </c>
    </row>
    <row r="30" spans="1:39" x14ac:dyDescent="0.2">
      <c r="A30" s="80" t="s">
        <v>10</v>
      </c>
      <c r="B30" s="11" t="str">
        <f>[26]Setembro!$I$5</f>
        <v>*</v>
      </c>
      <c r="C30" s="11" t="str">
        <f>[26]Setembro!$I$6</f>
        <v>*</v>
      </c>
      <c r="D30" s="11" t="str">
        <f>[26]Setembro!$I$7</f>
        <v>*</v>
      </c>
      <c r="E30" s="11" t="str">
        <f>[26]Setembro!$I$8</f>
        <v>*</v>
      </c>
      <c r="F30" s="11" t="str">
        <f>[26]Setembro!$I$9</f>
        <v>*</v>
      </c>
      <c r="G30" s="11" t="str">
        <f>[26]Setembro!$I$10</f>
        <v>*</v>
      </c>
      <c r="H30" s="11" t="str">
        <f>[26]Setembro!$I$11</f>
        <v>*</v>
      </c>
      <c r="I30" s="11" t="str">
        <f>[26]Setembro!$I$12</f>
        <v>*</v>
      </c>
      <c r="J30" s="11" t="str">
        <f>[26]Setembro!$I$13</f>
        <v>*</v>
      </c>
      <c r="K30" s="11" t="str">
        <f>[26]Setembro!$I$14</f>
        <v>*</v>
      </c>
      <c r="L30" s="11" t="str">
        <f>[26]Setembro!$I$15</f>
        <v>*</v>
      </c>
      <c r="M30" s="11" t="str">
        <f>[26]Setembro!$I$16</f>
        <v>*</v>
      </c>
      <c r="N30" s="11" t="str">
        <f>[26]Setembro!$I$17</f>
        <v>*</v>
      </c>
      <c r="O30" s="11" t="str">
        <f>[26]Setembro!$I$18</f>
        <v>*</v>
      </c>
      <c r="P30" s="11" t="str">
        <f>[26]Setembro!$I$19</f>
        <v>*</v>
      </c>
      <c r="Q30" s="11" t="str">
        <f>[26]Setembro!$I$20</f>
        <v>*</v>
      </c>
      <c r="R30" s="11" t="str">
        <f>[26]Setembro!$I$21</f>
        <v>*</v>
      </c>
      <c r="S30" s="11" t="str">
        <f>[26]Setembro!$I$22</f>
        <v>*</v>
      </c>
      <c r="T30" s="91" t="str">
        <f>[26]Setembro!$I$23</f>
        <v>*</v>
      </c>
      <c r="U30" s="91" t="str">
        <f>[26]Setembro!$I$24</f>
        <v>*</v>
      </c>
      <c r="V30" s="91" t="str">
        <f>[26]Setembro!$I$25</f>
        <v>*</v>
      </c>
      <c r="W30" s="91" t="str">
        <f>[26]Setembro!$I$26</f>
        <v>*</v>
      </c>
      <c r="X30" s="91" t="str">
        <f>[26]Setembro!$I$27</f>
        <v>*</v>
      </c>
      <c r="Y30" s="91" t="str">
        <f>[26]Setembro!$I$28</f>
        <v>*</v>
      </c>
      <c r="Z30" s="91" t="str">
        <f>[26]Setembro!$I$29</f>
        <v>*</v>
      </c>
      <c r="AA30" s="91" t="str">
        <f>[26]Setembro!$I$30</f>
        <v>*</v>
      </c>
      <c r="AB30" s="91" t="str">
        <f>[26]Setembro!$I$31</f>
        <v>*</v>
      </c>
      <c r="AC30" s="91" t="str">
        <f>[26]Setembro!$I$32</f>
        <v>*</v>
      </c>
      <c r="AD30" s="91" t="str">
        <f>[26]Setembro!$I$33</f>
        <v>*</v>
      </c>
      <c r="AE30" s="91" t="str">
        <f>[26]Setembro!$I$34</f>
        <v>*</v>
      </c>
      <c r="AF30" s="88" t="str">
        <f>[26]Setembro!$I$35</f>
        <v>*</v>
      </c>
      <c r="AI30" t="s">
        <v>35</v>
      </c>
    </row>
    <row r="31" spans="1:39" x14ac:dyDescent="0.2">
      <c r="A31" s="80" t="s">
        <v>156</v>
      </c>
      <c r="B31" s="91" t="str">
        <f>[27]Setembro!$I$5</f>
        <v>*</v>
      </c>
      <c r="C31" s="91" t="str">
        <f>[27]Setembro!$I$6</f>
        <v>*</v>
      </c>
      <c r="D31" s="91" t="str">
        <f>[27]Setembro!$I$7</f>
        <v>*</v>
      </c>
      <c r="E31" s="91" t="str">
        <f>[27]Setembro!$I$8</f>
        <v>*</v>
      </c>
      <c r="F31" s="91" t="str">
        <f>[27]Setembro!$I$9</f>
        <v>*</v>
      </c>
      <c r="G31" s="91" t="str">
        <f>[27]Setembro!$I$10</f>
        <v>*</v>
      </c>
      <c r="H31" s="91" t="str">
        <f>[27]Setembro!$I$11</f>
        <v>*</v>
      </c>
      <c r="I31" s="91" t="str">
        <f>[27]Setembro!$I$12</f>
        <v>*</v>
      </c>
      <c r="J31" s="91" t="str">
        <f>[27]Setembro!$I$13</f>
        <v>*</v>
      </c>
      <c r="K31" s="91" t="str">
        <f>[27]Setembro!$I$14</f>
        <v>*</v>
      </c>
      <c r="L31" s="91" t="str">
        <f>[27]Setembro!$I$15</f>
        <v>*</v>
      </c>
      <c r="M31" s="91" t="str">
        <f>[27]Setembro!$I$16</f>
        <v>*</v>
      </c>
      <c r="N31" s="91" t="str">
        <f>[27]Setembro!$I$17</f>
        <v>*</v>
      </c>
      <c r="O31" s="91" t="str">
        <f>[27]Setembro!$I$18</f>
        <v>*</v>
      </c>
      <c r="P31" s="91" t="str">
        <f>[27]Setembro!$I$19</f>
        <v>*</v>
      </c>
      <c r="Q31" s="91" t="str">
        <f>[27]Setembro!$I$20</f>
        <v>*</v>
      </c>
      <c r="R31" s="91" t="str">
        <f>[27]Setembro!$I$21</f>
        <v>*</v>
      </c>
      <c r="S31" s="91" t="str">
        <f>[27]Setembro!$I$22</f>
        <v>*</v>
      </c>
      <c r="T31" s="91" t="str">
        <f>[27]Setembro!$I$23</f>
        <v>*</v>
      </c>
      <c r="U31" s="91" t="str">
        <f>[27]Setembro!$I$24</f>
        <v>*</v>
      </c>
      <c r="V31" s="91" t="str">
        <f>[27]Setembro!$I$25</f>
        <v>*</v>
      </c>
      <c r="W31" s="91" t="str">
        <f>[27]Setembro!$I$26</f>
        <v>*</v>
      </c>
      <c r="X31" s="91" t="str">
        <f>[27]Setembro!$I$27</f>
        <v>*</v>
      </c>
      <c r="Y31" s="91" t="str">
        <f>[27]Setembro!$I$28</f>
        <v>*</v>
      </c>
      <c r="Z31" s="91" t="str">
        <f>[27]Setembro!$I$29</f>
        <v>*</v>
      </c>
      <c r="AA31" s="91" t="str">
        <f>[27]Setembro!$I$30</f>
        <v>*</v>
      </c>
      <c r="AB31" s="91" t="str">
        <f>[27]Setembro!$I$31</f>
        <v>*</v>
      </c>
      <c r="AC31" s="91" t="str">
        <f>[27]Setembro!$I$32</f>
        <v>*</v>
      </c>
      <c r="AD31" s="91" t="str">
        <f>[27]Setembro!$I$33</f>
        <v>*</v>
      </c>
      <c r="AE31" s="91" t="str">
        <f>[27]Setembro!$I$34</f>
        <v>*</v>
      </c>
      <c r="AF31" s="96" t="str">
        <f>[27]Setembro!$I$35</f>
        <v>*</v>
      </c>
      <c r="AG31" s="12" t="s">
        <v>35</v>
      </c>
      <c r="AK31" t="s">
        <v>35</v>
      </c>
    </row>
    <row r="32" spans="1:39" x14ac:dyDescent="0.2">
      <c r="A32" s="80" t="s">
        <v>11</v>
      </c>
      <c r="B32" s="94" t="str">
        <f>[28]Setembro!$I$5</f>
        <v>*</v>
      </c>
      <c r="C32" s="94" t="str">
        <f>[28]Setembro!$I$6</f>
        <v>*</v>
      </c>
      <c r="D32" s="94" t="str">
        <f>[28]Setembro!$I$7</f>
        <v>*</v>
      </c>
      <c r="E32" s="94" t="str">
        <f>[28]Setembro!$I$8</f>
        <v>*</v>
      </c>
      <c r="F32" s="94" t="str">
        <f>[28]Setembro!$I$9</f>
        <v>*</v>
      </c>
      <c r="G32" s="94" t="str">
        <f>[28]Setembro!$I$10</f>
        <v>*</v>
      </c>
      <c r="H32" s="94" t="str">
        <f>[28]Setembro!$I$11</f>
        <v>*</v>
      </c>
      <c r="I32" s="94" t="str">
        <f>[28]Setembro!$I$12</f>
        <v>*</v>
      </c>
      <c r="J32" s="94" t="str">
        <f>[28]Setembro!$I$13</f>
        <v>*</v>
      </c>
      <c r="K32" s="94" t="str">
        <f>[28]Setembro!$I$14</f>
        <v>*</v>
      </c>
      <c r="L32" s="94" t="str">
        <f>[28]Setembro!$I$15</f>
        <v>*</v>
      </c>
      <c r="M32" s="94" t="str">
        <f>[28]Setembro!$I$16</f>
        <v>*</v>
      </c>
      <c r="N32" s="94" t="str">
        <f>[28]Setembro!$I$17</f>
        <v>*</v>
      </c>
      <c r="O32" s="94" t="str">
        <f>[28]Setembro!$I$18</f>
        <v>*</v>
      </c>
      <c r="P32" s="94" t="str">
        <f>[28]Setembro!$I$19</f>
        <v>*</v>
      </c>
      <c r="Q32" s="94" t="str">
        <f>[28]Setembro!$I$20</f>
        <v>*</v>
      </c>
      <c r="R32" s="94" t="str">
        <f>[28]Setembro!$I$21</f>
        <v>*</v>
      </c>
      <c r="S32" s="94" t="str">
        <f>[28]Setembro!$I$22</f>
        <v>*</v>
      </c>
      <c r="T32" s="91" t="str">
        <f>[28]Setembro!$I$23</f>
        <v>*</v>
      </c>
      <c r="U32" s="91" t="str">
        <f>[28]Setembro!$I$24</f>
        <v>*</v>
      </c>
      <c r="V32" s="91" t="str">
        <f>[28]Setembro!$I$25</f>
        <v>*</v>
      </c>
      <c r="W32" s="91" t="str">
        <f>[28]Setembro!$I$26</f>
        <v>*</v>
      </c>
      <c r="X32" s="91" t="str">
        <f>[28]Setembro!$I$27</f>
        <v>*</v>
      </c>
      <c r="Y32" s="91" t="str">
        <f>[28]Setembro!$I$28</f>
        <v>*</v>
      </c>
      <c r="Z32" s="91" t="str">
        <f>[28]Setembro!$I$29</f>
        <v>*</v>
      </c>
      <c r="AA32" s="91" t="str">
        <f>[28]Setembro!$I$30</f>
        <v>*</v>
      </c>
      <c r="AB32" s="91" t="str">
        <f>[28]Setembro!$I$31</f>
        <v>*</v>
      </c>
      <c r="AC32" s="91" t="str">
        <f>[28]Setembro!$I$32</f>
        <v>*</v>
      </c>
      <c r="AD32" s="91" t="str">
        <f>[28]Setembro!$I$33</f>
        <v>*</v>
      </c>
      <c r="AE32" s="91" t="str">
        <f>[28]Setembro!$I$34</f>
        <v>*</v>
      </c>
      <c r="AF32" s="88" t="str">
        <f>[28]Setembro!$I$35</f>
        <v>*</v>
      </c>
      <c r="AI32" t="s">
        <v>35</v>
      </c>
    </row>
    <row r="33" spans="1:38" s="5" customFormat="1" x14ac:dyDescent="0.2">
      <c r="A33" s="80" t="s">
        <v>12</v>
      </c>
      <c r="B33" s="94" t="str">
        <f>[29]Setembro!$I$5</f>
        <v>*</v>
      </c>
      <c r="C33" s="94" t="str">
        <f>[29]Setembro!$I$6</f>
        <v>*</v>
      </c>
      <c r="D33" s="94" t="str">
        <f>[29]Setembro!$I$7</f>
        <v>*</v>
      </c>
      <c r="E33" s="94" t="str">
        <f>[29]Setembro!$I$8</f>
        <v>*</v>
      </c>
      <c r="F33" s="94" t="str">
        <f>[29]Setembro!$I$9</f>
        <v>*</v>
      </c>
      <c r="G33" s="94" t="str">
        <f>[29]Setembro!$I$10</f>
        <v>*</v>
      </c>
      <c r="H33" s="94" t="str">
        <f>[29]Setembro!$I$11</f>
        <v>*</v>
      </c>
      <c r="I33" s="94" t="str">
        <f>[29]Setembro!$I$12</f>
        <v>*</v>
      </c>
      <c r="J33" s="94" t="str">
        <f>[29]Setembro!$I$13</f>
        <v>*</v>
      </c>
      <c r="K33" s="94" t="str">
        <f>[29]Setembro!$I$14</f>
        <v>*</v>
      </c>
      <c r="L33" s="94" t="str">
        <f>[29]Setembro!$I$15</f>
        <v>*</v>
      </c>
      <c r="M33" s="94" t="str">
        <f>[29]Setembro!$I$16</f>
        <v>*</v>
      </c>
      <c r="N33" s="94" t="str">
        <f>[29]Setembro!$I$17</f>
        <v>*</v>
      </c>
      <c r="O33" s="94" t="str">
        <f>[29]Setembro!$I$18</f>
        <v>*</v>
      </c>
      <c r="P33" s="94" t="str">
        <f>[29]Setembro!$I$19</f>
        <v>*</v>
      </c>
      <c r="Q33" s="94" t="str">
        <f>[29]Setembro!$I$20</f>
        <v>*</v>
      </c>
      <c r="R33" s="94" t="str">
        <f>[29]Setembro!$I$21</f>
        <v>*</v>
      </c>
      <c r="S33" s="94" t="str">
        <f>[29]Setembro!$I$22</f>
        <v>*</v>
      </c>
      <c r="T33" s="94" t="str">
        <f>[29]Setembro!$I$23</f>
        <v>*</v>
      </c>
      <c r="U33" s="94" t="str">
        <f>[29]Setembro!$I$24</f>
        <v>*</v>
      </c>
      <c r="V33" s="94" t="str">
        <f>[29]Setembro!$I$25</f>
        <v>*</v>
      </c>
      <c r="W33" s="94" t="str">
        <f>[29]Setembro!$I$26</f>
        <v>*</v>
      </c>
      <c r="X33" s="94" t="str">
        <f>[29]Setembro!$I$27</f>
        <v>*</v>
      </c>
      <c r="Y33" s="94" t="str">
        <f>[29]Setembro!$I$28</f>
        <v>*</v>
      </c>
      <c r="Z33" s="94" t="str">
        <f>[29]Setembro!$I$29</f>
        <v>*</v>
      </c>
      <c r="AA33" s="94" t="str">
        <f>[29]Setembro!$I$30</f>
        <v>*</v>
      </c>
      <c r="AB33" s="94" t="str">
        <f>[29]Setembro!$I$31</f>
        <v>*</v>
      </c>
      <c r="AC33" s="94" t="str">
        <f>[29]Setembro!$I$32</f>
        <v>*</v>
      </c>
      <c r="AD33" s="94" t="str">
        <f>[29]Setembro!$I$33</f>
        <v>*</v>
      </c>
      <c r="AE33" s="94" t="str">
        <f>[29]Setembro!$I$34</f>
        <v>*</v>
      </c>
      <c r="AF33" s="88" t="str">
        <f>[29]Setembro!$I$35</f>
        <v>*</v>
      </c>
      <c r="AJ33" s="5" t="s">
        <v>35</v>
      </c>
      <c r="AL33" s="5" t="s">
        <v>35</v>
      </c>
    </row>
    <row r="34" spans="1:38" x14ac:dyDescent="0.2">
      <c r="A34" s="80" t="s">
        <v>13</v>
      </c>
      <c r="B34" s="91" t="str">
        <f>[30]Setembro!$I$5</f>
        <v>*</v>
      </c>
      <c r="C34" s="91" t="str">
        <f>[30]Setembro!$I$6</f>
        <v>*</v>
      </c>
      <c r="D34" s="91" t="str">
        <f>[30]Setembro!$I$7</f>
        <v>*</v>
      </c>
      <c r="E34" s="91" t="str">
        <f>[30]Setembro!$I$8</f>
        <v>*</v>
      </c>
      <c r="F34" s="91" t="str">
        <f>[30]Setembro!$I$9</f>
        <v>*</v>
      </c>
      <c r="G34" s="91" t="str">
        <f>[30]Setembro!$I$10</f>
        <v>*</v>
      </c>
      <c r="H34" s="91" t="str">
        <f>[30]Setembro!$I$11</f>
        <v>*</v>
      </c>
      <c r="I34" s="91" t="str">
        <f>[30]Setembro!$I$12</f>
        <v>*</v>
      </c>
      <c r="J34" s="91" t="str">
        <f>[30]Setembro!$I$13</f>
        <v>*</v>
      </c>
      <c r="K34" s="91" t="str">
        <f>[30]Setembro!$I$14</f>
        <v>*</v>
      </c>
      <c r="L34" s="91" t="str">
        <f>[30]Setembro!$I$15</f>
        <v>*</v>
      </c>
      <c r="M34" s="91" t="str">
        <f>[30]Setembro!$I$16</f>
        <v>*</v>
      </c>
      <c r="N34" s="91" t="str">
        <f>[30]Setembro!$I$17</f>
        <v>*</v>
      </c>
      <c r="O34" s="91" t="str">
        <f>[30]Setembro!$I$18</f>
        <v>*</v>
      </c>
      <c r="P34" s="91" t="str">
        <f>[30]Setembro!$I$19</f>
        <v>*</v>
      </c>
      <c r="Q34" s="91" t="str">
        <f>[30]Setembro!$I$20</f>
        <v>*</v>
      </c>
      <c r="R34" s="91" t="str">
        <f>[30]Setembro!$I$21</f>
        <v>*</v>
      </c>
      <c r="S34" s="91" t="str">
        <f>[30]Setembro!$I$22</f>
        <v>*</v>
      </c>
      <c r="T34" s="91" t="str">
        <f>[30]Setembro!$I$23</f>
        <v>*</v>
      </c>
      <c r="U34" s="91" t="str">
        <f>[30]Setembro!$I$24</f>
        <v>*</v>
      </c>
      <c r="V34" s="91" t="str">
        <f>[30]Setembro!$I$25</f>
        <v>*</v>
      </c>
      <c r="W34" s="91" t="str">
        <f>[30]Setembro!$I$26</f>
        <v>*</v>
      </c>
      <c r="X34" s="91" t="str">
        <f>[30]Setembro!$I$27</f>
        <v>*</v>
      </c>
      <c r="Y34" s="91" t="str">
        <f>[30]Setembro!$I$28</f>
        <v>*</v>
      </c>
      <c r="Z34" s="91" t="str">
        <f>[30]Setembro!$I$29</f>
        <v>*</v>
      </c>
      <c r="AA34" s="91" t="str">
        <f>[30]Setembro!$I$30</f>
        <v>*</v>
      </c>
      <c r="AB34" s="91" t="str">
        <f>[30]Setembro!$I$31</f>
        <v>*</v>
      </c>
      <c r="AC34" s="91" t="str">
        <f>[30]Setembro!$I$32</f>
        <v>*</v>
      </c>
      <c r="AD34" s="91" t="str">
        <f>[30]Setembro!$I$33</f>
        <v>*</v>
      </c>
      <c r="AE34" s="91" t="str">
        <f>[30]Setembro!$I$34</f>
        <v>*</v>
      </c>
      <c r="AF34" s="93" t="str">
        <f>[30]Setembro!$I$35</f>
        <v>*</v>
      </c>
      <c r="AI34" t="s">
        <v>35</v>
      </c>
      <c r="AJ34" t="s">
        <v>35</v>
      </c>
      <c r="AK34" t="s">
        <v>35</v>
      </c>
    </row>
    <row r="35" spans="1:38" x14ac:dyDescent="0.2">
      <c r="A35" s="80" t="s">
        <v>157</v>
      </c>
      <c r="B35" s="94" t="str">
        <f>[31]Setembro!$I$5</f>
        <v>*</v>
      </c>
      <c r="C35" s="94" t="str">
        <f>[31]Setembro!$I$6</f>
        <v>*</v>
      </c>
      <c r="D35" s="94" t="str">
        <f>[31]Setembro!$I$7</f>
        <v>*</v>
      </c>
      <c r="E35" s="94" t="str">
        <f>[31]Setembro!$I$8</f>
        <v>*</v>
      </c>
      <c r="F35" s="94" t="str">
        <f>[31]Setembro!$I$9</f>
        <v>*</v>
      </c>
      <c r="G35" s="94" t="str">
        <f>[31]Setembro!$I$10</f>
        <v>*</v>
      </c>
      <c r="H35" s="94" t="str">
        <f>[31]Setembro!$I$11</f>
        <v>*</v>
      </c>
      <c r="I35" s="94" t="str">
        <f>[31]Setembro!$I$12</f>
        <v>*</v>
      </c>
      <c r="J35" s="94" t="str">
        <f>[31]Setembro!$I$13</f>
        <v>*</v>
      </c>
      <c r="K35" s="94" t="str">
        <f>[31]Setembro!$I$14</f>
        <v>*</v>
      </c>
      <c r="L35" s="94" t="str">
        <f>[31]Setembro!$I$15</f>
        <v>*</v>
      </c>
      <c r="M35" s="94" t="str">
        <f>[31]Setembro!$I$16</f>
        <v>*</v>
      </c>
      <c r="N35" s="94" t="str">
        <f>[31]Setembro!$I$17</f>
        <v>*</v>
      </c>
      <c r="O35" s="94" t="str">
        <f>[31]Setembro!$I$18</f>
        <v>*</v>
      </c>
      <c r="P35" s="94" t="str">
        <f>[31]Setembro!$I$19</f>
        <v>*</v>
      </c>
      <c r="Q35" s="94" t="str">
        <f>[31]Setembro!$I$20</f>
        <v>*</v>
      </c>
      <c r="R35" s="94" t="str">
        <f>[31]Setembro!$I$21</f>
        <v>*</v>
      </c>
      <c r="S35" s="94" t="str">
        <f>[31]Setembro!$I$22</f>
        <v>*</v>
      </c>
      <c r="T35" s="91" t="str">
        <f>[31]Setembro!$I$23</f>
        <v>*</v>
      </c>
      <c r="U35" s="91" t="str">
        <f>[31]Setembro!$I$24</f>
        <v>*</v>
      </c>
      <c r="V35" s="91" t="str">
        <f>[31]Setembro!$I$25</f>
        <v>*</v>
      </c>
      <c r="W35" s="91" t="str">
        <f>[31]Setembro!$I$26</f>
        <v>*</v>
      </c>
      <c r="X35" s="91" t="str">
        <f>[31]Setembro!$I$27</f>
        <v>*</v>
      </c>
      <c r="Y35" s="91" t="str">
        <f>[31]Setembro!$I$28</f>
        <v>*</v>
      </c>
      <c r="Z35" s="91" t="str">
        <f>[31]Setembro!$I$29</f>
        <v>*</v>
      </c>
      <c r="AA35" s="91" t="str">
        <f>[31]Setembro!$I$30</f>
        <v>*</v>
      </c>
      <c r="AB35" s="91" t="str">
        <f>[31]Setembro!$I$31</f>
        <v>*</v>
      </c>
      <c r="AC35" s="91" t="str">
        <f>[31]Setembro!$I$32</f>
        <v>*</v>
      </c>
      <c r="AD35" s="91" t="str">
        <f>[31]Setembro!$I$33</f>
        <v>*</v>
      </c>
      <c r="AE35" s="91" t="str">
        <f>[31]Setembro!$I$34</f>
        <v>*</v>
      </c>
      <c r="AF35" s="96" t="str">
        <f>[31]Setembro!$I$35</f>
        <v>*</v>
      </c>
      <c r="AJ35" t="s">
        <v>35</v>
      </c>
    </row>
    <row r="36" spans="1:38" x14ac:dyDescent="0.2">
      <c r="A36" s="80" t="s">
        <v>128</v>
      </c>
      <c r="B36" s="94" t="str">
        <f>[32]Setembro!$I$5</f>
        <v>*</v>
      </c>
      <c r="C36" s="94" t="str">
        <f>[32]Setembro!$I$6</f>
        <v>*</v>
      </c>
      <c r="D36" s="94" t="str">
        <f>[32]Setembro!$I$7</f>
        <v>*</v>
      </c>
      <c r="E36" s="94" t="str">
        <f>[32]Setembro!$I$8</f>
        <v>*</v>
      </c>
      <c r="F36" s="94" t="str">
        <f>[32]Setembro!$I$9</f>
        <v>*</v>
      </c>
      <c r="G36" s="94" t="str">
        <f>[32]Setembro!$I$10</f>
        <v>*</v>
      </c>
      <c r="H36" s="94" t="str">
        <f>[32]Setembro!$I$11</f>
        <v>*</v>
      </c>
      <c r="I36" s="94" t="str">
        <f>[32]Setembro!$I$12</f>
        <v>*</v>
      </c>
      <c r="J36" s="94" t="str">
        <f>[32]Setembro!$I$13</f>
        <v>*</v>
      </c>
      <c r="K36" s="94" t="str">
        <f>[32]Setembro!$I$14</f>
        <v>*</v>
      </c>
      <c r="L36" s="94" t="str">
        <f>[32]Setembro!$I$15</f>
        <v>*</v>
      </c>
      <c r="M36" s="94" t="str">
        <f>[32]Setembro!$I$16</f>
        <v>*</v>
      </c>
      <c r="N36" s="94" t="str">
        <f>[32]Setembro!$I$17</f>
        <v>*</v>
      </c>
      <c r="O36" s="94" t="str">
        <f>[32]Setembro!$I$18</f>
        <v>*</v>
      </c>
      <c r="P36" s="94" t="str">
        <f>[32]Setembro!$I$19</f>
        <v>*</v>
      </c>
      <c r="Q36" s="91" t="str">
        <f>[32]Setembro!$I$20</f>
        <v>*</v>
      </c>
      <c r="R36" s="91" t="str">
        <f>[32]Setembro!$I$21</f>
        <v>*</v>
      </c>
      <c r="S36" s="91" t="str">
        <f>[32]Setembro!$I$22</f>
        <v>*</v>
      </c>
      <c r="T36" s="91" t="str">
        <f>[32]Setembro!$I$23</f>
        <v>*</v>
      </c>
      <c r="U36" s="91" t="str">
        <f>[32]Setembro!$I$24</f>
        <v>*</v>
      </c>
      <c r="V36" s="91" t="str">
        <f>[32]Setembro!$I$25</f>
        <v>*</v>
      </c>
      <c r="W36" s="91" t="str">
        <f>[32]Setembro!$I$26</f>
        <v>*</v>
      </c>
      <c r="X36" s="91" t="str">
        <f>[32]Setembro!$I$27</f>
        <v>*</v>
      </c>
      <c r="Y36" s="91" t="str">
        <f>[32]Setembro!$I$28</f>
        <v>*</v>
      </c>
      <c r="Z36" s="91" t="str">
        <f>[32]Setembro!$I$29</f>
        <v>*</v>
      </c>
      <c r="AA36" s="91" t="str">
        <f>[32]Setembro!$I$30</f>
        <v>*</v>
      </c>
      <c r="AB36" s="91" t="str">
        <f>[32]Setembro!$I$31</f>
        <v>*</v>
      </c>
      <c r="AC36" s="91" t="str">
        <f>[32]Setembro!$I$32</f>
        <v>*</v>
      </c>
      <c r="AD36" s="91" t="str">
        <f>[32]Setembro!$I$33</f>
        <v>*</v>
      </c>
      <c r="AE36" s="91" t="str">
        <f>[32]Setembro!$I$34</f>
        <v>*</v>
      </c>
      <c r="AF36" s="96" t="str">
        <f>[32]Setembro!$I$35</f>
        <v>*</v>
      </c>
      <c r="AI36" t="s">
        <v>35</v>
      </c>
      <c r="AJ36" t="s">
        <v>35</v>
      </c>
    </row>
    <row r="37" spans="1:38" x14ac:dyDescent="0.2">
      <c r="A37" s="80" t="s">
        <v>14</v>
      </c>
      <c r="B37" s="94" t="str">
        <f>[33]Setembro!$I$5</f>
        <v>*</v>
      </c>
      <c r="C37" s="94" t="str">
        <f>[33]Setembro!$I$6</f>
        <v>*</v>
      </c>
      <c r="D37" s="94" t="str">
        <f>[33]Setembro!$I$7</f>
        <v>*</v>
      </c>
      <c r="E37" s="94" t="str">
        <f>[33]Setembro!$I$8</f>
        <v>*</v>
      </c>
      <c r="F37" s="94" t="str">
        <f>[33]Setembro!$I$9</f>
        <v>*</v>
      </c>
      <c r="G37" s="94" t="str">
        <f>[33]Setembro!$I$10</f>
        <v>*</v>
      </c>
      <c r="H37" s="94" t="str">
        <f>[33]Setembro!$I$11</f>
        <v>*</v>
      </c>
      <c r="I37" s="94" t="str">
        <f>[33]Setembro!$I$12</f>
        <v>*</v>
      </c>
      <c r="J37" s="94" t="str">
        <f>[33]Setembro!$I$13</f>
        <v>*</v>
      </c>
      <c r="K37" s="94" t="str">
        <f>[33]Setembro!$I$14</f>
        <v>*</v>
      </c>
      <c r="L37" s="94" t="str">
        <f>[33]Setembro!$I$15</f>
        <v>*</v>
      </c>
      <c r="M37" s="94" t="str">
        <f>[33]Setembro!$I$16</f>
        <v>*</v>
      </c>
      <c r="N37" s="94" t="str">
        <f>[33]Setembro!$I$17</f>
        <v>*</v>
      </c>
      <c r="O37" s="94" t="str">
        <f>[33]Setembro!$I$18</f>
        <v>*</v>
      </c>
      <c r="P37" s="94" t="str">
        <f>[33]Setembro!$I$19</f>
        <v>*</v>
      </c>
      <c r="Q37" s="94" t="str">
        <f>[33]Setembro!$I$20</f>
        <v>*</v>
      </c>
      <c r="R37" s="94" t="str">
        <f>[33]Setembro!$I$21</f>
        <v>*</v>
      </c>
      <c r="S37" s="94" t="str">
        <f>[33]Setembro!$I$22</f>
        <v>*</v>
      </c>
      <c r="T37" s="94" t="str">
        <f>[33]Setembro!$I$23</f>
        <v>*</v>
      </c>
      <c r="U37" s="94" t="str">
        <f>[33]Setembro!$I$24</f>
        <v>*</v>
      </c>
      <c r="V37" s="94" t="str">
        <f>[33]Setembro!$I$25</f>
        <v>*</v>
      </c>
      <c r="W37" s="94" t="str">
        <f>[33]Setembro!$I$26</f>
        <v>*</v>
      </c>
      <c r="X37" s="94" t="str">
        <f>[33]Setembro!$I$27</f>
        <v>*</v>
      </c>
      <c r="Y37" s="94" t="str">
        <f>[33]Setembro!$I$28</f>
        <v>*</v>
      </c>
      <c r="Z37" s="94" t="str">
        <f>[33]Setembro!$I$29</f>
        <v>*</v>
      </c>
      <c r="AA37" s="94" t="str">
        <f>[33]Setembro!$I$30</f>
        <v>*</v>
      </c>
      <c r="AB37" s="94" t="str">
        <f>[33]Setembro!$I$31</f>
        <v>*</v>
      </c>
      <c r="AC37" s="94" t="str">
        <f>[33]Setembro!$I$32</f>
        <v>*</v>
      </c>
      <c r="AD37" s="94" t="str">
        <f>[33]Setembro!$I$33</f>
        <v>*</v>
      </c>
      <c r="AE37" s="94" t="str">
        <f>[33]Setembro!$I$34</f>
        <v>*</v>
      </c>
      <c r="AF37" s="88" t="str">
        <f>[33]Setembro!$I$35</f>
        <v>*</v>
      </c>
      <c r="AJ37" t="s">
        <v>35</v>
      </c>
    </row>
    <row r="38" spans="1:38" x14ac:dyDescent="0.2">
      <c r="A38" s="80" t="s">
        <v>158</v>
      </c>
      <c r="B38" s="11" t="str">
        <f>[34]Setembro!$I$5</f>
        <v>*</v>
      </c>
      <c r="C38" s="11" t="str">
        <f>[34]Setembro!$I$6</f>
        <v>*</v>
      </c>
      <c r="D38" s="11" t="str">
        <f>[34]Setembro!$I$7</f>
        <v>*</v>
      </c>
      <c r="E38" s="11" t="str">
        <f>[34]Setembro!$I$8</f>
        <v>*</v>
      </c>
      <c r="F38" s="11" t="str">
        <f>[34]Setembro!$I$9</f>
        <v>*</v>
      </c>
      <c r="G38" s="11" t="str">
        <f>[34]Setembro!$I$10</f>
        <v>*</v>
      </c>
      <c r="H38" s="11" t="str">
        <f>[34]Setembro!$I$11</f>
        <v>*</v>
      </c>
      <c r="I38" s="11" t="str">
        <f>[34]Setembro!$I$12</f>
        <v>*</v>
      </c>
      <c r="J38" s="11" t="str">
        <f>[34]Setembro!$I$13</f>
        <v>*</v>
      </c>
      <c r="K38" s="11" t="str">
        <f>[34]Setembro!$I$14</f>
        <v>*</v>
      </c>
      <c r="L38" s="11" t="str">
        <f>[34]Setembro!$I$15</f>
        <v>*</v>
      </c>
      <c r="M38" s="11" t="str">
        <f>[34]Setembro!$I$16</f>
        <v>*</v>
      </c>
      <c r="N38" s="11" t="str">
        <f>[34]Setembro!$I$17</f>
        <v>*</v>
      </c>
      <c r="O38" s="11" t="str">
        <f>[34]Setembro!$I$18</f>
        <v>*</v>
      </c>
      <c r="P38" s="11" t="str">
        <f>[34]Setembro!$I$19</f>
        <v>*</v>
      </c>
      <c r="Q38" s="91" t="str">
        <f>[34]Setembro!$I$20</f>
        <v>*</v>
      </c>
      <c r="R38" s="91" t="str">
        <f>[34]Setembro!$I$21</f>
        <v>*</v>
      </c>
      <c r="S38" s="91" t="str">
        <f>[34]Setembro!$I$22</f>
        <v>*</v>
      </c>
      <c r="T38" s="91" t="str">
        <f>[34]Setembro!$I$23</f>
        <v>*</v>
      </c>
      <c r="U38" s="91" t="str">
        <f>[34]Setembro!$I$24</f>
        <v>*</v>
      </c>
      <c r="V38" s="91" t="str">
        <f>[34]Setembro!$I$25</f>
        <v>*</v>
      </c>
      <c r="W38" s="91" t="str">
        <f>[34]Setembro!$I$26</f>
        <v>*</v>
      </c>
      <c r="X38" s="91" t="str">
        <f>[34]Setembro!$I$27</f>
        <v>*</v>
      </c>
      <c r="Y38" s="91" t="str">
        <f>[34]Setembro!$I$28</f>
        <v>*</v>
      </c>
      <c r="Z38" s="91" t="str">
        <f>[34]Setembro!$I$29</f>
        <v>*</v>
      </c>
      <c r="AA38" s="91" t="str">
        <f>[34]Setembro!$I$30</f>
        <v>*</v>
      </c>
      <c r="AB38" s="91" t="str">
        <f>[34]Setembro!$I$31</f>
        <v>*</v>
      </c>
      <c r="AC38" s="91" t="str">
        <f>[34]Setembro!$I$32</f>
        <v>*</v>
      </c>
      <c r="AD38" s="91" t="str">
        <f>[34]Setembro!$I$33</f>
        <v>*</v>
      </c>
      <c r="AE38" s="91" t="str">
        <f>[34]Setembro!$I$34</f>
        <v>*</v>
      </c>
      <c r="AF38" s="96" t="str">
        <f>[34]Setembro!$I$35</f>
        <v>*</v>
      </c>
      <c r="AI38" t="s">
        <v>35</v>
      </c>
      <c r="AJ38" t="s">
        <v>35</v>
      </c>
    </row>
    <row r="39" spans="1:38" x14ac:dyDescent="0.2">
      <c r="A39" s="80" t="s">
        <v>15</v>
      </c>
      <c r="B39" s="94" t="str">
        <f>[35]Setembro!$I$5</f>
        <v>*</v>
      </c>
      <c r="C39" s="94" t="str">
        <f>[35]Setembro!$I$6</f>
        <v>*</v>
      </c>
      <c r="D39" s="94" t="str">
        <f>[35]Setembro!$I$7</f>
        <v>*</v>
      </c>
      <c r="E39" s="94" t="str">
        <f>[35]Setembro!$I$8</f>
        <v>*</v>
      </c>
      <c r="F39" s="94" t="str">
        <f>[35]Setembro!$I$9</f>
        <v>*</v>
      </c>
      <c r="G39" s="94" t="str">
        <f>[35]Setembro!$I$10</f>
        <v>*</v>
      </c>
      <c r="H39" s="94" t="str">
        <f>[35]Setembro!$I$11</f>
        <v>*</v>
      </c>
      <c r="I39" s="94" t="str">
        <f>[35]Setembro!$I$12</f>
        <v>*</v>
      </c>
      <c r="J39" s="94" t="str">
        <f>[35]Setembro!$I$13</f>
        <v>*</v>
      </c>
      <c r="K39" s="94" t="str">
        <f>[35]Setembro!$I$14</f>
        <v>*</v>
      </c>
      <c r="L39" s="94" t="str">
        <f>[35]Setembro!$I$15</f>
        <v>*</v>
      </c>
      <c r="M39" s="94" t="str">
        <f>[35]Setembro!$I$16</f>
        <v>*</v>
      </c>
      <c r="N39" s="94" t="str">
        <f>[35]Setembro!$I$17</f>
        <v>*</v>
      </c>
      <c r="O39" s="94" t="str">
        <f>[35]Setembro!$I$18</f>
        <v>*</v>
      </c>
      <c r="P39" s="94" t="str">
        <f>[35]Setembro!$I$19</f>
        <v>*</v>
      </c>
      <c r="Q39" s="94" t="str">
        <f>[35]Setembro!$I$20</f>
        <v>*</v>
      </c>
      <c r="R39" s="94" t="str">
        <f>[35]Setembro!$I$21</f>
        <v>*</v>
      </c>
      <c r="S39" s="94" t="str">
        <f>[35]Setembro!$I$22</f>
        <v>*</v>
      </c>
      <c r="T39" s="94" t="str">
        <f>[35]Setembro!$I$23</f>
        <v>*</v>
      </c>
      <c r="U39" s="94" t="str">
        <f>[35]Setembro!$I$24</f>
        <v>*</v>
      </c>
      <c r="V39" s="94" t="str">
        <f>[35]Setembro!$I$25</f>
        <v>*</v>
      </c>
      <c r="W39" s="94" t="str">
        <f>[35]Setembro!$I$26</f>
        <v>*</v>
      </c>
      <c r="X39" s="94" t="str">
        <f>[35]Setembro!$I$27</f>
        <v>*</v>
      </c>
      <c r="Y39" s="94" t="str">
        <f>[35]Setembro!$I$28</f>
        <v>*</v>
      </c>
      <c r="Z39" s="94" t="str">
        <f>[35]Setembro!$I$29</f>
        <v>*</v>
      </c>
      <c r="AA39" s="94" t="str">
        <f>[35]Setembro!$I$30</f>
        <v>*</v>
      </c>
      <c r="AB39" s="94" t="str">
        <f>[35]Setembro!$I$31</f>
        <v>*</v>
      </c>
      <c r="AC39" s="94" t="str">
        <f>[35]Setembro!$I$32</f>
        <v>*</v>
      </c>
      <c r="AD39" s="94" t="str">
        <f>[35]Setembro!$I$33</f>
        <v>*</v>
      </c>
      <c r="AE39" s="94" t="str">
        <f>[35]Setembro!$I$34</f>
        <v>*</v>
      </c>
      <c r="AF39" s="88" t="str">
        <f>[35]Setembro!$I$35</f>
        <v>*</v>
      </c>
      <c r="AG39" s="12" t="s">
        <v>35</v>
      </c>
      <c r="AJ39" t="s">
        <v>35</v>
      </c>
    </row>
    <row r="40" spans="1:38" x14ac:dyDescent="0.2">
      <c r="A40" s="80" t="s">
        <v>16</v>
      </c>
      <c r="B40" s="95" t="str">
        <f>[36]Setembro!$I$5</f>
        <v>*</v>
      </c>
      <c r="C40" s="95" t="str">
        <f>[36]Setembro!$I$6</f>
        <v>*</v>
      </c>
      <c r="D40" s="95" t="str">
        <f>[36]Setembro!$I$7</f>
        <v>*</v>
      </c>
      <c r="E40" s="95" t="str">
        <f>[36]Setembro!$I$8</f>
        <v>*</v>
      </c>
      <c r="F40" s="95" t="str">
        <f>[36]Setembro!$I$9</f>
        <v>*</v>
      </c>
      <c r="G40" s="95" t="str">
        <f>[36]Setembro!$I$10</f>
        <v>*</v>
      </c>
      <c r="H40" s="95" t="str">
        <f>[36]Setembro!$I$11</f>
        <v>*</v>
      </c>
      <c r="I40" s="95" t="str">
        <f>[36]Setembro!$I$12</f>
        <v>*</v>
      </c>
      <c r="J40" s="95" t="str">
        <f>[36]Setembro!$I$13</f>
        <v>*</v>
      </c>
      <c r="K40" s="95" t="str">
        <f>[36]Setembro!$I$14</f>
        <v>*</v>
      </c>
      <c r="L40" s="95" t="str">
        <f>[36]Setembro!$I$15</f>
        <v>*</v>
      </c>
      <c r="M40" s="95" t="str">
        <f>[36]Setembro!$I$16</f>
        <v>*</v>
      </c>
      <c r="N40" s="95" t="str">
        <f>[36]Setembro!$I$17</f>
        <v>*</v>
      </c>
      <c r="O40" s="95" t="str">
        <f>[36]Setembro!$I$18</f>
        <v>*</v>
      </c>
      <c r="P40" s="95" t="str">
        <f>[36]Setembro!$I$19</f>
        <v>*</v>
      </c>
      <c r="Q40" s="95" t="str">
        <f>[36]Setembro!$I$20</f>
        <v>*</v>
      </c>
      <c r="R40" s="95" t="str">
        <f>[36]Setembro!$I$21</f>
        <v>*</v>
      </c>
      <c r="S40" s="95" t="str">
        <f>[36]Setembro!$I$22</f>
        <v>*</v>
      </c>
      <c r="T40" s="95" t="str">
        <f>[36]Setembro!$I$23</f>
        <v>*</v>
      </c>
      <c r="U40" s="95" t="str">
        <f>[36]Setembro!$I$24</f>
        <v>*</v>
      </c>
      <c r="V40" s="95" t="str">
        <f>[36]Setembro!$I$25</f>
        <v>*</v>
      </c>
      <c r="W40" s="95" t="str">
        <f>[36]Setembro!$I$26</f>
        <v>*</v>
      </c>
      <c r="X40" s="95" t="str">
        <f>[36]Setembro!$I$27</f>
        <v>*</v>
      </c>
      <c r="Y40" s="95" t="str">
        <f>[36]Setembro!$I$28</f>
        <v>*</v>
      </c>
      <c r="Z40" s="95" t="str">
        <f>[36]Setembro!$I$29</f>
        <v>*</v>
      </c>
      <c r="AA40" s="95" t="str">
        <f>[36]Setembro!$I$30</f>
        <v>*</v>
      </c>
      <c r="AB40" s="95" t="str">
        <f>[36]Setembro!$I$31</f>
        <v>*</v>
      </c>
      <c r="AC40" s="95" t="str">
        <f>[36]Setembro!$I$32</f>
        <v>*</v>
      </c>
      <c r="AD40" s="95" t="str">
        <f>[36]Setembro!$I$33</f>
        <v>*</v>
      </c>
      <c r="AE40" s="95" t="str">
        <f>[36]Setembro!$I$34</f>
        <v>*</v>
      </c>
      <c r="AF40" s="88" t="str">
        <f>[36]Setembro!$I$35</f>
        <v>*</v>
      </c>
      <c r="AH40" t="s">
        <v>35</v>
      </c>
      <c r="AI40" t="s">
        <v>35</v>
      </c>
    </row>
    <row r="41" spans="1:38" x14ac:dyDescent="0.2">
      <c r="A41" s="80" t="s">
        <v>159</v>
      </c>
      <c r="B41" s="94" t="str">
        <f>[37]Setembro!$I$5</f>
        <v>*</v>
      </c>
      <c r="C41" s="94" t="str">
        <f>[37]Setembro!$I$6</f>
        <v>*</v>
      </c>
      <c r="D41" s="94" t="str">
        <f>[37]Setembro!$I$7</f>
        <v>*</v>
      </c>
      <c r="E41" s="94" t="str">
        <f>[37]Setembro!$I$8</f>
        <v>*</v>
      </c>
      <c r="F41" s="94" t="str">
        <f>[37]Setembro!$I$9</f>
        <v>*</v>
      </c>
      <c r="G41" s="94" t="str">
        <f>[37]Setembro!$I$10</f>
        <v>*</v>
      </c>
      <c r="H41" s="94" t="str">
        <f>[37]Setembro!$I$11</f>
        <v>*</v>
      </c>
      <c r="I41" s="94" t="str">
        <f>[37]Setembro!$I$12</f>
        <v>*</v>
      </c>
      <c r="J41" s="94" t="str">
        <f>[37]Setembro!$I$13</f>
        <v>*</v>
      </c>
      <c r="K41" s="94" t="str">
        <f>[37]Setembro!$I$14</f>
        <v>*</v>
      </c>
      <c r="L41" s="94" t="str">
        <f>[37]Setembro!$I$15</f>
        <v>*</v>
      </c>
      <c r="M41" s="94" t="str">
        <f>[37]Setembro!$I$16</f>
        <v>*</v>
      </c>
      <c r="N41" s="94" t="str">
        <f>[37]Setembro!$I$17</f>
        <v>*</v>
      </c>
      <c r="O41" s="94" t="str">
        <f>[37]Setembro!$I$18</f>
        <v>*</v>
      </c>
      <c r="P41" s="94" t="str">
        <f>[37]Setembro!$I$19</f>
        <v>*</v>
      </c>
      <c r="Q41" s="94" t="str">
        <f>[37]Setembro!$I$20</f>
        <v>*</v>
      </c>
      <c r="R41" s="94" t="str">
        <f>[37]Setembro!$I$21</f>
        <v>*</v>
      </c>
      <c r="S41" s="94" t="str">
        <f>[37]Setembro!$I$22</f>
        <v>*</v>
      </c>
      <c r="T41" s="91" t="str">
        <f>[37]Setembro!$I$23</f>
        <v>*</v>
      </c>
      <c r="U41" s="91" t="str">
        <f>[37]Setembro!$I$24</f>
        <v>*</v>
      </c>
      <c r="V41" s="91" t="str">
        <f>[37]Setembro!$I$25</f>
        <v>*</v>
      </c>
      <c r="W41" s="91" t="str">
        <f>[37]Setembro!$I$26</f>
        <v>*</v>
      </c>
      <c r="X41" s="91" t="str">
        <f>[37]Setembro!$I$27</f>
        <v>*</v>
      </c>
      <c r="Y41" s="91" t="str">
        <f>[37]Setembro!$I$28</f>
        <v>*</v>
      </c>
      <c r="Z41" s="91" t="str">
        <f>[37]Setembro!$I$29</f>
        <v>*</v>
      </c>
      <c r="AA41" s="91" t="str">
        <f>[37]Setembro!$I$30</f>
        <v>*</v>
      </c>
      <c r="AB41" s="91" t="str">
        <f>[37]Setembro!$I$31</f>
        <v>*</v>
      </c>
      <c r="AC41" s="91" t="str">
        <f>[37]Setembro!$I$32</f>
        <v>*</v>
      </c>
      <c r="AD41" s="91" t="str">
        <f>[37]Setembro!$I$33</f>
        <v>*</v>
      </c>
      <c r="AE41" s="91" t="str">
        <f>[37]Setembro!$I$34</f>
        <v>*</v>
      </c>
      <c r="AF41" s="96" t="str">
        <f>[37]Setembro!$I$35</f>
        <v>*</v>
      </c>
      <c r="AI41" t="s">
        <v>35</v>
      </c>
    </row>
    <row r="42" spans="1:38" x14ac:dyDescent="0.2">
      <c r="A42" s="80" t="s">
        <v>17</v>
      </c>
      <c r="B42" s="94" t="str">
        <f>[38]Setembro!$I$5</f>
        <v>*</v>
      </c>
      <c r="C42" s="94" t="str">
        <f>[38]Setembro!$I$6</f>
        <v>*</v>
      </c>
      <c r="D42" s="94" t="str">
        <f>[38]Setembro!$I$7</f>
        <v>*</v>
      </c>
      <c r="E42" s="94" t="str">
        <f>[38]Setembro!$I$8</f>
        <v>*</v>
      </c>
      <c r="F42" s="94" t="str">
        <f>[38]Setembro!$I$9</f>
        <v>*</v>
      </c>
      <c r="G42" s="94" t="str">
        <f>[38]Setembro!$I$10</f>
        <v>*</v>
      </c>
      <c r="H42" s="94" t="str">
        <f>[38]Setembro!$I$11</f>
        <v>*</v>
      </c>
      <c r="I42" s="94" t="str">
        <f>[38]Setembro!$I$12</f>
        <v>*</v>
      </c>
      <c r="J42" s="94" t="str">
        <f>[38]Setembro!$I$13</f>
        <v>*</v>
      </c>
      <c r="K42" s="94" t="str">
        <f>[38]Setembro!$I$14</f>
        <v>*</v>
      </c>
      <c r="L42" s="94" t="str">
        <f>[38]Setembro!$I$15</f>
        <v>*</v>
      </c>
      <c r="M42" s="94" t="str">
        <f>[38]Setembro!$I$16</f>
        <v>*</v>
      </c>
      <c r="N42" s="94" t="str">
        <f>[38]Setembro!$I$17</f>
        <v>*</v>
      </c>
      <c r="O42" s="94" t="str">
        <f>[38]Setembro!$I$18</f>
        <v>*</v>
      </c>
      <c r="P42" s="94" t="str">
        <f>[38]Setembro!$I$19</f>
        <v>*</v>
      </c>
      <c r="Q42" s="94" t="str">
        <f>[38]Setembro!$I$20</f>
        <v>*</v>
      </c>
      <c r="R42" s="94" t="str">
        <f>[38]Setembro!$I$21</f>
        <v>*</v>
      </c>
      <c r="S42" s="94" t="str">
        <f>[38]Setembro!$I$22</f>
        <v>*</v>
      </c>
      <c r="T42" s="94" t="str">
        <f>[38]Setembro!$I$23</f>
        <v>*</v>
      </c>
      <c r="U42" s="94" t="str">
        <f>[38]Setembro!$I$24</f>
        <v>*</v>
      </c>
      <c r="V42" s="94" t="str">
        <f>[38]Setembro!$I$25</f>
        <v>*</v>
      </c>
      <c r="W42" s="94" t="str">
        <f>[38]Setembro!$I$26</f>
        <v>*</v>
      </c>
      <c r="X42" s="94" t="str">
        <f>[38]Setembro!$I$27</f>
        <v>*</v>
      </c>
      <c r="Y42" s="94" t="str">
        <f>[38]Setembro!$I$28</f>
        <v>*</v>
      </c>
      <c r="Z42" s="94" t="str">
        <f>[38]Setembro!$I$29</f>
        <v>*</v>
      </c>
      <c r="AA42" s="94" t="str">
        <f>[38]Setembro!$I$30</f>
        <v>*</v>
      </c>
      <c r="AB42" s="94" t="str">
        <f>[38]Setembro!$I$31</f>
        <v>*</v>
      </c>
      <c r="AC42" s="94" t="str">
        <f>[38]Setembro!$I$32</f>
        <v>*</v>
      </c>
      <c r="AD42" s="94" t="str">
        <f>[38]Setembro!$I$33</f>
        <v>*</v>
      </c>
      <c r="AE42" s="94" t="str">
        <f>[38]Setembro!$I$34</f>
        <v>*</v>
      </c>
      <c r="AF42" s="88" t="str">
        <f>[38]Setembro!$I$35</f>
        <v>*</v>
      </c>
    </row>
    <row r="43" spans="1:38" x14ac:dyDescent="0.2">
      <c r="A43" s="80" t="s">
        <v>141</v>
      </c>
      <c r="B43" s="11" t="str">
        <f>[39]Setembro!$I$5</f>
        <v>*</v>
      </c>
      <c r="C43" s="11" t="str">
        <f>[39]Setembro!$I$6</f>
        <v>*</v>
      </c>
      <c r="D43" s="11" t="str">
        <f>[39]Setembro!$I$7</f>
        <v>*</v>
      </c>
      <c r="E43" s="11" t="str">
        <f>[39]Setembro!$I$8</f>
        <v>*</v>
      </c>
      <c r="F43" s="11" t="str">
        <f>[39]Setembro!$I$9</f>
        <v>*</v>
      </c>
      <c r="G43" s="11" t="str">
        <f>[39]Setembro!$I$10</f>
        <v>*</v>
      </c>
      <c r="H43" s="11" t="str">
        <f>[39]Setembro!$I$11</f>
        <v>*</v>
      </c>
      <c r="I43" s="11" t="str">
        <f>[39]Setembro!$I$12</f>
        <v>*</v>
      </c>
      <c r="J43" s="11" t="str">
        <f>[39]Setembro!$I$13</f>
        <v>*</v>
      </c>
      <c r="K43" s="11" t="str">
        <f>[39]Setembro!$I$14</f>
        <v>*</v>
      </c>
      <c r="L43" s="11" t="str">
        <f>[39]Setembro!$I$15</f>
        <v>*</v>
      </c>
      <c r="M43" s="11" t="str">
        <f>[39]Setembro!$I$16</f>
        <v>*</v>
      </c>
      <c r="N43" s="11" t="str">
        <f>[39]Setembro!$I$17</f>
        <v>*</v>
      </c>
      <c r="O43" s="11" t="str">
        <f>[39]Setembro!$I$18</f>
        <v>*</v>
      </c>
      <c r="P43" s="11" t="str">
        <f>[39]Setembro!$I$19</f>
        <v>*</v>
      </c>
      <c r="Q43" s="11" t="str">
        <f>[39]Setembro!$I$20</f>
        <v>*</v>
      </c>
      <c r="R43" s="11" t="str">
        <f>[39]Setembro!$I$21</f>
        <v>*</v>
      </c>
      <c r="S43" s="11" t="str">
        <f>[39]Setembro!$I$22</f>
        <v>*</v>
      </c>
      <c r="T43" s="91" t="str">
        <f>[39]Setembro!$I$23</f>
        <v>*</v>
      </c>
      <c r="U43" s="91" t="str">
        <f>[39]Setembro!$I$24</f>
        <v>*</v>
      </c>
      <c r="V43" s="91" t="str">
        <f>[39]Setembro!$I$25</f>
        <v>*</v>
      </c>
      <c r="W43" s="91" t="str">
        <f>[39]Setembro!$I$26</f>
        <v>*</v>
      </c>
      <c r="X43" s="91" t="str">
        <f>[39]Setembro!$I$27</f>
        <v>*</v>
      </c>
      <c r="Y43" s="91" t="str">
        <f>[39]Setembro!$I$28</f>
        <v>*</v>
      </c>
      <c r="Z43" s="91" t="str">
        <f>[39]Setembro!$I$29</f>
        <v>*</v>
      </c>
      <c r="AA43" s="91" t="str">
        <f>[39]Setembro!$I$30</f>
        <v>*</v>
      </c>
      <c r="AB43" s="91" t="str">
        <f>[39]Setembro!$I$31</f>
        <v>*</v>
      </c>
      <c r="AC43" s="91" t="str">
        <f>[39]Setembro!$I$32</f>
        <v>*</v>
      </c>
      <c r="AD43" s="91" t="str">
        <f>[39]Setembro!$I$33</f>
        <v>*</v>
      </c>
      <c r="AE43" s="91" t="str">
        <f>[39]Setembro!$I$34</f>
        <v>*</v>
      </c>
      <c r="AF43" s="96" t="str">
        <f>[39]Setembro!$I$35</f>
        <v>*</v>
      </c>
      <c r="AI43" t="s">
        <v>35</v>
      </c>
      <c r="AJ43" t="s">
        <v>35</v>
      </c>
      <c r="AK43" t="s">
        <v>35</v>
      </c>
    </row>
    <row r="44" spans="1:38" x14ac:dyDescent="0.2">
      <c r="A44" s="80" t="s">
        <v>18</v>
      </c>
      <c r="B44" s="94" t="str">
        <f>[40]Setembro!$I$5</f>
        <v>*</v>
      </c>
      <c r="C44" s="94" t="str">
        <f>[40]Setembro!$I$6</f>
        <v>*</v>
      </c>
      <c r="D44" s="94" t="str">
        <f>[40]Setembro!$I$7</f>
        <v>*</v>
      </c>
      <c r="E44" s="94" t="str">
        <f>[40]Setembro!$I$8</f>
        <v>*</v>
      </c>
      <c r="F44" s="94" t="str">
        <f>[40]Setembro!$I$9</f>
        <v>*</v>
      </c>
      <c r="G44" s="94" t="str">
        <f>[40]Setembro!$I$10</f>
        <v>*</v>
      </c>
      <c r="H44" s="94" t="str">
        <f>[40]Setembro!$I$11</f>
        <v>*</v>
      </c>
      <c r="I44" s="94" t="str">
        <f>[40]Setembro!$I$12</f>
        <v>*</v>
      </c>
      <c r="J44" s="94" t="str">
        <f>[40]Setembro!$I$13</f>
        <v>*</v>
      </c>
      <c r="K44" s="94" t="str">
        <f>[40]Setembro!$I$14</f>
        <v>*</v>
      </c>
      <c r="L44" s="94" t="str">
        <f>[40]Setembro!$I$15</f>
        <v>*</v>
      </c>
      <c r="M44" s="94" t="str">
        <f>[40]Setembro!$I$16</f>
        <v>*</v>
      </c>
      <c r="N44" s="94" t="str">
        <f>[40]Setembro!$I$17</f>
        <v>*</v>
      </c>
      <c r="O44" s="94" t="str">
        <f>[40]Setembro!$I$18</f>
        <v>*</v>
      </c>
      <c r="P44" s="94" t="str">
        <f>[40]Setembro!$I$19</f>
        <v>*</v>
      </c>
      <c r="Q44" s="94" t="str">
        <f>[40]Setembro!$I$20</f>
        <v>*</v>
      </c>
      <c r="R44" s="94" t="str">
        <f>[40]Setembro!$I$21</f>
        <v>*</v>
      </c>
      <c r="S44" s="94" t="str">
        <f>[40]Setembro!$I$22</f>
        <v>*</v>
      </c>
      <c r="T44" s="94" t="str">
        <f>[40]Setembro!$I$23</f>
        <v>*</v>
      </c>
      <c r="U44" s="94" t="str">
        <f>[40]Setembro!$I$24</f>
        <v>*</v>
      </c>
      <c r="V44" s="94" t="str">
        <f>[40]Setembro!$I$25</f>
        <v>*</v>
      </c>
      <c r="W44" s="94" t="str">
        <f>[40]Setembro!$I$26</f>
        <v>*</v>
      </c>
      <c r="X44" s="94" t="str">
        <f>[40]Setembro!$I$27</f>
        <v>*</v>
      </c>
      <c r="Y44" s="94" t="str">
        <f>[40]Setembro!$I$28</f>
        <v>*</v>
      </c>
      <c r="Z44" s="94" t="str">
        <f>[40]Setembro!$I$29</f>
        <v>*</v>
      </c>
      <c r="AA44" s="94" t="str">
        <f>[40]Setembro!$I$30</f>
        <v>*</v>
      </c>
      <c r="AB44" s="94" t="str">
        <f>[40]Setembro!$I$31</f>
        <v>*</v>
      </c>
      <c r="AC44" s="94" t="str">
        <f>[40]Setembro!$I$32</f>
        <v>*</v>
      </c>
      <c r="AD44" s="94" t="str">
        <f>[40]Setembro!$I$33</f>
        <v>*</v>
      </c>
      <c r="AE44" s="94" t="str">
        <f>[40]Setembro!$I$34</f>
        <v>*</v>
      </c>
      <c r="AF44" s="88" t="str">
        <f>[40]Setembro!$I$35</f>
        <v>*</v>
      </c>
      <c r="AI44" t="s">
        <v>35</v>
      </c>
      <c r="AJ44" t="s">
        <v>35</v>
      </c>
      <c r="AK44" t="s">
        <v>35</v>
      </c>
    </row>
    <row r="45" spans="1:38" x14ac:dyDescent="0.2">
      <c r="A45" s="80" t="s">
        <v>146</v>
      </c>
      <c r="B45" s="94" t="str">
        <f>[41]Setembro!$I$5</f>
        <v>*</v>
      </c>
      <c r="C45" s="94" t="str">
        <f>[41]Setembro!$I$6</f>
        <v>*</v>
      </c>
      <c r="D45" s="94" t="str">
        <f>[41]Setembro!$I$7</f>
        <v>*</v>
      </c>
      <c r="E45" s="94" t="str">
        <f>[41]Setembro!$I$8</f>
        <v>*</v>
      </c>
      <c r="F45" s="94" t="str">
        <f>[41]Setembro!$I$9</f>
        <v>*</v>
      </c>
      <c r="G45" s="94" t="str">
        <f>[41]Setembro!$I$10</f>
        <v>*</v>
      </c>
      <c r="H45" s="94" t="str">
        <f>[41]Setembro!$I$11</f>
        <v>*</v>
      </c>
      <c r="I45" s="94" t="str">
        <f>[41]Setembro!$I$12</f>
        <v>*</v>
      </c>
      <c r="J45" s="94" t="str">
        <f>[41]Setembro!$I$13</f>
        <v>*</v>
      </c>
      <c r="K45" s="94" t="str">
        <f>[41]Setembro!$I$14</f>
        <v>*</v>
      </c>
      <c r="L45" s="94" t="str">
        <f>[41]Setembro!$I$15</f>
        <v>*</v>
      </c>
      <c r="M45" s="94" t="str">
        <f>[41]Setembro!$I$16</f>
        <v>*</v>
      </c>
      <c r="N45" s="94" t="str">
        <f>[41]Setembro!$I$17</f>
        <v>*</v>
      </c>
      <c r="O45" s="94" t="str">
        <f>[41]Setembro!$I$18</f>
        <v>*</v>
      </c>
      <c r="P45" s="94" t="str">
        <f>[41]Setembro!$I$19</f>
        <v>*</v>
      </c>
      <c r="Q45" s="94" t="str">
        <f>[41]Setembro!$I$20</f>
        <v>*</v>
      </c>
      <c r="R45" s="94" t="str">
        <f>[41]Setembro!$I$21</f>
        <v>*</v>
      </c>
      <c r="S45" s="94" t="str">
        <f>[41]Setembro!$I$22</f>
        <v>*</v>
      </c>
      <c r="T45" s="91" t="str">
        <f>[41]Setembro!$I$23</f>
        <v>*</v>
      </c>
      <c r="U45" s="91" t="str">
        <f>[41]Setembro!$I$24</f>
        <v>*</v>
      </c>
      <c r="V45" s="91" t="str">
        <f>[41]Setembro!$I$25</f>
        <v>*</v>
      </c>
      <c r="W45" s="91" t="str">
        <f>[41]Setembro!$I$26</f>
        <v>*</v>
      </c>
      <c r="X45" s="91" t="str">
        <f>[41]Setembro!$I$27</f>
        <v>*</v>
      </c>
      <c r="Y45" s="91" t="str">
        <f>[41]Setembro!$I$28</f>
        <v>*</v>
      </c>
      <c r="Z45" s="91" t="str">
        <f>[41]Setembro!$I$29</f>
        <v>*</v>
      </c>
      <c r="AA45" s="91" t="str">
        <f>[41]Setembro!$I$30</f>
        <v>*</v>
      </c>
      <c r="AB45" s="91" t="str">
        <f>[41]Setembro!$I$31</f>
        <v>*</v>
      </c>
      <c r="AC45" s="91" t="str">
        <f>[41]Setembro!$I$32</f>
        <v>*</v>
      </c>
      <c r="AD45" s="91" t="str">
        <f>[41]Setembro!$I$33</f>
        <v>*</v>
      </c>
      <c r="AE45" s="91" t="str">
        <f>[41]Setembro!$I$34</f>
        <v>*</v>
      </c>
      <c r="AF45" s="96" t="str">
        <f>[41]Setembro!$I$35</f>
        <v>*</v>
      </c>
      <c r="AH45" t="s">
        <v>35</v>
      </c>
      <c r="AI45" t="s">
        <v>35</v>
      </c>
      <c r="AJ45" t="s">
        <v>35</v>
      </c>
      <c r="AK45" t="s">
        <v>212</v>
      </c>
    </row>
    <row r="46" spans="1:38" x14ac:dyDescent="0.2">
      <c r="A46" s="80" t="s">
        <v>19</v>
      </c>
      <c r="B46" s="94" t="str">
        <f>[42]Setembro!$I$5</f>
        <v>*</v>
      </c>
      <c r="C46" s="94" t="str">
        <f>[42]Setembro!$I$6</f>
        <v>*</v>
      </c>
      <c r="D46" s="94" t="str">
        <f>[42]Setembro!$I$7</f>
        <v>*</v>
      </c>
      <c r="E46" s="94" t="str">
        <f>[42]Setembro!$I$8</f>
        <v>*</v>
      </c>
      <c r="F46" s="94" t="str">
        <f>[42]Setembro!$I$9</f>
        <v>*</v>
      </c>
      <c r="G46" s="94" t="str">
        <f>[42]Setembro!$I$10</f>
        <v>*</v>
      </c>
      <c r="H46" s="94" t="str">
        <f>[42]Setembro!$I$11</f>
        <v>*</v>
      </c>
      <c r="I46" s="94" t="str">
        <f>[42]Setembro!$I$12</f>
        <v>*</v>
      </c>
      <c r="J46" s="94" t="str">
        <f>[42]Setembro!$I$13</f>
        <v>*</v>
      </c>
      <c r="K46" s="94" t="str">
        <f>[42]Setembro!$I$14</f>
        <v>*</v>
      </c>
      <c r="L46" s="94" t="str">
        <f>[42]Setembro!$I$15</f>
        <v>*</v>
      </c>
      <c r="M46" s="94" t="str">
        <f>[42]Setembro!$I$16</f>
        <v>*</v>
      </c>
      <c r="N46" s="94" t="str">
        <f>[42]Setembro!$I$17</f>
        <v>*</v>
      </c>
      <c r="O46" s="94" t="str">
        <f>[42]Setembro!$I$18</f>
        <v>*</v>
      </c>
      <c r="P46" s="94" t="str">
        <f>[42]Setembro!$I$19</f>
        <v>*</v>
      </c>
      <c r="Q46" s="94" t="str">
        <f>[42]Setembro!$I$20</f>
        <v>*</v>
      </c>
      <c r="R46" s="94" t="str">
        <f>[42]Setembro!$I$21</f>
        <v>*</v>
      </c>
      <c r="S46" s="94" t="str">
        <f>[42]Setembro!$I$22</f>
        <v>*</v>
      </c>
      <c r="T46" s="94" t="str">
        <f>[42]Setembro!$I$23</f>
        <v>*</v>
      </c>
      <c r="U46" s="94" t="str">
        <f>[42]Setembro!$I$24</f>
        <v>*</v>
      </c>
      <c r="V46" s="94" t="str">
        <f>[42]Setembro!$I$25</f>
        <v>*</v>
      </c>
      <c r="W46" s="94" t="str">
        <f>[42]Setembro!$I$26</f>
        <v>*</v>
      </c>
      <c r="X46" s="94" t="str">
        <f>[42]Setembro!$I$27</f>
        <v>*</v>
      </c>
      <c r="Y46" s="94" t="str">
        <f>[42]Setembro!$I$28</f>
        <v>*</v>
      </c>
      <c r="Z46" s="94" t="str">
        <f>[42]Setembro!$I$29</f>
        <v>*</v>
      </c>
      <c r="AA46" s="94" t="str">
        <f>[42]Setembro!$I$30</f>
        <v>*</v>
      </c>
      <c r="AB46" s="94" t="str">
        <f>[42]Setembro!$I$31</f>
        <v>*</v>
      </c>
      <c r="AC46" s="94" t="str">
        <f>[42]Setembro!$I$32</f>
        <v>*</v>
      </c>
      <c r="AD46" s="94" t="str">
        <f>[42]Setembro!$I$33</f>
        <v>*</v>
      </c>
      <c r="AE46" s="94" t="str">
        <f>[42]Setembro!$I$34</f>
        <v>*</v>
      </c>
      <c r="AF46" s="88" t="str">
        <f>[42]Setembro!$I$35</f>
        <v>*</v>
      </c>
      <c r="AG46" s="12" t="s">
        <v>35</v>
      </c>
      <c r="AI46" t="s">
        <v>35</v>
      </c>
    </row>
    <row r="47" spans="1:38" x14ac:dyDescent="0.2">
      <c r="A47" s="80" t="s">
        <v>23</v>
      </c>
      <c r="B47" s="94" t="str">
        <f>[43]Setembro!$I$5</f>
        <v>*</v>
      </c>
      <c r="C47" s="94" t="str">
        <f>[43]Setembro!$I$6</f>
        <v>*</v>
      </c>
      <c r="D47" s="94" t="str">
        <f>[43]Setembro!$I$7</f>
        <v>*</v>
      </c>
      <c r="E47" s="94" t="str">
        <f>[43]Setembro!$I$8</f>
        <v>*</v>
      </c>
      <c r="F47" s="94" t="str">
        <f>[43]Setembro!$I$9</f>
        <v>*</v>
      </c>
      <c r="G47" s="94" t="str">
        <f>[43]Setembro!$I$10</f>
        <v>*</v>
      </c>
      <c r="H47" s="94" t="str">
        <f>[43]Setembro!$I$11</f>
        <v>*</v>
      </c>
      <c r="I47" s="94" t="str">
        <f>[43]Setembro!$I$12</f>
        <v>*</v>
      </c>
      <c r="J47" s="94" t="str">
        <f>[43]Setembro!$I$13</f>
        <v>*</v>
      </c>
      <c r="K47" s="94" t="str">
        <f>[43]Setembro!$I$14</f>
        <v>*</v>
      </c>
      <c r="L47" s="94" t="str">
        <f>[43]Setembro!$I$15</f>
        <v>*</v>
      </c>
      <c r="M47" s="94" t="str">
        <f>[43]Setembro!$I$16</f>
        <v>*</v>
      </c>
      <c r="N47" s="94" t="str">
        <f>[43]Setembro!$I$17</f>
        <v>*</v>
      </c>
      <c r="O47" s="94" t="str">
        <f>[43]Setembro!$I$18</f>
        <v>*</v>
      </c>
      <c r="P47" s="94" t="str">
        <f>[43]Setembro!$I$19</f>
        <v>*</v>
      </c>
      <c r="Q47" s="94" t="str">
        <f>[43]Setembro!$I$20</f>
        <v>*</v>
      </c>
      <c r="R47" s="94" t="str">
        <f>[43]Setembro!$I$21</f>
        <v>*</v>
      </c>
      <c r="S47" s="94" t="str">
        <f>[43]Setembro!$I$22</f>
        <v>*</v>
      </c>
      <c r="T47" s="94" t="str">
        <f>[43]Setembro!$I$23</f>
        <v>*</v>
      </c>
      <c r="U47" s="94" t="str">
        <f>[43]Setembro!$I$24</f>
        <v>*</v>
      </c>
      <c r="V47" s="94" t="str">
        <f>[43]Setembro!$I$25</f>
        <v>*</v>
      </c>
      <c r="W47" s="94" t="str">
        <f>[43]Setembro!$I$26</f>
        <v>*</v>
      </c>
      <c r="X47" s="94" t="str">
        <f>[43]Setembro!$I$27</f>
        <v>*</v>
      </c>
      <c r="Y47" s="94" t="str">
        <f>[43]Setembro!$I$28</f>
        <v>*</v>
      </c>
      <c r="Z47" s="94" t="str">
        <f>[43]Setembro!$I$29</f>
        <v>*</v>
      </c>
      <c r="AA47" s="94" t="str">
        <f>[43]Setembro!$I$30</f>
        <v>*</v>
      </c>
      <c r="AB47" s="94" t="str">
        <f>[43]Setembro!$I$31</f>
        <v>*</v>
      </c>
      <c r="AC47" s="94" t="str">
        <f>[43]Setembro!$I$32</f>
        <v>*</v>
      </c>
      <c r="AD47" s="94" t="str">
        <f>[43]Setembro!$I$33</f>
        <v>*</v>
      </c>
      <c r="AE47" s="94" t="str">
        <f>[43]Setembro!$I$34</f>
        <v>*</v>
      </c>
      <c r="AF47" s="88" t="str">
        <f>[43]Setembro!$I$35</f>
        <v>*</v>
      </c>
      <c r="AH47" t="s">
        <v>35</v>
      </c>
      <c r="AJ47" t="s">
        <v>35</v>
      </c>
      <c r="AK47" t="s">
        <v>35</v>
      </c>
    </row>
    <row r="48" spans="1:38" x14ac:dyDescent="0.2">
      <c r="A48" s="80" t="s">
        <v>34</v>
      </c>
      <c r="B48" s="94" t="str">
        <f>[44]Setembro!$I$5</f>
        <v>*</v>
      </c>
      <c r="C48" s="94" t="str">
        <f>[44]Setembro!$I$6</f>
        <v>*</v>
      </c>
      <c r="D48" s="94" t="str">
        <f>[44]Setembro!$I$7</f>
        <v>*</v>
      </c>
      <c r="E48" s="94" t="str">
        <f>[44]Setembro!$I$8</f>
        <v>*</v>
      </c>
      <c r="F48" s="94" t="str">
        <f>[44]Setembro!$I$9</f>
        <v>*</v>
      </c>
      <c r="G48" s="94" t="str">
        <f>[44]Setembro!$I$10</f>
        <v>*</v>
      </c>
      <c r="H48" s="94" t="str">
        <f>[44]Setembro!$I$11</f>
        <v>*</v>
      </c>
      <c r="I48" s="94" t="str">
        <f>[44]Setembro!$I$12</f>
        <v>*</v>
      </c>
      <c r="J48" s="94" t="str">
        <f>[44]Setembro!$I$13</f>
        <v>*</v>
      </c>
      <c r="K48" s="94" t="str">
        <f>[44]Setembro!$I$14</f>
        <v>*</v>
      </c>
      <c r="L48" s="94" t="str">
        <f>[44]Setembro!$I$15</f>
        <v>*</v>
      </c>
      <c r="M48" s="94" t="str">
        <f>[44]Setembro!$I$16</f>
        <v>*</v>
      </c>
      <c r="N48" s="94" t="str">
        <f>[44]Setembro!$I$17</f>
        <v>*</v>
      </c>
      <c r="O48" s="94" t="str">
        <f>[44]Setembro!$I$18</f>
        <v>*</v>
      </c>
      <c r="P48" s="94" t="str">
        <f>[44]Setembro!$I$19</f>
        <v>*</v>
      </c>
      <c r="Q48" s="94" t="str">
        <f>[44]Setembro!$I$20</f>
        <v>*</v>
      </c>
      <c r="R48" s="94" t="str">
        <f>[44]Setembro!$I$21</f>
        <v>*</v>
      </c>
      <c r="S48" s="94" t="str">
        <f>[44]Setembro!$I$22</f>
        <v>*</v>
      </c>
      <c r="T48" s="94" t="str">
        <f>[44]Setembro!$I$23</f>
        <v>*</v>
      </c>
      <c r="U48" s="94" t="str">
        <f>[44]Setembro!$I$24</f>
        <v>*</v>
      </c>
      <c r="V48" s="94" t="str">
        <f>[44]Setembro!$I$25</f>
        <v>*</v>
      </c>
      <c r="W48" s="94" t="str">
        <f>[44]Setembro!$I$26</f>
        <v>*</v>
      </c>
      <c r="X48" s="94" t="str">
        <f>[44]Setembro!$I$27</f>
        <v>*</v>
      </c>
      <c r="Y48" s="94" t="str">
        <f>[44]Setembro!$I$28</f>
        <v>*</v>
      </c>
      <c r="Z48" s="94" t="str">
        <f>[44]Setembro!$I$29</f>
        <v>*</v>
      </c>
      <c r="AA48" s="94" t="str">
        <f>[44]Setembro!$I$30</f>
        <v>*</v>
      </c>
      <c r="AB48" s="94" t="str">
        <f>[44]Setembro!$I$31</f>
        <v>*</v>
      </c>
      <c r="AC48" s="94" t="str">
        <f>[44]Setembro!$I$32</f>
        <v>*</v>
      </c>
      <c r="AD48" s="94" t="str">
        <f>[44]Setembro!$I$33</f>
        <v>*</v>
      </c>
      <c r="AE48" s="94" t="str">
        <f>[44]Setembro!$I$34</f>
        <v>*</v>
      </c>
      <c r="AF48" s="88" t="str">
        <f>[44]Setembro!$I$35</f>
        <v>*</v>
      </c>
      <c r="AG48" s="12" t="s">
        <v>35</v>
      </c>
      <c r="AI48" t="s">
        <v>35</v>
      </c>
      <c r="AL48" t="s">
        <v>35</v>
      </c>
    </row>
    <row r="49" spans="1:37" ht="13.5" thickBot="1" x14ac:dyDescent="0.25">
      <c r="A49" s="81" t="s">
        <v>20</v>
      </c>
      <c r="B49" s="91" t="str">
        <f>[45]Setembro!$I$5</f>
        <v>*</v>
      </c>
      <c r="C49" s="91" t="str">
        <f>[45]Setembro!$I$6</f>
        <v>*</v>
      </c>
      <c r="D49" s="91" t="str">
        <f>[45]Setembro!$I$7</f>
        <v>*</v>
      </c>
      <c r="E49" s="91" t="str">
        <f>[45]Setembro!$I$8</f>
        <v>*</v>
      </c>
      <c r="F49" s="91" t="str">
        <f>[45]Setembro!$I$9</f>
        <v>*</v>
      </c>
      <c r="G49" s="91" t="str">
        <f>[45]Setembro!$I$10</f>
        <v>*</v>
      </c>
      <c r="H49" s="91" t="str">
        <f>[45]Setembro!$I$11</f>
        <v>*</v>
      </c>
      <c r="I49" s="91" t="str">
        <f>[45]Setembro!$I$12</f>
        <v>*</v>
      </c>
      <c r="J49" s="91" t="str">
        <f>[45]Setembro!$I$13</f>
        <v>*</v>
      </c>
      <c r="K49" s="91" t="str">
        <f>[45]Setembro!$I$14</f>
        <v>*</v>
      </c>
      <c r="L49" s="91" t="str">
        <f>[45]Setembro!$I$15</f>
        <v>*</v>
      </c>
      <c r="M49" s="91" t="str">
        <f>[45]Setembro!$I$16</f>
        <v>*</v>
      </c>
      <c r="N49" s="91" t="str">
        <f>[45]Setembro!$I$17</f>
        <v>*</v>
      </c>
      <c r="O49" s="91" t="str">
        <f>[45]Setembro!$I$18</f>
        <v>*</v>
      </c>
      <c r="P49" s="91" t="str">
        <f>[45]Setembro!$I$19</f>
        <v>*</v>
      </c>
      <c r="Q49" s="91" t="str">
        <f>[45]Setembro!$I$20</f>
        <v>*</v>
      </c>
      <c r="R49" s="91" t="str">
        <f>[45]Setembro!$I$21</f>
        <v>*</v>
      </c>
      <c r="S49" s="91" t="str">
        <f>[45]Setembro!$I$22</f>
        <v>*</v>
      </c>
      <c r="T49" s="91" t="str">
        <f>[45]Setembro!$I$23</f>
        <v>*</v>
      </c>
      <c r="U49" s="91" t="str">
        <f>[45]Setembro!$I$24</f>
        <v>*</v>
      </c>
      <c r="V49" s="91" t="str">
        <f>[45]Setembro!$I$25</f>
        <v>*</v>
      </c>
      <c r="W49" s="91" t="str">
        <f>[45]Setembro!$I$26</f>
        <v>*</v>
      </c>
      <c r="X49" s="91" t="str">
        <f>[45]Setembro!$I$27</f>
        <v>*</v>
      </c>
      <c r="Y49" s="91" t="str">
        <f>[45]Setembro!$I$28</f>
        <v>*</v>
      </c>
      <c r="Z49" s="91" t="str">
        <f>[45]Setembro!$I$29</f>
        <v>*</v>
      </c>
      <c r="AA49" s="91" t="str">
        <f>[45]Setembro!$I$30</f>
        <v>*</v>
      </c>
      <c r="AB49" s="91" t="str">
        <f>[45]Setembro!$I$31</f>
        <v>*</v>
      </c>
      <c r="AC49" s="91" t="str">
        <f>[45]Setembro!$I$32</f>
        <v>*</v>
      </c>
      <c r="AD49" s="91" t="str">
        <f>[45]Setembro!$I$33</f>
        <v>*</v>
      </c>
      <c r="AE49" s="91" t="str">
        <f>[45]Setembro!$I$34</f>
        <v>*</v>
      </c>
      <c r="AF49" s="88" t="str">
        <f>[45]Setembro!$I$35</f>
        <v>*</v>
      </c>
    </row>
    <row r="50" spans="1:37" s="5" customFormat="1" ht="17.100000000000001" customHeight="1" thickBot="1" x14ac:dyDescent="0.25">
      <c r="A50" s="82" t="s">
        <v>208</v>
      </c>
      <c r="B50" s="83" t="s">
        <v>209</v>
      </c>
      <c r="C50" s="83" t="s">
        <v>209</v>
      </c>
      <c r="D50" s="83" t="s">
        <v>209</v>
      </c>
      <c r="E50" s="83" t="s">
        <v>209</v>
      </c>
      <c r="F50" s="83" t="s">
        <v>209</v>
      </c>
      <c r="G50" s="83" t="s">
        <v>209</v>
      </c>
      <c r="H50" s="83" t="s">
        <v>209</v>
      </c>
      <c r="I50" s="83" t="s">
        <v>209</v>
      </c>
      <c r="J50" s="83" t="s">
        <v>209</v>
      </c>
      <c r="K50" s="83" t="s">
        <v>209</v>
      </c>
      <c r="L50" s="83" t="s">
        <v>209</v>
      </c>
      <c r="M50" s="83" t="s">
        <v>209</v>
      </c>
      <c r="N50" s="83" t="s">
        <v>209</v>
      </c>
      <c r="O50" s="83" t="s">
        <v>209</v>
      </c>
      <c r="P50" s="83" t="s">
        <v>209</v>
      </c>
      <c r="Q50" s="83" t="s">
        <v>209</v>
      </c>
      <c r="R50" s="83" t="s">
        <v>209</v>
      </c>
      <c r="S50" s="83" t="s">
        <v>209</v>
      </c>
      <c r="T50" s="83" t="s">
        <v>209</v>
      </c>
      <c r="U50" s="83" t="s">
        <v>209</v>
      </c>
      <c r="V50" s="83" t="s">
        <v>209</v>
      </c>
      <c r="W50" s="83" t="s">
        <v>209</v>
      </c>
      <c r="X50" s="83" t="s">
        <v>209</v>
      </c>
      <c r="Y50" s="83" t="s">
        <v>209</v>
      </c>
      <c r="Z50" s="83" t="s">
        <v>209</v>
      </c>
      <c r="AA50" s="83" t="s">
        <v>209</v>
      </c>
      <c r="AB50" s="83" t="s">
        <v>209</v>
      </c>
      <c r="AC50" s="83" t="s">
        <v>209</v>
      </c>
      <c r="AD50" s="83" t="s">
        <v>209</v>
      </c>
      <c r="AE50" s="83" t="s">
        <v>209</v>
      </c>
      <c r="AF50" s="87"/>
      <c r="AK50" s="5" t="s">
        <v>35</v>
      </c>
    </row>
    <row r="51" spans="1:37" s="8" customFormat="1" ht="13.5" thickBot="1" x14ac:dyDescent="0.25">
      <c r="A51" s="145" t="s">
        <v>207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7"/>
      <c r="AF51" s="89" t="s">
        <v>209</v>
      </c>
      <c r="AK51" s="8" t="s">
        <v>35</v>
      </c>
    </row>
    <row r="52" spans="1:37" x14ac:dyDescent="0.2">
      <c r="A52" s="116" t="s">
        <v>224</v>
      </c>
      <c r="B52" s="43"/>
      <c r="C52" s="43"/>
      <c r="D52" s="43"/>
      <c r="E52" s="43"/>
      <c r="F52" s="43"/>
      <c r="G52" s="43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74"/>
      <c r="AD52" s="49"/>
      <c r="AE52" s="54" t="s">
        <v>35</v>
      </c>
      <c r="AF52" s="75"/>
    </row>
    <row r="53" spans="1:37" x14ac:dyDescent="0.2">
      <c r="A53" s="116" t="s">
        <v>225</v>
      </c>
      <c r="B53" s="44"/>
      <c r="C53" s="44"/>
      <c r="D53" s="44"/>
      <c r="E53" s="44"/>
      <c r="F53" s="44"/>
      <c r="G53" s="44"/>
      <c r="H53" s="44"/>
      <c r="I53" s="44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101"/>
      <c r="U53" s="101"/>
      <c r="V53" s="101"/>
      <c r="W53" s="101"/>
      <c r="X53" s="101"/>
      <c r="Y53" s="99"/>
      <c r="Z53" s="99"/>
      <c r="AA53" s="99"/>
      <c r="AB53" s="99"/>
      <c r="AC53" s="74"/>
      <c r="AD53" s="74"/>
      <c r="AE53" s="74"/>
      <c r="AF53" s="75"/>
      <c r="AK53" t="s">
        <v>35</v>
      </c>
    </row>
    <row r="54" spans="1:37" x14ac:dyDescent="0.2">
      <c r="A54" s="45"/>
      <c r="B54" s="99"/>
      <c r="C54" s="99"/>
      <c r="D54" s="99"/>
      <c r="E54" s="99"/>
      <c r="F54" s="99"/>
      <c r="G54" s="99"/>
      <c r="H54" s="99"/>
      <c r="I54" s="99"/>
      <c r="J54" s="100"/>
      <c r="K54" s="100"/>
      <c r="L54" s="100"/>
      <c r="M54" s="100"/>
      <c r="N54" s="100"/>
      <c r="O54" s="100"/>
      <c r="P54" s="100"/>
      <c r="Q54" s="99"/>
      <c r="R54" s="99"/>
      <c r="S54" s="99"/>
      <c r="T54" s="102"/>
      <c r="U54" s="102"/>
      <c r="V54" s="102"/>
      <c r="W54" s="102"/>
      <c r="X54" s="102"/>
      <c r="Y54" s="99"/>
      <c r="Z54" s="99"/>
      <c r="AA54" s="99"/>
      <c r="AB54" s="99"/>
      <c r="AC54" s="74"/>
      <c r="AD54" s="49"/>
      <c r="AE54" s="49"/>
      <c r="AF54" s="75"/>
      <c r="AJ54" t="s">
        <v>35</v>
      </c>
    </row>
    <row r="55" spans="1:37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49"/>
      <c r="AE55" s="49"/>
      <c r="AF55" s="75"/>
    </row>
    <row r="56" spans="1:37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49"/>
      <c r="AF56" s="75"/>
    </row>
    <row r="57" spans="1:37" x14ac:dyDescent="0.2">
      <c r="A57" s="45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50"/>
      <c r="AF57" s="75"/>
    </row>
    <row r="58" spans="1:37" ht="13.5" thickBot="1" x14ac:dyDescent="0.25">
      <c r="A58" s="55"/>
      <c r="B58" s="56"/>
      <c r="C58" s="56"/>
      <c r="D58" s="56"/>
      <c r="E58" s="56"/>
      <c r="F58" s="56"/>
      <c r="G58" s="56" t="s">
        <v>35</v>
      </c>
      <c r="H58" s="56"/>
      <c r="I58" s="56"/>
      <c r="J58" s="56"/>
      <c r="K58" s="56"/>
      <c r="L58" s="56" t="s">
        <v>35</v>
      </c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76"/>
    </row>
    <row r="59" spans="1:37" x14ac:dyDescent="0.2">
      <c r="AF59" s="7"/>
    </row>
    <row r="62" spans="1:37" x14ac:dyDescent="0.2">
      <c r="V62" s="2" t="s">
        <v>35</v>
      </c>
    </row>
    <row r="66" spans="10:33" x14ac:dyDescent="0.2">
      <c r="Q66" s="2" t="s">
        <v>35</v>
      </c>
    </row>
    <row r="67" spans="10:33" x14ac:dyDescent="0.2">
      <c r="J67" s="2" t="s">
        <v>35</v>
      </c>
      <c r="AG67" t="s">
        <v>35</v>
      </c>
    </row>
    <row r="69" spans="10:33" x14ac:dyDescent="0.2">
      <c r="O69" s="2" t="s">
        <v>35</v>
      </c>
    </row>
    <row r="70" spans="10:33" x14ac:dyDescent="0.2">
      <c r="P70" s="2" t="s">
        <v>35</v>
      </c>
      <c r="AB70" s="2" t="s">
        <v>35</v>
      </c>
    </row>
    <row r="74" spans="10:33" x14ac:dyDescent="0.2">
      <c r="Z74" s="2" t="s">
        <v>35</v>
      </c>
    </row>
    <row r="82" spans="22:22" x14ac:dyDescent="0.2">
      <c r="V82" s="2" t="s">
        <v>35</v>
      </c>
    </row>
  </sheetData>
  <mergeCells count="34">
    <mergeCell ref="T3:T4"/>
    <mergeCell ref="U3:U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P3:P4"/>
    <mergeCell ref="Q3:Q4"/>
    <mergeCell ref="N3:N4"/>
    <mergeCell ref="O3:O4"/>
    <mergeCell ref="S3:S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B2:AF2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P42" sqref="P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0" width="5.42578125" style="2" bestFit="1" customWidth="1"/>
    <col min="21" max="21" width="6" style="2" customWidth="1"/>
    <col min="22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6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3" s="4" customFormat="1" ht="20.100000000000001" customHeight="1" x14ac:dyDescent="0.2">
      <c r="A2" s="141" t="s">
        <v>21</v>
      </c>
      <c r="B2" s="129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5" customFormat="1" ht="20.100000000000001" customHeight="1" x14ac:dyDescent="0.2">
      <c r="A3" s="142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5" t="s">
        <v>27</v>
      </c>
      <c r="AG3" s="106" t="s">
        <v>26</v>
      </c>
    </row>
    <row r="4" spans="1:33" s="5" customFormat="1" ht="20.100000000000001" customHeight="1" x14ac:dyDescent="0.2">
      <c r="A4" s="14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05" t="s">
        <v>25</v>
      </c>
      <c r="AG4" s="106" t="s">
        <v>25</v>
      </c>
    </row>
    <row r="5" spans="1:33" s="5" customFormat="1" x14ac:dyDescent="0.2">
      <c r="A5" s="52" t="s">
        <v>30</v>
      </c>
      <c r="B5" s="113">
        <f>[1]Setembro!$J$5</f>
        <v>24.48</v>
      </c>
      <c r="C5" s="113">
        <f>[1]Setembro!$J$6</f>
        <v>54.72</v>
      </c>
      <c r="D5" s="113">
        <f>[1]Setembro!$J$7</f>
        <v>41.4</v>
      </c>
      <c r="E5" s="113">
        <f>[1]Setembro!$J$8</f>
        <v>47.16</v>
      </c>
      <c r="F5" s="113">
        <f>[1]Setembro!$J$9</f>
        <v>30.96</v>
      </c>
      <c r="G5" s="113">
        <f>[1]Setembro!$J$10</f>
        <v>33.480000000000004</v>
      </c>
      <c r="H5" s="113">
        <f>[1]Setembro!$J$11</f>
        <v>37.800000000000004</v>
      </c>
      <c r="I5" s="113">
        <f>[1]Setembro!$J$12</f>
        <v>64.44</v>
      </c>
      <c r="J5" s="113">
        <f>[1]Setembro!$J$13</f>
        <v>40.680000000000007</v>
      </c>
      <c r="K5" s="113">
        <f>[1]Setembro!$J$14</f>
        <v>19.8</v>
      </c>
      <c r="L5" s="113">
        <f>[1]Setembro!$J$15</f>
        <v>26.28</v>
      </c>
      <c r="M5" s="113">
        <f>[1]Setembro!$J$16</f>
        <v>45.72</v>
      </c>
      <c r="N5" s="113">
        <f>[1]Setembro!$J$17</f>
        <v>63.360000000000007</v>
      </c>
      <c r="O5" s="113">
        <f>[1]Setembro!$J$18</f>
        <v>27.720000000000002</v>
      </c>
      <c r="P5" s="113">
        <f>[1]Setembro!$J$19</f>
        <v>21.96</v>
      </c>
      <c r="Q5" s="113">
        <f>[1]Setembro!$J$20</f>
        <v>22.68</v>
      </c>
      <c r="R5" s="113">
        <f>[1]Setembro!$J$21</f>
        <v>48.24</v>
      </c>
      <c r="S5" s="113">
        <f>[1]Setembro!$J$22</f>
        <v>36.36</v>
      </c>
      <c r="T5" s="113">
        <f>[1]Setembro!$J$23</f>
        <v>24.840000000000003</v>
      </c>
      <c r="U5" s="113">
        <f>[1]Setembro!$J$24</f>
        <v>30.96</v>
      </c>
      <c r="V5" s="113">
        <f>[1]Setembro!$J$25</f>
        <v>31.680000000000003</v>
      </c>
      <c r="W5" s="113">
        <f>[1]Setembro!$J$26</f>
        <v>24.48</v>
      </c>
      <c r="X5" s="113">
        <f>[1]Setembro!$J$27</f>
        <v>23.400000000000002</v>
      </c>
      <c r="Y5" s="113">
        <f>[1]Setembro!$J$28</f>
        <v>24.48</v>
      </c>
      <c r="Z5" s="113">
        <f>[1]Setembro!$J$29</f>
        <v>34.200000000000003</v>
      </c>
      <c r="AA5" s="113">
        <f>[1]Setembro!$J$30</f>
        <v>32.04</v>
      </c>
      <c r="AB5" s="113">
        <f>[1]Setembro!$J$31</f>
        <v>37.080000000000005</v>
      </c>
      <c r="AC5" s="113">
        <f>[1]Setembro!$J$32</f>
        <v>21.96</v>
      </c>
      <c r="AD5" s="113">
        <f>[1]Setembro!$J$33</f>
        <v>30.96</v>
      </c>
      <c r="AE5" s="113">
        <f>[1]Setembro!$J$34</f>
        <v>57.960000000000008</v>
      </c>
      <c r="AF5" s="109">
        <f>MAX(B5:AE5)</f>
        <v>64.44</v>
      </c>
      <c r="AG5" s="108">
        <f>AVERAGE(B5:AE5)</f>
        <v>35.376000000000005</v>
      </c>
    </row>
    <row r="6" spans="1:33" x14ac:dyDescent="0.2">
      <c r="A6" s="52" t="s">
        <v>0</v>
      </c>
      <c r="B6" s="114">
        <f>[2]Setembro!$J$5</f>
        <v>31.319999999999997</v>
      </c>
      <c r="C6" s="114">
        <f>[2]Setembro!$J$6</f>
        <v>36</v>
      </c>
      <c r="D6" s="114">
        <f>[2]Setembro!$J$7</f>
        <v>52.2</v>
      </c>
      <c r="E6" s="114">
        <f>[2]Setembro!$J$8</f>
        <v>57.6</v>
      </c>
      <c r="F6" s="114">
        <f>[2]Setembro!$J$9</f>
        <v>18.720000000000002</v>
      </c>
      <c r="G6" s="114">
        <f>[2]Setembro!$J$10</f>
        <v>29.52</v>
      </c>
      <c r="H6" s="114">
        <f>[2]Setembro!$J$11</f>
        <v>36.36</v>
      </c>
      <c r="I6" s="114">
        <f>[2]Setembro!$J$12</f>
        <v>34.92</v>
      </c>
      <c r="J6" s="114">
        <f>[2]Setembro!$J$13</f>
        <v>21.96</v>
      </c>
      <c r="K6" s="114">
        <f>[2]Setembro!$J$14</f>
        <v>24.840000000000003</v>
      </c>
      <c r="L6" s="114">
        <f>[2]Setembro!$J$15</f>
        <v>32.76</v>
      </c>
      <c r="M6" s="114">
        <f>[2]Setembro!$J$16</f>
        <v>35.28</v>
      </c>
      <c r="N6" s="114">
        <f>[2]Setembro!$J$17</f>
        <v>31.680000000000003</v>
      </c>
      <c r="O6" s="114">
        <f>[2]Setembro!$J$18</f>
        <v>20.52</v>
      </c>
      <c r="P6" s="114">
        <f>[2]Setembro!$J$19</f>
        <v>21.240000000000002</v>
      </c>
      <c r="Q6" s="114">
        <f>[2]Setembro!$J$20</f>
        <v>26.64</v>
      </c>
      <c r="R6" s="114">
        <f>[2]Setembro!$J$21</f>
        <v>42.480000000000004</v>
      </c>
      <c r="S6" s="114">
        <f>[2]Setembro!$J$22</f>
        <v>36.36</v>
      </c>
      <c r="T6" s="114">
        <f>[2]Setembro!$J$23</f>
        <v>34.200000000000003</v>
      </c>
      <c r="U6" s="114">
        <f>[2]Setembro!$J$24</f>
        <v>36.72</v>
      </c>
      <c r="V6" s="114">
        <f>[2]Setembro!$J$25</f>
        <v>28.08</v>
      </c>
      <c r="W6" s="114">
        <f>[2]Setembro!$J$26</f>
        <v>27.36</v>
      </c>
      <c r="X6" s="114">
        <f>[2]Setembro!$J$27</f>
        <v>26.28</v>
      </c>
      <c r="Y6" s="114">
        <f>[2]Setembro!$J$28</f>
        <v>36.36</v>
      </c>
      <c r="Z6" s="114">
        <f>[2]Setembro!$J$29</f>
        <v>33.119999999999997</v>
      </c>
      <c r="AA6" s="114">
        <f>[2]Setembro!$J$30</f>
        <v>48.24</v>
      </c>
      <c r="AB6" s="114">
        <f>[2]Setembro!$J$31</f>
        <v>33.480000000000004</v>
      </c>
      <c r="AC6" s="114">
        <f>[2]Setembro!$J$32</f>
        <v>17.64</v>
      </c>
      <c r="AD6" s="114">
        <f>[2]Setembro!$J$33</f>
        <v>21.6</v>
      </c>
      <c r="AE6" s="114">
        <f>[2]Setembro!$J$34</f>
        <v>22.68</v>
      </c>
      <c r="AF6" s="109">
        <f t="shared" ref="AF6:AF49" si="1">MAX(B6:AE6)</f>
        <v>57.6</v>
      </c>
      <c r="AG6" s="108">
        <f t="shared" ref="AG6:AG49" si="2">AVERAGE(B6:AE6)</f>
        <v>31.872000000000003</v>
      </c>
    </row>
    <row r="7" spans="1:33" x14ac:dyDescent="0.2">
      <c r="A7" s="52" t="s">
        <v>88</v>
      </c>
      <c r="B7" s="114">
        <f>[3]Setembro!$J$5</f>
        <v>37.800000000000004</v>
      </c>
      <c r="C7" s="114">
        <f>[3]Setembro!$J$6</f>
        <v>50.4</v>
      </c>
      <c r="D7" s="114">
        <f>[3]Setembro!$J$7</f>
        <v>51.12</v>
      </c>
      <c r="E7" s="114">
        <f>[3]Setembro!$J$8</f>
        <v>66.239999999999995</v>
      </c>
      <c r="F7" s="114">
        <f>[3]Setembro!$J$9</f>
        <v>40.680000000000007</v>
      </c>
      <c r="G7" s="114">
        <f>[3]Setembro!$J$10</f>
        <v>35.64</v>
      </c>
      <c r="H7" s="114">
        <f>[3]Setembro!$J$11</f>
        <v>44.64</v>
      </c>
      <c r="I7" s="114">
        <f>[3]Setembro!$J$12</f>
        <v>48.6</v>
      </c>
      <c r="J7" s="114">
        <f>[3]Setembro!$J$13</f>
        <v>38.880000000000003</v>
      </c>
      <c r="K7" s="114">
        <f>[3]Setembro!$J$14</f>
        <v>28.44</v>
      </c>
      <c r="L7" s="114">
        <f>[3]Setembro!$J$15</f>
        <v>34.56</v>
      </c>
      <c r="M7" s="114">
        <f>[3]Setembro!$J$16</f>
        <v>38.159999999999997</v>
      </c>
      <c r="N7" s="114">
        <f>[3]Setembro!$J$17</f>
        <v>64.08</v>
      </c>
      <c r="O7" s="114">
        <f>[3]Setembro!$J$18</f>
        <v>39.96</v>
      </c>
      <c r="P7" s="114">
        <f>[3]Setembro!$J$19</f>
        <v>21.240000000000002</v>
      </c>
      <c r="Q7" s="114">
        <f>[3]Setembro!$J$20</f>
        <v>30.96</v>
      </c>
      <c r="R7" s="114">
        <f>[3]Setembro!$J$21</f>
        <v>37.440000000000005</v>
      </c>
      <c r="S7" s="114">
        <f>[3]Setembro!$J$22</f>
        <v>40.32</v>
      </c>
      <c r="T7" s="114">
        <f>[3]Setembro!$J$23</f>
        <v>25.92</v>
      </c>
      <c r="U7" s="114">
        <f>[3]Setembro!$J$24</f>
        <v>27.720000000000002</v>
      </c>
      <c r="V7" s="114">
        <f>[3]Setembro!$J$25</f>
        <v>37.080000000000005</v>
      </c>
      <c r="W7" s="114">
        <f>[3]Setembro!$J$26</f>
        <v>25.56</v>
      </c>
      <c r="X7" s="114">
        <f>[3]Setembro!$J$27</f>
        <v>28.8</v>
      </c>
      <c r="Y7" s="114">
        <f>[3]Setembro!$J$28</f>
        <v>28.44</v>
      </c>
      <c r="Z7" s="114">
        <f>[3]Setembro!$J$29</f>
        <v>32.4</v>
      </c>
      <c r="AA7" s="114">
        <f>[3]Setembro!$J$30</f>
        <v>43.2</v>
      </c>
      <c r="AB7" s="114">
        <f>[3]Setembro!$J$31</f>
        <v>47.519999999999996</v>
      </c>
      <c r="AC7" s="114">
        <f>[3]Setembro!$J$32</f>
        <v>28.08</v>
      </c>
      <c r="AD7" s="114">
        <f>[3]Setembro!$J$33</f>
        <v>28.8</v>
      </c>
      <c r="AE7" s="114">
        <f>[3]Setembro!$J$34</f>
        <v>37.440000000000005</v>
      </c>
      <c r="AF7" s="109">
        <f t="shared" si="1"/>
        <v>66.239999999999995</v>
      </c>
      <c r="AG7" s="108">
        <f t="shared" si="2"/>
        <v>38.004000000000005</v>
      </c>
    </row>
    <row r="8" spans="1:33" x14ac:dyDescent="0.2">
      <c r="A8" s="52" t="s">
        <v>1</v>
      </c>
      <c r="B8" s="114">
        <f>[4]Setembro!$J$5</f>
        <v>43.56</v>
      </c>
      <c r="C8" s="114">
        <f>[4]Setembro!$J$6</f>
        <v>48.24</v>
      </c>
      <c r="D8" s="114">
        <f>[4]Setembro!$J$7</f>
        <v>42.480000000000004</v>
      </c>
      <c r="E8" s="114">
        <f>[4]Setembro!$J$8</f>
        <v>53.28</v>
      </c>
      <c r="F8" s="114">
        <f>[4]Setembro!$J$9</f>
        <v>34.92</v>
      </c>
      <c r="G8" s="114">
        <f>[4]Setembro!$J$10</f>
        <v>27.720000000000002</v>
      </c>
      <c r="H8" s="114">
        <f>[4]Setembro!$J$11</f>
        <v>38.880000000000003</v>
      </c>
      <c r="I8" s="114">
        <f>[4]Setembro!$J$12</f>
        <v>37.080000000000005</v>
      </c>
      <c r="J8" s="114">
        <f>[4]Setembro!$J$13</f>
        <v>42.480000000000004</v>
      </c>
      <c r="K8" s="114">
        <f>[4]Setembro!$J$14</f>
        <v>29.880000000000003</v>
      </c>
      <c r="L8" s="114">
        <f>[4]Setembro!$J$15</f>
        <v>32.4</v>
      </c>
      <c r="M8" s="114">
        <f>[4]Setembro!$J$16</f>
        <v>54.72</v>
      </c>
      <c r="N8" s="114">
        <f>[4]Setembro!$J$17</f>
        <v>36</v>
      </c>
      <c r="O8" s="114">
        <f>[4]Setembro!$J$18</f>
        <v>32.76</v>
      </c>
      <c r="P8" s="114">
        <f>[4]Setembro!$J$19</f>
        <v>19.440000000000001</v>
      </c>
      <c r="Q8" s="114">
        <f>[4]Setembro!$J$20</f>
        <v>31.319999999999997</v>
      </c>
      <c r="R8" s="114">
        <f>[4]Setembro!$J$21</f>
        <v>34.200000000000003</v>
      </c>
      <c r="S8" s="114">
        <f>[4]Setembro!$J$22</f>
        <v>30.96</v>
      </c>
      <c r="T8" s="114">
        <f>[4]Setembro!$J$23</f>
        <v>23.759999999999998</v>
      </c>
      <c r="U8" s="114">
        <f>[4]Setembro!$J$24</f>
        <v>46.080000000000005</v>
      </c>
      <c r="V8" s="114">
        <f>[4]Setembro!$J$25</f>
        <v>30.6</v>
      </c>
      <c r="W8" s="114">
        <f>[4]Setembro!$J$26</f>
        <v>23.040000000000003</v>
      </c>
      <c r="X8" s="114">
        <f>[4]Setembro!$J$27</f>
        <v>24.48</v>
      </c>
      <c r="Y8" s="114">
        <f>[4]Setembro!$J$28</f>
        <v>25.2</v>
      </c>
      <c r="Z8" s="114">
        <f>[4]Setembro!$J$29</f>
        <v>30.6</v>
      </c>
      <c r="AA8" s="114">
        <f>[4]Setembro!$J$30</f>
        <v>40.680000000000007</v>
      </c>
      <c r="AB8" s="114">
        <f>[4]Setembro!$J$31</f>
        <v>38.159999999999997</v>
      </c>
      <c r="AC8" s="114">
        <f>[4]Setembro!$J$32</f>
        <v>21.240000000000002</v>
      </c>
      <c r="AD8" s="114">
        <f>[4]Setembro!$J$33</f>
        <v>18.36</v>
      </c>
      <c r="AE8" s="114">
        <f>[4]Setembro!$J$34</f>
        <v>42.480000000000004</v>
      </c>
      <c r="AF8" s="109">
        <f t="shared" si="1"/>
        <v>54.72</v>
      </c>
      <c r="AG8" s="108">
        <f t="shared" si="2"/>
        <v>34.500000000000007</v>
      </c>
    </row>
    <row r="9" spans="1:33" x14ac:dyDescent="0.2">
      <c r="A9" s="52" t="s">
        <v>151</v>
      </c>
      <c r="B9" s="114">
        <f>[5]Setembro!$J$5</f>
        <v>43.56</v>
      </c>
      <c r="C9" s="114">
        <f>[5]Setembro!$J$6</f>
        <v>49.32</v>
      </c>
      <c r="D9" s="114">
        <f>[5]Setembro!$J$7</f>
        <v>57.6</v>
      </c>
      <c r="E9" s="114">
        <f>[5]Setembro!$J$8</f>
        <v>77.400000000000006</v>
      </c>
      <c r="F9" s="114">
        <f>[5]Setembro!$J$9</f>
        <v>30.96</v>
      </c>
      <c r="G9" s="114">
        <f>[5]Setembro!$J$10</f>
        <v>39.6</v>
      </c>
      <c r="H9" s="114">
        <f>[5]Setembro!$J$11</f>
        <v>53.28</v>
      </c>
      <c r="I9" s="114">
        <f>[5]Setembro!$J$12</f>
        <v>48.6</v>
      </c>
      <c r="J9" s="114">
        <f>[5]Setembro!$J$13</f>
        <v>35.64</v>
      </c>
      <c r="K9" s="114">
        <f>[5]Setembro!$J$14</f>
        <v>28.8</v>
      </c>
      <c r="L9" s="114">
        <f>[5]Setembro!$J$15</f>
        <v>42.12</v>
      </c>
      <c r="M9" s="114">
        <f>[5]Setembro!$J$16</f>
        <v>46.080000000000005</v>
      </c>
      <c r="N9" s="114">
        <f>[5]Setembro!$J$17</f>
        <v>45.72</v>
      </c>
      <c r="O9" s="114">
        <f>[5]Setembro!$J$18</f>
        <v>37.080000000000005</v>
      </c>
      <c r="P9" s="114">
        <f>[5]Setembro!$J$19</f>
        <v>26.64</v>
      </c>
      <c r="Q9" s="114">
        <f>[5]Setembro!$J$20</f>
        <v>39.6</v>
      </c>
      <c r="R9" s="114">
        <f>[5]Setembro!$J$21</f>
        <v>46.800000000000004</v>
      </c>
      <c r="S9" s="114">
        <f>[5]Setembro!$J$22</f>
        <v>48.96</v>
      </c>
      <c r="T9" s="114">
        <f>[5]Setembro!$J$23</f>
        <v>37.800000000000004</v>
      </c>
      <c r="U9" s="114">
        <f>[5]Setembro!$J$24</f>
        <v>76.680000000000007</v>
      </c>
      <c r="V9" s="114">
        <f>[5]Setembro!$J$25</f>
        <v>40.680000000000007</v>
      </c>
      <c r="W9" s="114">
        <f>[5]Setembro!$J$26</f>
        <v>33.840000000000003</v>
      </c>
      <c r="X9" s="114">
        <f>[5]Setembro!$J$27</f>
        <v>33.119999999999997</v>
      </c>
      <c r="Y9" s="114">
        <f>[5]Setembro!$J$28</f>
        <v>37.440000000000005</v>
      </c>
      <c r="Z9" s="114">
        <f>[5]Setembro!$J$29</f>
        <v>36.72</v>
      </c>
      <c r="AA9" s="114">
        <f>[5]Setembro!$J$30</f>
        <v>47.88</v>
      </c>
      <c r="AB9" s="114">
        <f>[5]Setembro!$J$31</f>
        <v>48.6</v>
      </c>
      <c r="AC9" s="114">
        <f>[5]Setembro!$J$32</f>
        <v>26.28</v>
      </c>
      <c r="AD9" s="114">
        <f>[5]Setembro!$J$33</f>
        <v>25.56</v>
      </c>
      <c r="AE9" s="114">
        <f>[5]Setembro!$J$34</f>
        <v>22.68</v>
      </c>
      <c r="AF9" s="109">
        <f t="shared" si="1"/>
        <v>77.400000000000006</v>
      </c>
      <c r="AG9" s="108">
        <f t="shared" si="2"/>
        <v>42.168000000000006</v>
      </c>
    </row>
    <row r="10" spans="1:33" x14ac:dyDescent="0.2">
      <c r="A10" s="52" t="s">
        <v>95</v>
      </c>
      <c r="B10" s="114">
        <f>[6]Setembro!$J$5</f>
        <v>36</v>
      </c>
      <c r="C10" s="114">
        <f>[6]Setembro!$J$6</f>
        <v>50.04</v>
      </c>
      <c r="D10" s="114">
        <f>[6]Setembro!$J$7</f>
        <v>48.96</v>
      </c>
      <c r="E10" s="114">
        <f>[6]Setembro!$J$8</f>
        <v>54</v>
      </c>
      <c r="F10" s="114">
        <f>[6]Setembro!$J$9</f>
        <v>43.56</v>
      </c>
      <c r="G10" s="114">
        <f>[6]Setembro!$J$10</f>
        <v>39.24</v>
      </c>
      <c r="H10" s="114">
        <f>[6]Setembro!$J$11</f>
        <v>46.440000000000005</v>
      </c>
      <c r="I10" s="114">
        <f>[6]Setembro!$J$12</f>
        <v>54</v>
      </c>
      <c r="J10" s="114">
        <f>[6]Setembro!$J$13</f>
        <v>53.28</v>
      </c>
      <c r="K10" s="114">
        <f>[6]Setembro!$J$14</f>
        <v>37.800000000000004</v>
      </c>
      <c r="L10" s="114">
        <f>[6]Setembro!$J$15</f>
        <v>35.28</v>
      </c>
      <c r="M10" s="114">
        <f>[6]Setembro!$J$16</f>
        <v>47.519999999999996</v>
      </c>
      <c r="N10" s="114">
        <f>[6]Setembro!$J$17</f>
        <v>59.760000000000005</v>
      </c>
      <c r="O10" s="114">
        <f>[6]Setembro!$J$18</f>
        <v>37.440000000000005</v>
      </c>
      <c r="P10" s="114">
        <f>[6]Setembro!$J$19</f>
        <v>37.080000000000005</v>
      </c>
      <c r="Q10" s="114">
        <f>[6]Setembro!$J$20</f>
        <v>30.240000000000002</v>
      </c>
      <c r="R10" s="114">
        <f>[6]Setembro!$J$21</f>
        <v>59.04</v>
      </c>
      <c r="S10" s="114">
        <f>[6]Setembro!$J$22</f>
        <v>59.04</v>
      </c>
      <c r="T10" s="114">
        <f>[6]Setembro!$J$23</f>
        <v>41.76</v>
      </c>
      <c r="U10" s="114">
        <f>[6]Setembro!$J$24</f>
        <v>72</v>
      </c>
      <c r="V10" s="114">
        <f>[6]Setembro!$J$25</f>
        <v>32.04</v>
      </c>
      <c r="W10" s="114">
        <f>[6]Setembro!$J$26</f>
        <v>40.680000000000007</v>
      </c>
      <c r="X10" s="114">
        <f>[6]Setembro!$J$27</f>
        <v>48.96</v>
      </c>
      <c r="Y10" s="114">
        <f>[6]Setembro!$J$28</f>
        <v>24.12</v>
      </c>
      <c r="Z10" s="114">
        <f>[6]Setembro!$J$29</f>
        <v>30.240000000000002</v>
      </c>
      <c r="AA10" s="114">
        <f>[6]Setembro!$J$30</f>
        <v>42.480000000000004</v>
      </c>
      <c r="AB10" s="114">
        <f>[6]Setembro!$J$31</f>
        <v>33.480000000000004</v>
      </c>
      <c r="AC10" s="114">
        <f>[6]Setembro!$J$32</f>
        <v>30.240000000000002</v>
      </c>
      <c r="AD10" s="114">
        <f>[6]Setembro!$J$33</f>
        <v>49.680000000000007</v>
      </c>
      <c r="AE10" s="114">
        <f>[6]Setembro!$J$34</f>
        <v>37.440000000000005</v>
      </c>
      <c r="AF10" s="109">
        <f t="shared" si="1"/>
        <v>72</v>
      </c>
      <c r="AG10" s="108">
        <f t="shared" si="2"/>
        <v>43.728000000000002</v>
      </c>
    </row>
    <row r="11" spans="1:33" x14ac:dyDescent="0.2">
      <c r="A11" s="52" t="s">
        <v>52</v>
      </c>
      <c r="B11" s="114">
        <f>[7]Setembro!$J$5</f>
        <v>43.2</v>
      </c>
      <c r="C11" s="114">
        <f>[7]Setembro!$J$6</f>
        <v>47.88</v>
      </c>
      <c r="D11" s="114">
        <f>[7]Setembro!$J$7</f>
        <v>39.6</v>
      </c>
      <c r="E11" s="114">
        <f>[7]Setembro!$J$8</f>
        <v>51.480000000000004</v>
      </c>
      <c r="F11" s="114">
        <f>[7]Setembro!$J$9</f>
        <v>41.4</v>
      </c>
      <c r="G11" s="114">
        <f>[7]Setembro!$J$10</f>
        <v>45.72</v>
      </c>
      <c r="H11" s="114">
        <f>[7]Setembro!$J$11</f>
        <v>45</v>
      </c>
      <c r="I11" s="114">
        <f>[7]Setembro!$J$12</f>
        <v>54.36</v>
      </c>
      <c r="J11" s="114">
        <f>[7]Setembro!$J$13</f>
        <v>45.72</v>
      </c>
      <c r="K11" s="114">
        <f>[7]Setembro!$J$14</f>
        <v>34.200000000000003</v>
      </c>
      <c r="L11" s="114">
        <f>[7]Setembro!$J$15</f>
        <v>29.880000000000003</v>
      </c>
      <c r="M11" s="114">
        <f>[7]Setembro!$J$16</f>
        <v>33.119999999999997</v>
      </c>
      <c r="N11" s="114">
        <f>[7]Setembro!$J$17</f>
        <v>79.56</v>
      </c>
      <c r="O11" s="114">
        <f>[7]Setembro!$J$18</f>
        <v>37.800000000000004</v>
      </c>
      <c r="P11" s="114">
        <f>[7]Setembro!$J$19</f>
        <v>23.400000000000002</v>
      </c>
      <c r="Q11" s="114">
        <f>[7]Setembro!$J$20</f>
        <v>28.08</v>
      </c>
      <c r="R11" s="114">
        <f>[7]Setembro!$J$21</f>
        <v>35.28</v>
      </c>
      <c r="S11" s="114">
        <f>[7]Setembro!$J$22</f>
        <v>38.880000000000003</v>
      </c>
      <c r="T11" s="114">
        <f>[7]Setembro!$J$23</f>
        <v>36.36</v>
      </c>
      <c r="U11" s="114">
        <f>[7]Setembro!$J$24</f>
        <v>34.92</v>
      </c>
      <c r="V11" s="114">
        <f>[7]Setembro!$J$25</f>
        <v>37.080000000000005</v>
      </c>
      <c r="W11" s="114">
        <f>[7]Setembro!$J$26</f>
        <v>24.12</v>
      </c>
      <c r="X11" s="114">
        <f>[7]Setembro!$J$27</f>
        <v>33.119999999999997</v>
      </c>
      <c r="Y11" s="114">
        <f>[7]Setembro!$J$28</f>
        <v>31.680000000000003</v>
      </c>
      <c r="Z11" s="114">
        <f>[7]Setembro!$J$29</f>
        <v>35.28</v>
      </c>
      <c r="AA11" s="114">
        <f>[7]Setembro!$J$30</f>
        <v>39.6</v>
      </c>
      <c r="AB11" s="114">
        <f>[7]Setembro!$J$31</f>
        <v>43.2</v>
      </c>
      <c r="AC11" s="114">
        <f>[7]Setembro!$J$32</f>
        <v>34.56</v>
      </c>
      <c r="AD11" s="114">
        <f>[7]Setembro!$J$33</f>
        <v>43.92</v>
      </c>
      <c r="AE11" s="114">
        <f>[7]Setembro!$J$34</f>
        <v>29.16</v>
      </c>
      <c r="AF11" s="109">
        <f t="shared" si="1"/>
        <v>79.56</v>
      </c>
      <c r="AG11" s="108">
        <f t="shared" si="2"/>
        <v>39.251999999999995</v>
      </c>
    </row>
    <row r="12" spans="1:33" hidden="1" x14ac:dyDescent="0.2">
      <c r="A12" s="52" t="s">
        <v>31</v>
      </c>
      <c r="B12" s="114" t="str">
        <f>[8]Setembro!$J$5</f>
        <v>*</v>
      </c>
      <c r="C12" s="114" t="str">
        <f>[8]Setembro!$J$6</f>
        <v>*</v>
      </c>
      <c r="D12" s="114" t="str">
        <f>[8]Setembro!$J$7</f>
        <v>*</v>
      </c>
      <c r="E12" s="114" t="str">
        <f>[8]Setembro!$J$8</f>
        <v>*</v>
      </c>
      <c r="F12" s="114" t="str">
        <f>[8]Setembro!$J$9</f>
        <v>*</v>
      </c>
      <c r="G12" s="114" t="str">
        <f>[8]Setembro!$J$10</f>
        <v>*</v>
      </c>
      <c r="H12" s="114" t="str">
        <f>[8]Setembro!$J$11</f>
        <v>*</v>
      </c>
      <c r="I12" s="114" t="str">
        <f>[8]Setembro!$J$12</f>
        <v>*</v>
      </c>
      <c r="J12" s="114" t="str">
        <f>[8]Setembro!$J$13</f>
        <v>*</v>
      </c>
      <c r="K12" s="114" t="str">
        <f>[8]Setembro!$J$14</f>
        <v>*</v>
      </c>
      <c r="L12" s="114" t="str">
        <f>[8]Setembro!$J$15</f>
        <v>*</v>
      </c>
      <c r="M12" s="114" t="str">
        <f>[8]Setembro!$J$16</f>
        <v>*</v>
      </c>
      <c r="N12" s="114" t="str">
        <f>[8]Setembro!$J$17</f>
        <v>*</v>
      </c>
      <c r="O12" s="114" t="str">
        <f>[8]Setembro!$J$18</f>
        <v>*</v>
      </c>
      <c r="P12" s="114" t="str">
        <f>[8]Setembro!$J$19</f>
        <v>*</v>
      </c>
      <c r="Q12" s="114" t="str">
        <f>[8]Setembro!$J$20</f>
        <v>*</v>
      </c>
      <c r="R12" s="114" t="str">
        <f>[8]Setembro!$J$21</f>
        <v>*</v>
      </c>
      <c r="S12" s="114" t="str">
        <f>[8]Setembro!$J$22</f>
        <v>*</v>
      </c>
      <c r="T12" s="114" t="str">
        <f>[8]Setembro!$J$23</f>
        <v>*</v>
      </c>
      <c r="U12" s="114" t="str">
        <f>[8]Setembro!$J$24</f>
        <v>*</v>
      </c>
      <c r="V12" s="114" t="str">
        <f>[8]Setembro!$J$25</f>
        <v>*</v>
      </c>
      <c r="W12" s="114" t="str">
        <f>[8]Setembro!$J$26</f>
        <v>*</v>
      </c>
      <c r="X12" s="114" t="str">
        <f>[8]Setembro!$J$27</f>
        <v>*</v>
      </c>
      <c r="Y12" s="114" t="str">
        <f>[8]Setembro!$J$28</f>
        <v>*</v>
      </c>
      <c r="Z12" s="114" t="str">
        <f>[8]Setembro!$J$29</f>
        <v>*</v>
      </c>
      <c r="AA12" s="114" t="str">
        <f>[8]Setembro!$J$30</f>
        <v>*</v>
      </c>
      <c r="AB12" s="114" t="str">
        <f>[8]Setembro!$J$31</f>
        <v>*</v>
      </c>
      <c r="AC12" s="114" t="str">
        <f>[8]Setembro!$J$32</f>
        <v>*</v>
      </c>
      <c r="AD12" s="114" t="str">
        <f>[8]Setembro!$J$33</f>
        <v>*</v>
      </c>
      <c r="AE12" s="114" t="str">
        <f>[8]Setembro!$J$34</f>
        <v>*</v>
      </c>
      <c r="AF12" s="109" t="s">
        <v>209</v>
      </c>
      <c r="AG12" s="108" t="s">
        <v>209</v>
      </c>
    </row>
    <row r="13" spans="1:33" x14ac:dyDescent="0.2">
      <c r="A13" s="52" t="s">
        <v>98</v>
      </c>
      <c r="B13" s="114">
        <f>[9]Setembro!$J$5</f>
        <v>51.12</v>
      </c>
      <c r="C13" s="114">
        <f>[9]Setembro!$J$6</f>
        <v>54.72</v>
      </c>
      <c r="D13" s="114">
        <f>[9]Setembro!$J$7</f>
        <v>51.12</v>
      </c>
      <c r="E13" s="114">
        <f>[9]Setembro!$J$8</f>
        <v>69.84</v>
      </c>
      <c r="F13" s="114">
        <f>[9]Setembro!$J$9</f>
        <v>31.680000000000003</v>
      </c>
      <c r="G13" s="114">
        <f>[9]Setembro!$J$10</f>
        <v>32.4</v>
      </c>
      <c r="H13" s="114">
        <f>[9]Setembro!$J$11</f>
        <v>46.800000000000004</v>
      </c>
      <c r="I13" s="114">
        <f>[9]Setembro!$J$12</f>
        <v>32.04</v>
      </c>
      <c r="J13" s="114">
        <f>[9]Setembro!$J$13</f>
        <v>37.800000000000004</v>
      </c>
      <c r="K13" s="114">
        <f>[9]Setembro!$J$14</f>
        <v>25.2</v>
      </c>
      <c r="L13" s="114">
        <f>[9]Setembro!$J$15</f>
        <v>37.800000000000004</v>
      </c>
      <c r="M13" s="114">
        <f>[9]Setembro!$J$16</f>
        <v>97.2</v>
      </c>
      <c r="N13" s="114">
        <f>[9]Setembro!$J$17</f>
        <v>47.519999999999996</v>
      </c>
      <c r="O13" s="114">
        <f>[9]Setembro!$J$18</f>
        <v>41.4</v>
      </c>
      <c r="P13" s="114">
        <f>[9]Setembro!$J$19</f>
        <v>23.759999999999998</v>
      </c>
      <c r="Q13" s="114">
        <f>[9]Setembro!$J$20</f>
        <v>44.64</v>
      </c>
      <c r="R13" s="114">
        <f>[9]Setembro!$J$21</f>
        <v>42.480000000000004</v>
      </c>
      <c r="S13" s="114">
        <f>[9]Setembro!$J$22</f>
        <v>64.8</v>
      </c>
      <c r="T13" s="114">
        <f>[9]Setembro!$J$23</f>
        <v>34.92</v>
      </c>
      <c r="U13" s="114">
        <f>[9]Setembro!$J$24</f>
        <v>45</v>
      </c>
      <c r="V13" s="114">
        <f>[9]Setembro!$J$25</f>
        <v>32.4</v>
      </c>
      <c r="W13" s="114">
        <f>[9]Setembro!$J$26</f>
        <v>29.16</v>
      </c>
      <c r="X13" s="114">
        <f>[9]Setembro!$J$27</f>
        <v>35.28</v>
      </c>
      <c r="Y13" s="114">
        <f>[9]Setembro!$J$28</f>
        <v>38.880000000000003</v>
      </c>
      <c r="Z13" s="114">
        <f>[9]Setembro!$J$29</f>
        <v>38.880000000000003</v>
      </c>
      <c r="AA13" s="114">
        <f>[9]Setembro!$J$30</f>
        <v>52.56</v>
      </c>
      <c r="AB13" s="114">
        <f>[9]Setembro!$J$31</f>
        <v>51.480000000000004</v>
      </c>
      <c r="AC13" s="114">
        <f>[9]Setembro!$J$32</f>
        <v>29.880000000000003</v>
      </c>
      <c r="AD13" s="114">
        <f>[9]Setembro!$J$33</f>
        <v>30.6</v>
      </c>
      <c r="AE13" s="114">
        <f>[9]Setembro!$J$34</f>
        <v>32.76</v>
      </c>
      <c r="AF13" s="109">
        <f t="shared" si="1"/>
        <v>97.2</v>
      </c>
      <c r="AG13" s="108">
        <f t="shared" si="2"/>
        <v>42.803999999999995</v>
      </c>
    </row>
    <row r="14" spans="1:33" hidden="1" x14ac:dyDescent="0.2">
      <c r="A14" s="52" t="s">
        <v>102</v>
      </c>
      <c r="B14" s="114" t="str">
        <f>[10]Setembro!$J$5</f>
        <v>*</v>
      </c>
      <c r="C14" s="114" t="str">
        <f>[10]Setembro!$J$6</f>
        <v>*</v>
      </c>
      <c r="D14" s="114" t="str">
        <f>[10]Setembro!$J$7</f>
        <v>*</v>
      </c>
      <c r="E14" s="114" t="str">
        <f>[10]Setembro!$J$8</f>
        <v>*</v>
      </c>
      <c r="F14" s="114" t="str">
        <f>[10]Setembro!$J$9</f>
        <v>*</v>
      </c>
      <c r="G14" s="114" t="str">
        <f>[10]Setembro!$J$10</f>
        <v>*</v>
      </c>
      <c r="H14" s="114" t="str">
        <f>[10]Setembro!$J$11</f>
        <v>*</v>
      </c>
      <c r="I14" s="114" t="str">
        <f>[10]Setembro!$J$12</f>
        <v>*</v>
      </c>
      <c r="J14" s="114" t="str">
        <f>[10]Setembro!$J$13</f>
        <v>*</v>
      </c>
      <c r="K14" s="114" t="str">
        <f>[10]Setembro!$J$14</f>
        <v>*</v>
      </c>
      <c r="L14" s="114" t="str">
        <f>[10]Setembro!$J$15</f>
        <v>*</v>
      </c>
      <c r="M14" s="114" t="str">
        <f>[10]Setembro!$J$16</f>
        <v>*</v>
      </c>
      <c r="N14" s="114" t="str">
        <f>[10]Setembro!$J$17</f>
        <v>*</v>
      </c>
      <c r="O14" s="114" t="str">
        <f>[10]Setembro!$J$18</f>
        <v>*</v>
      </c>
      <c r="P14" s="114" t="str">
        <f>[10]Setembro!$J$19</f>
        <v>*</v>
      </c>
      <c r="Q14" s="114" t="str">
        <f>[10]Setembro!$J$20</f>
        <v>*</v>
      </c>
      <c r="R14" s="114" t="str">
        <f>[10]Setembro!$J$21</f>
        <v>*</v>
      </c>
      <c r="S14" s="114" t="str">
        <f>[10]Setembro!$J$22</f>
        <v>*</v>
      </c>
      <c r="T14" s="114" t="str">
        <f>[10]Setembro!$J$23</f>
        <v>*</v>
      </c>
      <c r="U14" s="114" t="str">
        <f>[10]Setembro!$J$24</f>
        <v>*</v>
      </c>
      <c r="V14" s="114" t="str">
        <f>[10]Setembro!$J$25</f>
        <v>*</v>
      </c>
      <c r="W14" s="114" t="str">
        <f>[10]Setembro!$J$26</f>
        <v>*</v>
      </c>
      <c r="X14" s="114" t="str">
        <f>[10]Setembro!$J$27</f>
        <v>*</v>
      </c>
      <c r="Y14" s="114" t="str">
        <f>[10]Setembro!$J$28</f>
        <v>*</v>
      </c>
      <c r="Z14" s="114" t="str">
        <f>[10]Setembro!$J$29</f>
        <v>*</v>
      </c>
      <c r="AA14" s="114" t="str">
        <f>[10]Setembro!$J$30</f>
        <v>*</v>
      </c>
      <c r="AB14" s="114" t="str">
        <f>[10]Setembro!$J$31</f>
        <v>*</v>
      </c>
      <c r="AC14" s="114" t="str">
        <f>[10]Setembro!$J$32</f>
        <v>*</v>
      </c>
      <c r="AD14" s="114" t="str">
        <f>[10]Setembro!$J$33</f>
        <v>*</v>
      </c>
      <c r="AE14" s="114" t="str">
        <f>[10]Setembro!$J$34</f>
        <v>*</v>
      </c>
      <c r="AF14" s="109" t="s">
        <v>209</v>
      </c>
      <c r="AG14" s="108" t="s">
        <v>209</v>
      </c>
    </row>
    <row r="15" spans="1:33" x14ac:dyDescent="0.2">
      <c r="A15" s="52" t="s">
        <v>105</v>
      </c>
      <c r="B15" s="114">
        <f>[11]Setembro!$J$5</f>
        <v>43.2</v>
      </c>
      <c r="C15" s="114">
        <f>[11]Setembro!$J$6</f>
        <v>44.28</v>
      </c>
      <c r="D15" s="114">
        <f>[11]Setembro!$J$7</f>
        <v>58.32</v>
      </c>
      <c r="E15" s="114">
        <f>[11]Setembro!$J$8</f>
        <v>70.56</v>
      </c>
      <c r="F15" s="114">
        <f>[11]Setembro!$J$9</f>
        <v>35.28</v>
      </c>
      <c r="G15" s="114">
        <f>[11]Setembro!$J$10</f>
        <v>36</v>
      </c>
      <c r="H15" s="114">
        <f>[11]Setembro!$J$11</f>
        <v>50.76</v>
      </c>
      <c r="I15" s="114">
        <f>[11]Setembro!$J$12</f>
        <v>46.080000000000005</v>
      </c>
      <c r="J15" s="114">
        <f>[11]Setembro!$J$13</f>
        <v>48.6</v>
      </c>
      <c r="K15" s="114">
        <f>[11]Setembro!$J$14</f>
        <v>39.24</v>
      </c>
      <c r="L15" s="114">
        <f>[11]Setembro!$J$15</f>
        <v>39.24</v>
      </c>
      <c r="M15" s="114">
        <f>[11]Setembro!$J$16</f>
        <v>39.96</v>
      </c>
      <c r="N15" s="114">
        <f>[11]Setembro!$J$17</f>
        <v>46.080000000000005</v>
      </c>
      <c r="O15" s="114">
        <f>[11]Setembro!$J$18</f>
        <v>46.440000000000005</v>
      </c>
      <c r="P15" s="114">
        <f>[11]Setembro!$J$19</f>
        <v>23.400000000000002</v>
      </c>
      <c r="Q15" s="114">
        <f>[11]Setembro!$J$20</f>
        <v>47.519999999999996</v>
      </c>
      <c r="R15" s="114">
        <f>[11]Setembro!$J$21</f>
        <v>45</v>
      </c>
      <c r="S15" s="114">
        <f>[11]Setembro!$J$22</f>
        <v>47.16</v>
      </c>
      <c r="T15" s="114">
        <f>[11]Setembro!$J$23</f>
        <v>50.04</v>
      </c>
      <c r="U15" s="114">
        <f>[11]Setembro!$J$24</f>
        <v>36</v>
      </c>
      <c r="V15" s="114">
        <f>[11]Setembro!$J$25</f>
        <v>42.84</v>
      </c>
      <c r="W15" s="114">
        <f>[11]Setembro!$J$26</f>
        <v>36</v>
      </c>
      <c r="X15" s="114">
        <f>[11]Setembro!$J$27</f>
        <v>60.480000000000004</v>
      </c>
      <c r="Y15" s="114">
        <f>[11]Setembro!$J$28</f>
        <v>37.800000000000004</v>
      </c>
      <c r="Z15" s="114">
        <f>[11]Setembro!$J$29</f>
        <v>36.72</v>
      </c>
      <c r="AA15" s="114">
        <f>[11]Setembro!$J$30</f>
        <v>55.440000000000005</v>
      </c>
      <c r="AB15" s="114">
        <f>[11]Setembro!$J$31</f>
        <v>45</v>
      </c>
      <c r="AC15" s="114">
        <f>[11]Setembro!$J$32</f>
        <v>33.840000000000003</v>
      </c>
      <c r="AD15" s="114">
        <f>[11]Setembro!$J$33</f>
        <v>27</v>
      </c>
      <c r="AE15" s="114">
        <f>[11]Setembro!$J$34</f>
        <v>25.92</v>
      </c>
      <c r="AF15" s="109">
        <f t="shared" si="1"/>
        <v>70.56</v>
      </c>
      <c r="AG15" s="108">
        <f t="shared" si="2"/>
        <v>43.14</v>
      </c>
    </row>
    <row r="16" spans="1:33" x14ac:dyDescent="0.2">
      <c r="A16" s="52" t="s">
        <v>152</v>
      </c>
      <c r="B16" s="114">
        <f>[12]Setembro!$J$5</f>
        <v>27.36</v>
      </c>
      <c r="C16" s="114">
        <f>[12]Setembro!$J$6</f>
        <v>48.96</v>
      </c>
      <c r="D16" s="114">
        <f>[12]Setembro!$J$7</f>
        <v>42.84</v>
      </c>
      <c r="E16" s="114">
        <f>[12]Setembro!$J$8</f>
        <v>45</v>
      </c>
      <c r="F16" s="114">
        <f>[12]Setembro!$J$9</f>
        <v>48.24</v>
      </c>
      <c r="G16" s="114">
        <f>[12]Setembro!$J$10</f>
        <v>32.76</v>
      </c>
      <c r="H16" s="114">
        <f>[12]Setembro!$J$11</f>
        <v>41.4</v>
      </c>
      <c r="I16" s="114">
        <f>[12]Setembro!$J$12</f>
        <v>55.440000000000005</v>
      </c>
      <c r="J16" s="114">
        <f>[12]Setembro!$J$13</f>
        <v>58.680000000000007</v>
      </c>
      <c r="K16" s="114">
        <f>[12]Setembro!$J$14</f>
        <v>38.880000000000003</v>
      </c>
      <c r="L16" s="114">
        <f>[12]Setembro!$J$15</f>
        <v>33.480000000000004</v>
      </c>
      <c r="M16" s="114">
        <f>[12]Setembro!$J$16</f>
        <v>33.480000000000004</v>
      </c>
      <c r="N16" s="114">
        <f>[12]Setembro!$J$17</f>
        <v>61.2</v>
      </c>
      <c r="O16" s="114">
        <f>[12]Setembro!$J$18</f>
        <v>35.28</v>
      </c>
      <c r="P16" s="114">
        <f>[12]Setembro!$J$19</f>
        <v>28.44</v>
      </c>
      <c r="Q16" s="114">
        <f>[12]Setembro!$J$20</f>
        <v>27.36</v>
      </c>
      <c r="R16" s="114">
        <f>[12]Setembro!$J$21</f>
        <v>46.800000000000004</v>
      </c>
      <c r="S16" s="114">
        <f>[12]Setembro!$J$22</f>
        <v>46.800000000000004</v>
      </c>
      <c r="T16" s="114">
        <f>[12]Setembro!$J$23</f>
        <v>37.800000000000004</v>
      </c>
      <c r="U16" s="114">
        <f>[12]Setembro!$J$24</f>
        <v>62.639999999999993</v>
      </c>
      <c r="V16" s="114">
        <f>[12]Setembro!$J$25</f>
        <v>31.319999999999997</v>
      </c>
      <c r="W16" s="114">
        <f>[12]Setembro!$J$26</f>
        <v>47.16</v>
      </c>
      <c r="X16" s="114">
        <f>[12]Setembro!$J$27</f>
        <v>33.119999999999997</v>
      </c>
      <c r="Y16" s="114">
        <f>[12]Setembro!$J$28</f>
        <v>27</v>
      </c>
      <c r="Z16" s="114">
        <f>[12]Setembro!$J$29</f>
        <v>33.119999999999997</v>
      </c>
      <c r="AA16" s="114">
        <f>[12]Setembro!$J$30</f>
        <v>36.72</v>
      </c>
      <c r="AB16" s="114">
        <f>[12]Setembro!$J$31</f>
        <v>42.12</v>
      </c>
      <c r="AC16" s="114">
        <f>[12]Setembro!$J$32</f>
        <v>30.240000000000002</v>
      </c>
      <c r="AD16" s="114">
        <f>[12]Setembro!$J$33</f>
        <v>39.96</v>
      </c>
      <c r="AE16" s="114">
        <f>[12]Setembro!$J$34</f>
        <v>38.880000000000003</v>
      </c>
      <c r="AF16" s="109">
        <f t="shared" si="1"/>
        <v>62.639999999999993</v>
      </c>
      <c r="AG16" s="108">
        <f t="shared" si="2"/>
        <v>40.416000000000004</v>
      </c>
    </row>
    <row r="17" spans="1:37" x14ac:dyDescent="0.2">
      <c r="A17" s="52" t="s">
        <v>2</v>
      </c>
      <c r="B17" s="114">
        <f>[13]Setembro!$J$5</f>
        <v>39.24</v>
      </c>
      <c r="C17" s="114">
        <f>[13]Setembro!$J$6</f>
        <v>49.680000000000007</v>
      </c>
      <c r="D17" s="114">
        <f>[13]Setembro!$J$7</f>
        <v>48.96</v>
      </c>
      <c r="E17" s="114">
        <f>[13]Setembro!$J$8</f>
        <v>55.080000000000005</v>
      </c>
      <c r="F17" s="114">
        <f>[13]Setembro!$J$9</f>
        <v>43.2</v>
      </c>
      <c r="G17" s="114">
        <f>[13]Setembro!$J$10</f>
        <v>41.76</v>
      </c>
      <c r="H17" s="114">
        <f>[13]Setembro!$J$11</f>
        <v>45</v>
      </c>
      <c r="I17" s="114">
        <f>[13]Setembro!$J$12</f>
        <v>41.76</v>
      </c>
      <c r="J17" s="114">
        <f>[13]Setembro!$J$13</f>
        <v>48.24</v>
      </c>
      <c r="K17" s="114">
        <f>[13]Setembro!$J$14</f>
        <v>35.28</v>
      </c>
      <c r="L17" s="114">
        <f>[13]Setembro!$J$15</f>
        <v>38.159999999999997</v>
      </c>
      <c r="M17" s="114">
        <f>[13]Setembro!$J$16</f>
        <v>41.04</v>
      </c>
      <c r="N17" s="114">
        <f>[13]Setembro!$J$17</f>
        <v>52.2</v>
      </c>
      <c r="O17" s="114">
        <f>[13]Setembro!$J$18</f>
        <v>37.800000000000004</v>
      </c>
      <c r="P17" s="114">
        <f>[13]Setembro!$J$19</f>
        <v>28.44</v>
      </c>
      <c r="Q17" s="114">
        <f>[13]Setembro!$J$20</f>
        <v>33.840000000000003</v>
      </c>
      <c r="R17" s="114">
        <f>[13]Setembro!$J$21</f>
        <v>39.96</v>
      </c>
      <c r="S17" s="114">
        <f>[13]Setembro!$J$22</f>
        <v>43.92</v>
      </c>
      <c r="T17" s="114">
        <f>[13]Setembro!$J$23</f>
        <v>29.880000000000003</v>
      </c>
      <c r="U17" s="114">
        <f>[13]Setembro!$J$24</f>
        <v>43.2</v>
      </c>
      <c r="V17" s="114">
        <f>[13]Setembro!$J$25</f>
        <v>36.36</v>
      </c>
      <c r="W17" s="114">
        <f>[13]Setembro!$J$26</f>
        <v>43.2</v>
      </c>
      <c r="X17" s="114">
        <f>[13]Setembro!$J$27</f>
        <v>32.4</v>
      </c>
      <c r="Y17" s="114">
        <f>[13]Setembro!$J$28</f>
        <v>23.759999999999998</v>
      </c>
      <c r="Z17" s="114">
        <f>[13]Setembro!$J$29</f>
        <v>30.240000000000002</v>
      </c>
      <c r="AA17" s="114">
        <f>[13]Setembro!$J$30</f>
        <v>41.04</v>
      </c>
      <c r="AB17" s="114">
        <f>[13]Setembro!$J$31</f>
        <v>35.28</v>
      </c>
      <c r="AC17" s="114">
        <f>[13]Setembro!$J$32</f>
        <v>27</v>
      </c>
      <c r="AD17" s="114">
        <f>[13]Setembro!$J$33</f>
        <v>39.6</v>
      </c>
      <c r="AE17" s="114">
        <f>[13]Setembro!$J$34</f>
        <v>46.800000000000004</v>
      </c>
      <c r="AF17" s="109">
        <f t="shared" si="1"/>
        <v>55.080000000000005</v>
      </c>
      <c r="AG17" s="108">
        <f t="shared" si="2"/>
        <v>39.744</v>
      </c>
      <c r="AI17" s="12" t="s">
        <v>35</v>
      </c>
      <c r="AJ17" t="s">
        <v>35</v>
      </c>
    </row>
    <row r="18" spans="1:37" hidden="1" x14ac:dyDescent="0.2">
      <c r="A18" s="52" t="s">
        <v>3</v>
      </c>
      <c r="B18" s="114" t="str">
        <f>[14]Setembro!$J$5</f>
        <v>*</v>
      </c>
      <c r="C18" s="114" t="str">
        <f>[14]Setembro!$J$6</f>
        <v>*</v>
      </c>
      <c r="D18" s="114" t="str">
        <f>[14]Setembro!$J$7</f>
        <v>*</v>
      </c>
      <c r="E18" s="114" t="str">
        <f>[14]Setembro!$J$8</f>
        <v>*</v>
      </c>
      <c r="F18" s="114" t="str">
        <f>[14]Setembro!$J$9</f>
        <v>*</v>
      </c>
      <c r="G18" s="114" t="str">
        <f>[14]Setembro!$J$10</f>
        <v>*</v>
      </c>
      <c r="H18" s="114" t="str">
        <f>[14]Setembro!$J$11</f>
        <v>*</v>
      </c>
      <c r="I18" s="114" t="str">
        <f>[14]Setembro!$J$12</f>
        <v>*</v>
      </c>
      <c r="J18" s="114" t="str">
        <f>[14]Setembro!$J$13</f>
        <v>*</v>
      </c>
      <c r="K18" s="114" t="str">
        <f>[14]Setembro!$J$14</f>
        <v>*</v>
      </c>
      <c r="L18" s="114" t="str">
        <f>[14]Setembro!$J$15</f>
        <v>*</v>
      </c>
      <c r="M18" s="114" t="str">
        <f>[14]Setembro!$J$16</f>
        <v>*</v>
      </c>
      <c r="N18" s="114" t="str">
        <f>[14]Setembro!$J$17</f>
        <v>*</v>
      </c>
      <c r="O18" s="114" t="str">
        <f>[14]Setembro!$J$18</f>
        <v>*</v>
      </c>
      <c r="P18" s="114" t="str">
        <f>[14]Setembro!$J$19</f>
        <v>*</v>
      </c>
      <c r="Q18" s="114" t="str">
        <f>[14]Setembro!$J$20</f>
        <v>*</v>
      </c>
      <c r="R18" s="114" t="str">
        <f>[14]Setembro!$J$21</f>
        <v>*</v>
      </c>
      <c r="S18" s="114" t="str">
        <f>[14]Setembro!$J$22</f>
        <v>*</v>
      </c>
      <c r="T18" s="114" t="str">
        <f>[14]Setembro!$J$23</f>
        <v>*</v>
      </c>
      <c r="U18" s="114" t="str">
        <f>[14]Setembro!$J$24</f>
        <v>*</v>
      </c>
      <c r="V18" s="114" t="str">
        <f>[14]Setembro!$J$25</f>
        <v>*</v>
      </c>
      <c r="W18" s="114" t="str">
        <f>[14]Setembro!$J$26</f>
        <v>*</v>
      </c>
      <c r="X18" s="114" t="str">
        <f>[14]Setembro!$J$27</f>
        <v>*</v>
      </c>
      <c r="Y18" s="114" t="str">
        <f>[14]Setembro!$J$28</f>
        <v>*</v>
      </c>
      <c r="Z18" s="114" t="str">
        <f>[14]Setembro!$J$29</f>
        <v>*</v>
      </c>
      <c r="AA18" s="114" t="str">
        <f>[14]Setembro!$J$30</f>
        <v>*</v>
      </c>
      <c r="AB18" s="114" t="str">
        <f>[14]Setembro!$J$31</f>
        <v>*</v>
      </c>
      <c r="AC18" s="114" t="str">
        <f>[14]Setembro!$J$32</f>
        <v>*</v>
      </c>
      <c r="AD18" s="114" t="str">
        <f>[14]Setembro!$J$33</f>
        <v>*</v>
      </c>
      <c r="AE18" s="114" t="str">
        <f>[14]Setembro!$J$34</f>
        <v>*</v>
      </c>
      <c r="AF18" s="109" t="s">
        <v>209</v>
      </c>
      <c r="AG18" s="108" t="s">
        <v>209</v>
      </c>
      <c r="AH18" s="12" t="s">
        <v>35</v>
      </c>
      <c r="AI18" s="12" t="s">
        <v>35</v>
      </c>
    </row>
    <row r="19" spans="1:37" x14ac:dyDescent="0.2">
      <c r="A19" s="52" t="s">
        <v>4</v>
      </c>
      <c r="B19" s="114">
        <f>[15]Setembro!$J$5</f>
        <v>39.6</v>
      </c>
      <c r="C19" s="114">
        <f>[15]Setembro!$J$6</f>
        <v>50.76</v>
      </c>
      <c r="D19" s="114">
        <f>[15]Setembro!$J$7</f>
        <v>57.6</v>
      </c>
      <c r="E19" s="114">
        <f>[15]Setembro!$J$8</f>
        <v>65.160000000000011</v>
      </c>
      <c r="F19" s="114">
        <f>[15]Setembro!$J$9</f>
        <v>33.480000000000004</v>
      </c>
      <c r="G19" s="114">
        <f>[15]Setembro!$J$10</f>
        <v>45</v>
      </c>
      <c r="H19" s="114">
        <f>[15]Setembro!$J$11</f>
        <v>48.24</v>
      </c>
      <c r="I19" s="114">
        <f>[15]Setembro!$J$12</f>
        <v>42.480000000000004</v>
      </c>
      <c r="J19" s="114">
        <f>[15]Setembro!$J$13</f>
        <v>79.56</v>
      </c>
      <c r="K19" s="114">
        <f>[15]Setembro!$J$14</f>
        <v>28.8</v>
      </c>
      <c r="L19" s="114">
        <f>[15]Setembro!$J$15</f>
        <v>39.96</v>
      </c>
      <c r="M19" s="114">
        <f>[15]Setembro!$J$16</f>
        <v>35.28</v>
      </c>
      <c r="N19" s="114">
        <f>[15]Setembro!$J$17</f>
        <v>51.480000000000004</v>
      </c>
      <c r="O19" s="114">
        <f>[15]Setembro!$J$18</f>
        <v>32.04</v>
      </c>
      <c r="P19" s="114">
        <f>[15]Setembro!$J$19</f>
        <v>27</v>
      </c>
      <c r="Q19" s="114">
        <f>[15]Setembro!$J$20</f>
        <v>26.64</v>
      </c>
      <c r="R19" s="114">
        <f>[15]Setembro!$J$21</f>
        <v>50.4</v>
      </c>
      <c r="S19" s="114">
        <f>[15]Setembro!$J$22</f>
        <v>37.800000000000004</v>
      </c>
      <c r="T19" s="114">
        <f>[15]Setembro!$J$23</f>
        <v>41.4</v>
      </c>
      <c r="U19" s="114">
        <f>[15]Setembro!$J$24</f>
        <v>37.800000000000004</v>
      </c>
      <c r="V19" s="114">
        <f>[15]Setembro!$J$25</f>
        <v>36.36</v>
      </c>
      <c r="W19" s="114">
        <f>[15]Setembro!$J$26</f>
        <v>27.720000000000002</v>
      </c>
      <c r="X19" s="114">
        <f>[15]Setembro!$J$27</f>
        <v>28.8</v>
      </c>
      <c r="Y19" s="114">
        <f>[15]Setembro!$J$28</f>
        <v>45.72</v>
      </c>
      <c r="Z19" s="114">
        <f>[15]Setembro!$J$29</f>
        <v>29.52</v>
      </c>
      <c r="AA19" s="114">
        <f>[15]Setembro!$J$30</f>
        <v>43.56</v>
      </c>
      <c r="AB19" s="114">
        <f>[15]Setembro!$J$31</f>
        <v>45</v>
      </c>
      <c r="AC19" s="114">
        <f>[15]Setembro!$J$32</f>
        <v>41.76</v>
      </c>
      <c r="AD19" s="114">
        <f>[15]Setembro!$J$33</f>
        <v>27.36</v>
      </c>
      <c r="AE19" s="114">
        <f>[15]Setembro!$J$34</f>
        <v>35.64</v>
      </c>
      <c r="AF19" s="109">
        <f t="shared" si="1"/>
        <v>79.56</v>
      </c>
      <c r="AG19" s="108">
        <f t="shared" si="2"/>
        <v>41.063999999999993</v>
      </c>
    </row>
    <row r="20" spans="1:37" x14ac:dyDescent="0.2">
      <c r="A20" s="52" t="s">
        <v>5</v>
      </c>
      <c r="B20" s="114">
        <f>[16]Setembro!$J$5</f>
        <v>36</v>
      </c>
      <c r="C20" s="114">
        <f>[16]Setembro!$J$6</f>
        <v>37.800000000000004</v>
      </c>
      <c r="D20" s="114">
        <f>[16]Setembro!$J$7</f>
        <v>28.8</v>
      </c>
      <c r="E20" s="114">
        <f>[16]Setembro!$J$8</f>
        <v>48.24</v>
      </c>
      <c r="F20" s="114">
        <f>[16]Setembro!$J$9</f>
        <v>50.4</v>
      </c>
      <c r="G20" s="114">
        <f>[16]Setembro!$J$10</f>
        <v>16.920000000000002</v>
      </c>
      <c r="H20" s="114">
        <f>[16]Setembro!$J$11</f>
        <v>29.16</v>
      </c>
      <c r="I20" s="114">
        <f>[16]Setembro!$J$12</f>
        <v>25.56</v>
      </c>
      <c r="J20" s="114">
        <f>[16]Setembro!$J$13</f>
        <v>44.28</v>
      </c>
      <c r="K20" s="114">
        <f>[16]Setembro!$J$14</f>
        <v>43.2</v>
      </c>
      <c r="L20" s="114">
        <f>[16]Setembro!$J$15</f>
        <v>27</v>
      </c>
      <c r="M20" s="114">
        <f>[16]Setembro!$J$16</f>
        <v>90.360000000000014</v>
      </c>
      <c r="N20" s="114">
        <f>[16]Setembro!$J$17</f>
        <v>56.16</v>
      </c>
      <c r="O20" s="114">
        <f>[16]Setembro!$J$18</f>
        <v>25.2</v>
      </c>
      <c r="P20" s="114">
        <f>[16]Setembro!$J$19</f>
        <v>27.36</v>
      </c>
      <c r="Q20" s="114">
        <f>[16]Setembro!$J$20</f>
        <v>30.6</v>
      </c>
      <c r="R20" s="114">
        <f>[16]Setembro!$J$21</f>
        <v>25.92</v>
      </c>
      <c r="S20" s="114">
        <f>[16]Setembro!$J$22</f>
        <v>23.040000000000003</v>
      </c>
      <c r="T20" s="114">
        <f>[16]Setembro!$J$23</f>
        <v>25.56</v>
      </c>
      <c r="U20" s="114">
        <f>[16]Setembro!$J$24</f>
        <v>30.240000000000002</v>
      </c>
      <c r="V20" s="114">
        <f>[16]Setembro!$J$25</f>
        <v>24.840000000000003</v>
      </c>
      <c r="W20" s="114">
        <f>[16]Setembro!$J$26</f>
        <v>24.48</v>
      </c>
      <c r="X20" s="114">
        <f>[16]Setembro!$J$27</f>
        <v>19.079999999999998</v>
      </c>
      <c r="Y20" s="114">
        <f>[16]Setembro!$J$28</f>
        <v>19.079999999999998</v>
      </c>
      <c r="Z20" s="114">
        <f>[16]Setembro!$J$29</f>
        <v>20.52</v>
      </c>
      <c r="AA20" s="114">
        <f>[16]Setembro!$J$30</f>
        <v>38.159999999999997</v>
      </c>
      <c r="AB20" s="114">
        <f>[16]Setembro!$J$31</f>
        <v>68.400000000000006</v>
      </c>
      <c r="AC20" s="114">
        <f>[16]Setembro!$J$32</f>
        <v>28.44</v>
      </c>
      <c r="AD20" s="114">
        <f>[16]Setembro!$J$33</f>
        <v>26.28</v>
      </c>
      <c r="AE20" s="114">
        <f>[16]Setembro!$J$34</f>
        <v>30.96</v>
      </c>
      <c r="AF20" s="109">
        <f t="shared" si="1"/>
        <v>90.360000000000014</v>
      </c>
      <c r="AG20" s="108">
        <f t="shared" si="2"/>
        <v>34.068000000000005</v>
      </c>
      <c r="AH20" s="12" t="s">
        <v>35</v>
      </c>
    </row>
    <row r="21" spans="1:37" x14ac:dyDescent="0.2">
      <c r="A21" s="52" t="s">
        <v>33</v>
      </c>
      <c r="B21" s="114">
        <f>[17]Setembro!$J$5</f>
        <v>39.24</v>
      </c>
      <c r="C21" s="114">
        <f>[17]Setembro!$J$6</f>
        <v>48.24</v>
      </c>
      <c r="D21" s="114">
        <f>[17]Setembro!$J$7</f>
        <v>47.16</v>
      </c>
      <c r="E21" s="114">
        <f>[17]Setembro!$J$8</f>
        <v>46.440000000000005</v>
      </c>
      <c r="F21" s="114">
        <f>[17]Setembro!$J$9</f>
        <v>61.92</v>
      </c>
      <c r="G21" s="114">
        <f>[17]Setembro!$J$10</f>
        <v>41.76</v>
      </c>
      <c r="H21" s="114">
        <f>[17]Setembro!$J$11</f>
        <v>41.76</v>
      </c>
      <c r="I21" s="114">
        <f>[17]Setembro!$J$12</f>
        <v>40.680000000000007</v>
      </c>
      <c r="J21" s="114">
        <f>[17]Setembro!$J$13</f>
        <v>55.080000000000005</v>
      </c>
      <c r="K21" s="114">
        <f>[17]Setembro!$J$14</f>
        <v>37.440000000000005</v>
      </c>
      <c r="L21" s="114">
        <f>[17]Setembro!$J$15</f>
        <v>41.4</v>
      </c>
      <c r="M21" s="114">
        <f>[17]Setembro!$J$16</f>
        <v>39.96</v>
      </c>
      <c r="N21" s="114">
        <f>[17]Setembro!$J$17</f>
        <v>59.760000000000005</v>
      </c>
      <c r="O21" s="114">
        <f>[17]Setembro!$J$18</f>
        <v>29.880000000000003</v>
      </c>
      <c r="P21" s="114">
        <f>[17]Setembro!$J$19</f>
        <v>23.400000000000002</v>
      </c>
      <c r="Q21" s="114">
        <f>[17]Setembro!$J$20</f>
        <v>29.52</v>
      </c>
      <c r="R21" s="114">
        <f>[17]Setembro!$J$21</f>
        <v>45</v>
      </c>
      <c r="S21" s="114">
        <f>[17]Setembro!$J$22</f>
        <v>52.92</v>
      </c>
      <c r="T21" s="114">
        <f>[17]Setembro!$J$23</f>
        <v>30.96</v>
      </c>
      <c r="U21" s="114">
        <f>[17]Setembro!$J$24</f>
        <v>38.880000000000003</v>
      </c>
      <c r="V21" s="114">
        <f>[17]Setembro!$J$25</f>
        <v>27.720000000000002</v>
      </c>
      <c r="W21" s="114">
        <f>[17]Setembro!$J$26</f>
        <v>45</v>
      </c>
      <c r="X21" s="114">
        <f>[17]Setembro!$J$27</f>
        <v>31.680000000000003</v>
      </c>
      <c r="Y21" s="114">
        <f>[17]Setembro!$J$28</f>
        <v>31.680000000000003</v>
      </c>
      <c r="Z21" s="114">
        <f>[17]Setembro!$J$29</f>
        <v>39.24</v>
      </c>
      <c r="AA21" s="114">
        <f>[17]Setembro!$J$30</f>
        <v>30.96</v>
      </c>
      <c r="AB21" s="114">
        <f>[17]Setembro!$J$31</f>
        <v>46.440000000000005</v>
      </c>
      <c r="AC21" s="114">
        <f>[17]Setembro!$J$32</f>
        <v>32.4</v>
      </c>
      <c r="AD21" s="114">
        <f>[17]Setembro!$J$33</f>
        <v>38.519999999999996</v>
      </c>
      <c r="AE21" s="114">
        <f>[17]Setembro!$J$34</f>
        <v>43.92</v>
      </c>
      <c r="AF21" s="109">
        <f t="shared" si="1"/>
        <v>61.92</v>
      </c>
      <c r="AG21" s="108">
        <f t="shared" si="2"/>
        <v>40.631999999999998</v>
      </c>
    </row>
    <row r="22" spans="1:37" x14ac:dyDescent="0.2">
      <c r="A22" s="52" t="s">
        <v>6</v>
      </c>
      <c r="B22" s="114">
        <f>[18]Setembro!$J$5</f>
        <v>27.36</v>
      </c>
      <c r="C22" s="114">
        <f>[18]Setembro!$J$6</f>
        <v>45</v>
      </c>
      <c r="D22" s="114">
        <f>[18]Setembro!$J$7</f>
        <v>40.680000000000007</v>
      </c>
      <c r="E22" s="114">
        <f>[18]Setembro!$J$8</f>
        <v>38.159999999999997</v>
      </c>
      <c r="F22" s="114">
        <f>[18]Setembro!$J$9</f>
        <v>25.2</v>
      </c>
      <c r="G22" s="114">
        <f>[18]Setembro!$J$10</f>
        <v>50.4</v>
      </c>
      <c r="H22" s="114">
        <f>[18]Setembro!$J$11</f>
        <v>24.12</v>
      </c>
      <c r="I22" s="114">
        <f>[18]Setembro!$J$12</f>
        <v>37.440000000000005</v>
      </c>
      <c r="J22" s="114">
        <f>[18]Setembro!$J$13</f>
        <v>46.440000000000005</v>
      </c>
      <c r="K22" s="114">
        <f>[18]Setembro!$J$14</f>
        <v>27.720000000000002</v>
      </c>
      <c r="L22" s="114">
        <f>[18]Setembro!$J$15</f>
        <v>23.040000000000003</v>
      </c>
      <c r="M22" s="114">
        <f>[18]Setembro!$J$16</f>
        <v>15.840000000000002</v>
      </c>
      <c r="N22" s="114">
        <f>[18]Setembro!$J$17</f>
        <v>57.960000000000008</v>
      </c>
      <c r="O22" s="114">
        <f>[18]Setembro!$J$18</f>
        <v>24.48</v>
      </c>
      <c r="P22" s="114">
        <f>[18]Setembro!$J$19</f>
        <v>21.240000000000002</v>
      </c>
      <c r="Q22" s="114">
        <f>[18]Setembro!$J$20</f>
        <v>18</v>
      </c>
      <c r="R22" s="114">
        <f>[18]Setembro!$J$21</f>
        <v>47.519999999999996</v>
      </c>
      <c r="S22" s="114">
        <f>[18]Setembro!$J$22</f>
        <v>25.2</v>
      </c>
      <c r="T22" s="114">
        <f>[18]Setembro!$J$23</f>
        <v>32.04</v>
      </c>
      <c r="U22" s="114">
        <f>[18]Setembro!$J$24</f>
        <v>35.28</v>
      </c>
      <c r="V22" s="114">
        <f>[18]Setembro!$J$25</f>
        <v>26.64</v>
      </c>
      <c r="W22" s="114">
        <f>[18]Setembro!$J$26</f>
        <v>41.04</v>
      </c>
      <c r="X22" s="114">
        <f>[18]Setembro!$J$27</f>
        <v>20.52</v>
      </c>
      <c r="Y22" s="114">
        <f>[18]Setembro!$J$28</f>
        <v>15.120000000000001</v>
      </c>
      <c r="Z22" s="114">
        <f>[18]Setembro!$J$29</f>
        <v>41.4</v>
      </c>
      <c r="AA22" s="114">
        <f>[18]Setembro!$J$30</f>
        <v>37.800000000000004</v>
      </c>
      <c r="AB22" s="114">
        <f>[18]Setembro!$J$31</f>
        <v>40.32</v>
      </c>
      <c r="AC22" s="114">
        <f>[18]Setembro!$J$32</f>
        <v>27</v>
      </c>
      <c r="AD22" s="114">
        <f>[18]Setembro!$J$33</f>
        <v>56.88</v>
      </c>
      <c r="AE22" s="114">
        <f>[18]Setembro!$J$34</f>
        <v>26.28</v>
      </c>
      <c r="AF22" s="109">
        <f t="shared" si="1"/>
        <v>57.960000000000008</v>
      </c>
      <c r="AG22" s="108">
        <f t="shared" si="2"/>
        <v>33.203999999999994</v>
      </c>
    </row>
    <row r="23" spans="1:37" x14ac:dyDescent="0.2">
      <c r="A23" s="52" t="s">
        <v>7</v>
      </c>
      <c r="B23" s="114">
        <f>[19]Setembro!$J$5</f>
        <v>38.880000000000003</v>
      </c>
      <c r="C23" s="114">
        <f>[19]Setembro!$J$6</f>
        <v>58.32</v>
      </c>
      <c r="D23" s="114">
        <f>[19]Setembro!$J$7</f>
        <v>63.72</v>
      </c>
      <c r="E23" s="114">
        <f>[19]Setembro!$J$8</f>
        <v>82.8</v>
      </c>
      <c r="F23" s="114">
        <f>[19]Setembro!$J$9</f>
        <v>37.080000000000005</v>
      </c>
      <c r="G23" s="114">
        <f>[19]Setembro!$J$10</f>
        <v>32.76</v>
      </c>
      <c r="H23" s="114">
        <f>[19]Setembro!$J$11</f>
        <v>43.92</v>
      </c>
      <c r="I23" s="114">
        <f>[19]Setembro!$J$12</f>
        <v>39.24</v>
      </c>
      <c r="J23" s="114">
        <f>[19]Setembro!$J$13</f>
        <v>35.28</v>
      </c>
      <c r="K23" s="114">
        <f>[19]Setembro!$J$14</f>
        <v>34.200000000000003</v>
      </c>
      <c r="L23" s="114">
        <f>[19]Setembro!$J$15</f>
        <v>34.92</v>
      </c>
      <c r="M23" s="114">
        <f>[19]Setembro!$J$16</f>
        <v>43.92</v>
      </c>
      <c r="N23" s="114">
        <f>[19]Setembro!$J$17</f>
        <v>42.12</v>
      </c>
      <c r="O23" s="114">
        <f>[19]Setembro!$J$18</f>
        <v>41.04</v>
      </c>
      <c r="P23" s="114">
        <f>[19]Setembro!$J$19</f>
        <v>25.2</v>
      </c>
      <c r="Q23" s="114">
        <f>[19]Setembro!$J$20</f>
        <v>33.840000000000003</v>
      </c>
      <c r="R23" s="114">
        <f>[19]Setembro!$J$21</f>
        <v>42.84</v>
      </c>
      <c r="S23" s="114">
        <f>[19]Setembro!$J$22</f>
        <v>60.480000000000004</v>
      </c>
      <c r="T23" s="114">
        <f>[19]Setembro!$J$23</f>
        <v>43.92</v>
      </c>
      <c r="U23" s="114">
        <f>[19]Setembro!$J$24</f>
        <v>24.48</v>
      </c>
      <c r="V23" s="114">
        <f>[19]Setembro!$J$25</f>
        <v>34.92</v>
      </c>
      <c r="W23" s="114">
        <f>[19]Setembro!$J$26</f>
        <v>32.4</v>
      </c>
      <c r="X23" s="114">
        <f>[19]Setembro!$J$27</f>
        <v>52.56</v>
      </c>
      <c r="Y23" s="114">
        <f>[19]Setembro!$J$28</f>
        <v>37.080000000000005</v>
      </c>
      <c r="Z23" s="114">
        <f>[19]Setembro!$J$29</f>
        <v>45</v>
      </c>
      <c r="AA23" s="114">
        <f>[19]Setembro!$J$30</f>
        <v>61.92</v>
      </c>
      <c r="AB23" s="114">
        <f>[19]Setembro!$J$31</f>
        <v>47.88</v>
      </c>
      <c r="AC23" s="114">
        <f>[19]Setembro!$J$32</f>
        <v>32.04</v>
      </c>
      <c r="AD23" s="114">
        <f>[19]Setembro!$J$33</f>
        <v>29.52</v>
      </c>
      <c r="AE23" s="114">
        <f>[19]Setembro!$J$34</f>
        <v>21.6</v>
      </c>
      <c r="AF23" s="109">
        <f t="shared" si="1"/>
        <v>82.8</v>
      </c>
      <c r="AG23" s="108">
        <f t="shared" si="2"/>
        <v>41.796000000000006</v>
      </c>
      <c r="AJ23" t="s">
        <v>35</v>
      </c>
      <c r="AK23" t="s">
        <v>35</v>
      </c>
    </row>
    <row r="24" spans="1:37" x14ac:dyDescent="0.2">
      <c r="A24" s="52" t="s">
        <v>153</v>
      </c>
      <c r="B24" s="114">
        <f>[20]Setembro!$J$5</f>
        <v>48.96</v>
      </c>
      <c r="C24" s="114">
        <f>[20]Setembro!$J$6</f>
        <v>52.92</v>
      </c>
      <c r="D24" s="114">
        <f>[20]Setembro!$J$7</f>
        <v>63.360000000000007</v>
      </c>
      <c r="E24" s="114">
        <f>[20]Setembro!$J$8</f>
        <v>64.44</v>
      </c>
      <c r="F24" s="114">
        <f>[20]Setembro!$J$9</f>
        <v>38.159999999999997</v>
      </c>
      <c r="G24" s="114">
        <f>[20]Setembro!$J$10</f>
        <v>35.64</v>
      </c>
      <c r="H24" s="114">
        <f>[20]Setembro!$J$11</f>
        <v>50.04</v>
      </c>
      <c r="I24" s="114">
        <f>[20]Setembro!$J$12</f>
        <v>46.440000000000005</v>
      </c>
      <c r="J24" s="114">
        <f>[20]Setembro!$J$13</f>
        <v>59.760000000000005</v>
      </c>
      <c r="K24" s="114">
        <f>[20]Setembro!$J$14</f>
        <v>29.52</v>
      </c>
      <c r="L24" s="114">
        <f>[20]Setembro!$J$15</f>
        <v>38.880000000000003</v>
      </c>
      <c r="M24" s="114">
        <f>[20]Setembro!$J$16</f>
        <v>43.56</v>
      </c>
      <c r="N24" s="114">
        <f>[20]Setembro!$J$17</f>
        <v>46.800000000000004</v>
      </c>
      <c r="O24" s="114">
        <f>[20]Setembro!$J$18</f>
        <v>36.36</v>
      </c>
      <c r="P24" s="114">
        <f>[20]Setembro!$J$19</f>
        <v>27</v>
      </c>
      <c r="Q24" s="114">
        <f>[20]Setembro!$J$20</f>
        <v>42.12</v>
      </c>
      <c r="R24" s="114">
        <f>[20]Setembro!$J$21</f>
        <v>48.96</v>
      </c>
      <c r="S24" s="114">
        <f>[20]Setembro!$J$22</f>
        <v>42.12</v>
      </c>
      <c r="T24" s="114">
        <f>[20]Setembro!$J$23</f>
        <v>31.680000000000003</v>
      </c>
      <c r="U24" s="114">
        <f>[20]Setembro!$J$24</f>
        <v>32.4</v>
      </c>
      <c r="V24" s="114">
        <f>[20]Setembro!$J$25</f>
        <v>41.4</v>
      </c>
      <c r="W24" s="114">
        <f>[20]Setembro!$J$26</f>
        <v>32.4</v>
      </c>
      <c r="X24" s="114">
        <f>[20]Setembro!$J$27</f>
        <v>35.64</v>
      </c>
      <c r="Y24" s="114">
        <f>[20]Setembro!$J$28</f>
        <v>48.24</v>
      </c>
      <c r="Z24" s="114">
        <f>[20]Setembro!$J$29</f>
        <v>36.72</v>
      </c>
      <c r="AA24" s="114">
        <f>[20]Setembro!$J$30</f>
        <v>54</v>
      </c>
      <c r="AB24" s="114">
        <f>[20]Setembro!$J$31</f>
        <v>39.6</v>
      </c>
      <c r="AC24" s="114">
        <f>[20]Setembro!$J$32</f>
        <v>41.76</v>
      </c>
      <c r="AD24" s="114">
        <f>[20]Setembro!$J$33</f>
        <v>35.64</v>
      </c>
      <c r="AE24" s="114">
        <f>[20]Setembro!$J$34</f>
        <v>24.12</v>
      </c>
      <c r="AF24" s="109">
        <f t="shared" si="1"/>
        <v>64.44</v>
      </c>
      <c r="AG24" s="108">
        <f t="shared" si="2"/>
        <v>42.287999999999997</v>
      </c>
      <c r="AK24" t="s">
        <v>35</v>
      </c>
    </row>
    <row r="25" spans="1:37" x14ac:dyDescent="0.2">
      <c r="A25" s="52" t="s">
        <v>154</v>
      </c>
      <c r="B25" s="114">
        <f>[21]Setembro!$J$5</f>
        <v>48.96</v>
      </c>
      <c r="C25" s="114">
        <f>[21]Setembro!$J$6</f>
        <v>55.080000000000005</v>
      </c>
      <c r="D25" s="114">
        <f>[21]Setembro!$J$7</f>
        <v>52.56</v>
      </c>
      <c r="E25" s="114">
        <f>[21]Setembro!$J$8</f>
        <v>68.400000000000006</v>
      </c>
      <c r="F25" s="114">
        <f>[21]Setembro!$J$9</f>
        <v>23.759999999999998</v>
      </c>
      <c r="G25" s="114">
        <f>[21]Setembro!$J$10</f>
        <v>44.64</v>
      </c>
      <c r="H25" s="114">
        <f>[21]Setembro!$J$11</f>
        <v>52.2</v>
      </c>
      <c r="I25" s="114">
        <f>[21]Setembro!$J$12</f>
        <v>52.56</v>
      </c>
      <c r="J25" s="114">
        <f>[21]Setembro!$J$13</f>
        <v>32.76</v>
      </c>
      <c r="K25" s="114">
        <f>[21]Setembro!$J$14</f>
        <v>32.76</v>
      </c>
      <c r="L25" s="114">
        <f>[21]Setembro!$J$15</f>
        <v>47.16</v>
      </c>
      <c r="M25" s="114">
        <f>[21]Setembro!$J$16</f>
        <v>49.32</v>
      </c>
      <c r="N25" s="114">
        <f>[21]Setembro!$J$17</f>
        <v>41.76</v>
      </c>
      <c r="O25" s="114">
        <f>[21]Setembro!$J$18</f>
        <v>36</v>
      </c>
      <c r="P25" s="114">
        <f>[21]Setembro!$J$19</f>
        <v>21.6</v>
      </c>
      <c r="Q25" s="114">
        <f>[21]Setembro!$J$20</f>
        <v>41.76</v>
      </c>
      <c r="R25" s="114">
        <f>[21]Setembro!$J$21</f>
        <v>56.88</v>
      </c>
      <c r="S25" s="114">
        <f>[21]Setembro!$J$22</f>
        <v>63.72</v>
      </c>
      <c r="T25" s="114">
        <f>[21]Setembro!$J$23</f>
        <v>45.72</v>
      </c>
      <c r="U25" s="114">
        <f>[21]Setembro!$J$24</f>
        <v>30.96</v>
      </c>
      <c r="V25" s="114">
        <f>[21]Setembro!$J$25</f>
        <v>41.4</v>
      </c>
      <c r="W25" s="114">
        <f>[21]Setembro!$J$26</f>
        <v>33.119999999999997</v>
      </c>
      <c r="X25" s="114">
        <f>[21]Setembro!$J$27</f>
        <v>68.039999999999992</v>
      </c>
      <c r="Y25" s="114">
        <f>[21]Setembro!$J$28</f>
        <v>27</v>
      </c>
      <c r="Z25" s="114">
        <f>[21]Setembro!$J$29</f>
        <v>34.92</v>
      </c>
      <c r="AA25" s="114">
        <f>[21]Setembro!$J$30</f>
        <v>43.56</v>
      </c>
      <c r="AB25" s="114">
        <f>[21]Setembro!$J$31</f>
        <v>43.2</v>
      </c>
      <c r="AC25" s="114">
        <f>[21]Setembro!$J$32</f>
        <v>34.56</v>
      </c>
      <c r="AD25" s="114">
        <f>[21]Setembro!$J$33</f>
        <v>31.680000000000003</v>
      </c>
      <c r="AE25" s="114">
        <f>[21]Setembro!$J$34</f>
        <v>20.88</v>
      </c>
      <c r="AF25" s="109">
        <f t="shared" si="1"/>
        <v>68.400000000000006</v>
      </c>
      <c r="AG25" s="108">
        <f t="shared" si="2"/>
        <v>42.564000000000007</v>
      </c>
      <c r="AH25" s="12" t="s">
        <v>35</v>
      </c>
      <c r="AJ25" t="s">
        <v>35</v>
      </c>
    </row>
    <row r="26" spans="1:37" x14ac:dyDescent="0.2">
      <c r="A26" s="52" t="s">
        <v>155</v>
      </c>
      <c r="B26" s="114">
        <f>[22]Setembro!$J$5</f>
        <v>32.4</v>
      </c>
      <c r="C26" s="114">
        <f>[22]Setembro!$J$6</f>
        <v>54.36</v>
      </c>
      <c r="D26" s="114">
        <f>[22]Setembro!$J$7</f>
        <v>61.92</v>
      </c>
      <c r="E26" s="114">
        <f>[22]Setembro!$J$8</f>
        <v>74.52</v>
      </c>
      <c r="F26" s="114">
        <f>[22]Setembro!$J$9</f>
        <v>28.8</v>
      </c>
      <c r="G26" s="114">
        <f>[22]Setembro!$J$10</f>
        <v>32.04</v>
      </c>
      <c r="H26" s="114">
        <f>[22]Setembro!$J$11</f>
        <v>38.519999999999996</v>
      </c>
      <c r="I26" s="114">
        <f>[22]Setembro!$J$12</f>
        <v>50.76</v>
      </c>
      <c r="J26" s="114" t="str">
        <f>[22]Setembro!$J$13</f>
        <v>*</v>
      </c>
      <c r="K26" s="114" t="str">
        <f>[22]Setembro!$J$14</f>
        <v>*</v>
      </c>
      <c r="L26" s="114" t="str">
        <f>[22]Setembro!$J$15</f>
        <v>*</v>
      </c>
      <c r="M26" s="114" t="str">
        <f>[22]Setembro!$J$16</f>
        <v>*</v>
      </c>
      <c r="N26" s="114" t="str">
        <f>[22]Setembro!$J$17</f>
        <v>*</v>
      </c>
      <c r="O26" s="114" t="str">
        <f>[22]Setembro!$J$18</f>
        <v>*</v>
      </c>
      <c r="P26" s="114" t="str">
        <f>[22]Setembro!$J$19</f>
        <v>*</v>
      </c>
      <c r="Q26" s="114" t="str">
        <f>[22]Setembro!$J$20</f>
        <v>*</v>
      </c>
      <c r="R26" s="114" t="str">
        <f>[22]Setembro!$J$21</f>
        <v>*</v>
      </c>
      <c r="S26" s="114" t="str">
        <f>[22]Setembro!$J$22</f>
        <v>*</v>
      </c>
      <c r="T26" s="114">
        <f>[22]Setembro!$J$23</f>
        <v>59.760000000000005</v>
      </c>
      <c r="U26" s="114">
        <f>[22]Setembro!$J$24</f>
        <v>32.04</v>
      </c>
      <c r="V26" s="114">
        <f>[22]Setembro!$J$25</f>
        <v>36.36</v>
      </c>
      <c r="W26" s="114">
        <f>[22]Setembro!$J$26</f>
        <v>44.28</v>
      </c>
      <c r="X26" s="114">
        <f>[22]Setembro!$J$27</f>
        <v>51.480000000000004</v>
      </c>
      <c r="Y26" s="114">
        <f>[22]Setembro!$J$28</f>
        <v>43.56</v>
      </c>
      <c r="Z26" s="114">
        <f>[22]Setembro!$J$29</f>
        <v>42.480000000000004</v>
      </c>
      <c r="AA26" s="114">
        <f>[22]Setembro!$J$30</f>
        <v>53.28</v>
      </c>
      <c r="AB26" s="114">
        <f>[22]Setembro!$J$31</f>
        <v>45.36</v>
      </c>
      <c r="AC26" s="114">
        <f>[22]Setembro!$J$32</f>
        <v>25.56</v>
      </c>
      <c r="AD26" s="114">
        <f>[22]Setembro!$J$33</f>
        <v>28.8</v>
      </c>
      <c r="AE26" s="114">
        <f>[22]Setembro!$J$34</f>
        <v>24.840000000000003</v>
      </c>
      <c r="AF26" s="109">
        <f t="shared" si="1"/>
        <v>74.52</v>
      </c>
      <c r="AG26" s="108">
        <f t="shared" si="2"/>
        <v>43.055999999999997</v>
      </c>
      <c r="AJ26" t="s">
        <v>35</v>
      </c>
    </row>
    <row r="27" spans="1:37" x14ac:dyDescent="0.2">
      <c r="A27" s="52" t="s">
        <v>8</v>
      </c>
      <c r="B27" s="114">
        <f>[23]Setembro!$J$5</f>
        <v>45.72</v>
      </c>
      <c r="C27" s="114">
        <f>[23]Setembro!$J$6</f>
        <v>59.760000000000005</v>
      </c>
      <c r="D27" s="114">
        <f>[23]Setembro!$J$7</f>
        <v>51.12</v>
      </c>
      <c r="E27" s="114">
        <f>[23]Setembro!$J$8</f>
        <v>65.52</v>
      </c>
      <c r="F27" s="114">
        <f>[23]Setembro!$J$9</f>
        <v>26.64</v>
      </c>
      <c r="G27" s="114">
        <f>[23]Setembro!$J$10</f>
        <v>39.24</v>
      </c>
      <c r="H27" s="114">
        <f>[23]Setembro!$J$11</f>
        <v>48.6</v>
      </c>
      <c r="I27" s="114">
        <f>[23]Setembro!$J$12</f>
        <v>45.36</v>
      </c>
      <c r="J27" s="114">
        <f>[23]Setembro!$J$13</f>
        <v>28.08</v>
      </c>
      <c r="K27" s="114">
        <f>[23]Setembro!$J$14</f>
        <v>25.56</v>
      </c>
      <c r="L27" s="114">
        <f>[23]Setembro!$J$15</f>
        <v>38.880000000000003</v>
      </c>
      <c r="M27" s="114">
        <f>[23]Setembro!$J$16</f>
        <v>33.480000000000004</v>
      </c>
      <c r="N27" s="114">
        <f>[23]Setembro!$J$17</f>
        <v>43.2</v>
      </c>
      <c r="O27" s="114">
        <f>[23]Setembro!$J$18</f>
        <v>50.04</v>
      </c>
      <c r="P27" s="114">
        <f>[23]Setembro!$J$19</f>
        <v>22.32</v>
      </c>
      <c r="Q27" s="114">
        <f>[23]Setembro!$J$20</f>
        <v>36.72</v>
      </c>
      <c r="R27" s="114">
        <f>[23]Setembro!$J$21</f>
        <v>39.24</v>
      </c>
      <c r="S27" s="114">
        <f>[23]Setembro!$J$22</f>
        <v>60.839999999999996</v>
      </c>
      <c r="T27" s="114">
        <f>[23]Setembro!$J$23</f>
        <v>46.800000000000004</v>
      </c>
      <c r="U27" s="114">
        <f>[23]Setembro!$J$24</f>
        <v>27.720000000000002</v>
      </c>
      <c r="V27" s="114">
        <f>[23]Setembro!$J$25</f>
        <v>41.4</v>
      </c>
      <c r="W27" s="114">
        <f>[23]Setembro!$J$26</f>
        <v>29.52</v>
      </c>
      <c r="X27" s="114">
        <f>[23]Setembro!$J$27</f>
        <v>26.64</v>
      </c>
      <c r="Y27" s="114">
        <f>[23]Setembro!$J$28</f>
        <v>43.56</v>
      </c>
      <c r="Z27" s="114">
        <f>[23]Setembro!$J$29</f>
        <v>54</v>
      </c>
      <c r="AA27" s="114">
        <f>[23]Setembro!$J$30</f>
        <v>48.96</v>
      </c>
      <c r="AB27" s="114">
        <f>[23]Setembro!$J$31</f>
        <v>46.440000000000005</v>
      </c>
      <c r="AC27" s="114">
        <f>[23]Setembro!$J$32</f>
        <v>31.680000000000003</v>
      </c>
      <c r="AD27" s="114">
        <f>[23]Setembro!$J$33</f>
        <v>31.319999999999997</v>
      </c>
      <c r="AE27" s="114">
        <f>[23]Setembro!$J$34</f>
        <v>27.720000000000002</v>
      </c>
      <c r="AF27" s="109">
        <f t="shared" si="1"/>
        <v>65.52</v>
      </c>
      <c r="AG27" s="108">
        <f t="shared" si="2"/>
        <v>40.536000000000008</v>
      </c>
      <c r="AJ27" t="s">
        <v>35</v>
      </c>
    </row>
    <row r="28" spans="1:37" x14ac:dyDescent="0.2">
      <c r="A28" s="52" t="s">
        <v>9</v>
      </c>
      <c r="B28" s="114">
        <f>[24]Setembro!$J$5</f>
        <v>35.64</v>
      </c>
      <c r="C28" s="114">
        <f>[24]Setembro!$J$6</f>
        <v>42.480000000000004</v>
      </c>
      <c r="D28" s="114">
        <f>[24]Setembro!$J$7</f>
        <v>50.04</v>
      </c>
      <c r="E28" s="114">
        <f>[24]Setembro!$J$8</f>
        <v>84.960000000000008</v>
      </c>
      <c r="F28" s="114">
        <f>[24]Setembro!$J$9</f>
        <v>46.800000000000004</v>
      </c>
      <c r="G28" s="114">
        <f>[24]Setembro!$J$10</f>
        <v>36.72</v>
      </c>
      <c r="H28" s="114">
        <f>[24]Setembro!$J$11</f>
        <v>43.92</v>
      </c>
      <c r="I28" s="114">
        <f>[24]Setembro!$J$12</f>
        <v>51.84</v>
      </c>
      <c r="J28" s="114">
        <f>[24]Setembro!$J$13</f>
        <v>39.96</v>
      </c>
      <c r="K28" s="114">
        <f>[24]Setembro!$J$14</f>
        <v>28.08</v>
      </c>
      <c r="L28" s="114">
        <f>[24]Setembro!$J$15</f>
        <v>32.04</v>
      </c>
      <c r="M28" s="114">
        <f>[24]Setembro!$J$16</f>
        <v>33.119999999999997</v>
      </c>
      <c r="N28" s="114">
        <f>[24]Setembro!$J$17</f>
        <v>56.519999999999996</v>
      </c>
      <c r="O28" s="114">
        <f>[24]Setembro!$J$18</f>
        <v>38.880000000000003</v>
      </c>
      <c r="P28" s="114">
        <f>[24]Setembro!$J$19</f>
        <v>22.32</v>
      </c>
      <c r="Q28" s="114">
        <f>[24]Setembro!$J$20</f>
        <v>29.880000000000003</v>
      </c>
      <c r="R28" s="114">
        <f>[24]Setembro!$J$21</f>
        <v>36.72</v>
      </c>
      <c r="S28" s="114">
        <f>[24]Setembro!$J$22</f>
        <v>35.28</v>
      </c>
      <c r="T28" s="114">
        <f>[24]Setembro!$J$23</f>
        <v>32.04</v>
      </c>
      <c r="U28" s="114">
        <f>[24]Setembro!$J$24</f>
        <v>35.28</v>
      </c>
      <c r="V28" s="114">
        <f>[24]Setembro!$J$25</f>
        <v>34.56</v>
      </c>
      <c r="W28" s="114">
        <f>[24]Setembro!$J$26</f>
        <v>23.759999999999998</v>
      </c>
      <c r="X28" s="114">
        <f>[24]Setembro!$J$27</f>
        <v>25.92</v>
      </c>
      <c r="Y28" s="114">
        <f>[24]Setembro!$J$28</f>
        <v>34.200000000000003</v>
      </c>
      <c r="Z28" s="114">
        <f>[24]Setembro!$J$29</f>
        <v>37.080000000000005</v>
      </c>
      <c r="AA28" s="114">
        <f>[24]Setembro!$J$30</f>
        <v>56.88</v>
      </c>
      <c r="AB28" s="114">
        <f>[24]Setembro!$J$31</f>
        <v>45.36</v>
      </c>
      <c r="AC28" s="114">
        <f>[24]Setembro!$J$32</f>
        <v>32.04</v>
      </c>
      <c r="AD28" s="114">
        <f>[24]Setembro!$J$33</f>
        <v>29.16</v>
      </c>
      <c r="AE28" s="114">
        <f>[24]Setembro!$J$34</f>
        <v>27</v>
      </c>
      <c r="AF28" s="109">
        <f t="shared" si="1"/>
        <v>84.960000000000008</v>
      </c>
      <c r="AG28" s="108">
        <f t="shared" si="2"/>
        <v>38.616</v>
      </c>
      <c r="AJ28" t="s">
        <v>35</v>
      </c>
      <c r="AK28" s="12" t="s">
        <v>35</v>
      </c>
    </row>
    <row r="29" spans="1:37" hidden="1" x14ac:dyDescent="0.2">
      <c r="A29" s="52" t="s">
        <v>32</v>
      </c>
      <c r="B29" s="114" t="str">
        <f>[25]Setembro!$J$5</f>
        <v>*</v>
      </c>
      <c r="C29" s="114" t="str">
        <f>[25]Setembro!$J$6</f>
        <v>*</v>
      </c>
      <c r="D29" s="114" t="str">
        <f>[25]Setembro!$J$7</f>
        <v>*</v>
      </c>
      <c r="E29" s="114" t="str">
        <f>[25]Setembro!$J$8</f>
        <v>*</v>
      </c>
      <c r="F29" s="114" t="str">
        <f>[25]Setembro!$J$9</f>
        <v>*</v>
      </c>
      <c r="G29" s="114" t="str">
        <f>[25]Setembro!$J$10</f>
        <v>*</v>
      </c>
      <c r="H29" s="114" t="str">
        <f>[25]Setembro!$J$11</f>
        <v>*</v>
      </c>
      <c r="I29" s="114" t="str">
        <f>[25]Setembro!$J$12</f>
        <v>*</v>
      </c>
      <c r="J29" s="114" t="str">
        <f>[25]Setembro!$J$13</f>
        <v>*</v>
      </c>
      <c r="K29" s="114" t="str">
        <f>[25]Setembro!$J$14</f>
        <v>*</v>
      </c>
      <c r="L29" s="114" t="str">
        <f>[25]Setembro!$J$15</f>
        <v>*</v>
      </c>
      <c r="M29" s="114" t="str">
        <f>[25]Setembro!$J$16</f>
        <v>*</v>
      </c>
      <c r="N29" s="114" t="str">
        <f>[25]Setembro!$J$17</f>
        <v>*</v>
      </c>
      <c r="O29" s="114" t="str">
        <f>[25]Setembro!$J$18</f>
        <v>*</v>
      </c>
      <c r="P29" s="114" t="str">
        <f>[25]Setembro!$J$19</f>
        <v>*</v>
      </c>
      <c r="Q29" s="114" t="str">
        <f>[25]Setembro!$J$20</f>
        <v>*</v>
      </c>
      <c r="R29" s="114" t="str">
        <f>[25]Setembro!$J$21</f>
        <v>*</v>
      </c>
      <c r="S29" s="114" t="str">
        <f>[25]Setembro!$J$22</f>
        <v>*</v>
      </c>
      <c r="T29" s="114" t="str">
        <f>[25]Setembro!$J$23</f>
        <v>*</v>
      </c>
      <c r="U29" s="114" t="str">
        <f>[25]Setembro!$J$24</f>
        <v>*</v>
      </c>
      <c r="V29" s="114" t="str">
        <f>[25]Setembro!$J$25</f>
        <v>*</v>
      </c>
      <c r="W29" s="114" t="str">
        <f>[25]Setembro!$J$26</f>
        <v>*</v>
      </c>
      <c r="X29" s="114" t="str">
        <f>[25]Setembro!$J$27</f>
        <v>*</v>
      </c>
      <c r="Y29" s="114" t="str">
        <f>[25]Setembro!$J$28</f>
        <v>*</v>
      </c>
      <c r="Z29" s="114" t="str">
        <f>[25]Setembro!$J$29</f>
        <v>*</v>
      </c>
      <c r="AA29" s="114" t="str">
        <f>[25]Setembro!$J$30</f>
        <v>*</v>
      </c>
      <c r="AB29" s="114" t="str">
        <f>[25]Setembro!$J$31</f>
        <v>*</v>
      </c>
      <c r="AC29" s="114" t="str">
        <f>[25]Setembro!$J$32</f>
        <v>*</v>
      </c>
      <c r="AD29" s="114" t="str">
        <f>[25]Setembro!$J$33</f>
        <v>*</v>
      </c>
      <c r="AE29" s="114" t="str">
        <f>[25]Setembro!$J$34</f>
        <v>*</v>
      </c>
      <c r="AF29" s="109" t="s">
        <v>209</v>
      </c>
      <c r="AG29" s="108" t="s">
        <v>209</v>
      </c>
      <c r="AJ29" t="s">
        <v>35</v>
      </c>
    </row>
    <row r="30" spans="1:37" x14ac:dyDescent="0.2">
      <c r="A30" s="52" t="s">
        <v>10</v>
      </c>
      <c r="B30" s="114">
        <f>[26]Setembro!$J$5</f>
        <v>42.84</v>
      </c>
      <c r="C30" s="114">
        <f>[26]Setembro!$J$6</f>
        <v>38.519999999999996</v>
      </c>
      <c r="D30" s="114">
        <f>[26]Setembro!$J$7</f>
        <v>50.4</v>
      </c>
      <c r="E30" s="114">
        <f>[26]Setembro!$J$8</f>
        <v>56.88</v>
      </c>
      <c r="F30" s="114">
        <f>[26]Setembro!$J$9</f>
        <v>34.92</v>
      </c>
      <c r="G30" s="114">
        <f>[26]Setembro!$J$10</f>
        <v>35.28</v>
      </c>
      <c r="H30" s="114">
        <f>[26]Setembro!$J$11</f>
        <v>56.88</v>
      </c>
      <c r="I30" s="114">
        <f>[26]Setembro!$J$12</f>
        <v>46.440000000000005</v>
      </c>
      <c r="J30" s="114">
        <f>[26]Setembro!$J$13</f>
        <v>30.6</v>
      </c>
      <c r="K30" s="114">
        <f>[26]Setembro!$J$14</f>
        <v>26.28</v>
      </c>
      <c r="L30" s="114">
        <f>[26]Setembro!$J$15</f>
        <v>35.28</v>
      </c>
      <c r="M30" s="114">
        <f>[26]Setembro!$J$16</f>
        <v>36.72</v>
      </c>
      <c r="N30" s="114">
        <f>[26]Setembro!$J$17</f>
        <v>43.92</v>
      </c>
      <c r="O30" s="114">
        <f>[26]Setembro!$J$18</f>
        <v>37.800000000000004</v>
      </c>
      <c r="P30" s="114">
        <f>[26]Setembro!$J$19</f>
        <v>20.88</v>
      </c>
      <c r="Q30" s="114">
        <f>[26]Setembro!$J$20</f>
        <v>34.200000000000003</v>
      </c>
      <c r="R30" s="114">
        <f>[26]Setembro!$J$21</f>
        <v>44.28</v>
      </c>
      <c r="S30" s="114">
        <f>[26]Setembro!$J$22</f>
        <v>39.96</v>
      </c>
      <c r="T30" s="114">
        <f>[26]Setembro!$J$23</f>
        <v>36.36</v>
      </c>
      <c r="U30" s="114">
        <f>[26]Setembro!$J$24</f>
        <v>20.88</v>
      </c>
      <c r="V30" s="114">
        <f>[26]Setembro!$J$25</f>
        <v>41.4</v>
      </c>
      <c r="W30" s="114">
        <f>[26]Setembro!$J$26</f>
        <v>27.36</v>
      </c>
      <c r="X30" s="114">
        <f>[26]Setembro!$J$27</f>
        <v>44.64</v>
      </c>
      <c r="Y30" s="114">
        <f>[26]Setembro!$J$28</f>
        <v>37.080000000000005</v>
      </c>
      <c r="Z30" s="114">
        <f>[26]Setembro!$J$29</f>
        <v>31.680000000000003</v>
      </c>
      <c r="AA30" s="114">
        <f>[26]Setembro!$J$30</f>
        <v>51.480000000000004</v>
      </c>
      <c r="AB30" s="114">
        <f>[26]Setembro!$J$31</f>
        <v>40.32</v>
      </c>
      <c r="AC30" s="114">
        <f>[26]Setembro!$J$32</f>
        <v>23.759999999999998</v>
      </c>
      <c r="AD30" s="114">
        <f>[26]Setembro!$J$33</f>
        <v>30.6</v>
      </c>
      <c r="AE30" s="114">
        <f>[26]Setembro!$J$34</f>
        <v>22.32</v>
      </c>
      <c r="AF30" s="109">
        <f t="shared" si="1"/>
        <v>56.88</v>
      </c>
      <c r="AG30" s="108">
        <f t="shared" si="2"/>
        <v>37.331999999999994</v>
      </c>
      <c r="AJ30" t="s">
        <v>35</v>
      </c>
    </row>
    <row r="31" spans="1:37" x14ac:dyDescent="0.2">
      <c r="A31" s="52" t="s">
        <v>156</v>
      </c>
      <c r="B31" s="114">
        <f>[27]Setembro!$J$5</f>
        <v>45.36</v>
      </c>
      <c r="C31" s="114">
        <f>[27]Setembro!$J$6</f>
        <v>61.92</v>
      </c>
      <c r="D31" s="114">
        <f>[27]Setembro!$J$7</f>
        <v>74.160000000000011</v>
      </c>
      <c r="E31" s="114">
        <f>[27]Setembro!$J$8</f>
        <v>109.08</v>
      </c>
      <c r="F31" s="114">
        <f>[27]Setembro!$J$9</f>
        <v>44.28</v>
      </c>
      <c r="G31" s="114">
        <f>[27]Setembro!$J$10</f>
        <v>40.680000000000007</v>
      </c>
      <c r="H31" s="114">
        <f>[27]Setembro!$J$11</f>
        <v>53.64</v>
      </c>
      <c r="I31" s="114">
        <f>[27]Setembro!$J$12</f>
        <v>53.28</v>
      </c>
      <c r="J31" s="114">
        <f>[27]Setembro!$J$13</f>
        <v>46.440000000000005</v>
      </c>
      <c r="K31" s="114">
        <f>[27]Setembro!$J$14</f>
        <v>32.76</v>
      </c>
      <c r="L31" s="114">
        <f>[27]Setembro!$J$15</f>
        <v>43.2</v>
      </c>
      <c r="M31" s="114">
        <f>[27]Setembro!$J$16</f>
        <v>42.12</v>
      </c>
      <c r="N31" s="114">
        <f>[27]Setembro!$J$17</f>
        <v>49.32</v>
      </c>
      <c r="O31" s="114">
        <f>[27]Setembro!$J$18</f>
        <v>63.72</v>
      </c>
      <c r="P31" s="114">
        <f>[27]Setembro!$J$19</f>
        <v>30.6</v>
      </c>
      <c r="Q31" s="114">
        <f>[27]Setembro!$J$20</f>
        <v>42.480000000000004</v>
      </c>
      <c r="R31" s="114">
        <f>[27]Setembro!$J$21</f>
        <v>52.92</v>
      </c>
      <c r="S31" s="114">
        <f>[27]Setembro!$J$22</f>
        <v>54</v>
      </c>
      <c r="T31" s="114">
        <f>[27]Setembro!$J$23</f>
        <v>46.800000000000004</v>
      </c>
      <c r="U31" s="114">
        <f>[27]Setembro!$J$24</f>
        <v>48.6</v>
      </c>
      <c r="V31" s="114">
        <f>[27]Setembro!$J$25</f>
        <v>46.440000000000005</v>
      </c>
      <c r="W31" s="114">
        <f>[27]Setembro!$J$26</f>
        <v>39.96</v>
      </c>
      <c r="X31" s="114">
        <f>[27]Setembro!$J$27</f>
        <v>64.08</v>
      </c>
      <c r="Y31" s="114">
        <f>[27]Setembro!$J$28</f>
        <v>36.72</v>
      </c>
      <c r="Z31" s="114">
        <f>[27]Setembro!$J$29</f>
        <v>45</v>
      </c>
      <c r="AA31" s="114">
        <f>[27]Setembro!$J$30</f>
        <v>72</v>
      </c>
      <c r="AB31" s="114">
        <f>[27]Setembro!$J$31</f>
        <v>59.760000000000005</v>
      </c>
      <c r="AC31" s="114">
        <f>[27]Setembro!$J$32</f>
        <v>41.4</v>
      </c>
      <c r="AD31" s="114">
        <f>[27]Setembro!$J$33</f>
        <v>26.64</v>
      </c>
      <c r="AE31" s="114">
        <f>[27]Setembro!$J$34</f>
        <v>35.64</v>
      </c>
      <c r="AF31" s="109">
        <f t="shared" si="1"/>
        <v>109.08</v>
      </c>
      <c r="AG31" s="108">
        <f t="shared" si="2"/>
        <v>50.100000000000016</v>
      </c>
      <c r="AH31" s="12" t="s">
        <v>35</v>
      </c>
      <c r="AJ31" t="s">
        <v>35</v>
      </c>
    </row>
    <row r="32" spans="1:37" x14ac:dyDescent="0.2">
      <c r="A32" s="52" t="s">
        <v>11</v>
      </c>
      <c r="B32" s="114" t="str">
        <f>[28]Setembro!$J$5</f>
        <v>*</v>
      </c>
      <c r="C32" s="114" t="str">
        <f>[28]Setembro!$J$6</f>
        <v>*</v>
      </c>
      <c r="D32" s="114" t="str">
        <f>[28]Setembro!$J$7</f>
        <v>*</v>
      </c>
      <c r="E32" s="114" t="str">
        <f>[28]Setembro!$J$8</f>
        <v>*</v>
      </c>
      <c r="F32" s="114" t="str">
        <f>[28]Setembro!$J$9</f>
        <v>*</v>
      </c>
      <c r="G32" s="114" t="str">
        <f>[28]Setembro!$J$10</f>
        <v>*</v>
      </c>
      <c r="H32" s="114" t="str">
        <f>[28]Setembro!$J$11</f>
        <v>*</v>
      </c>
      <c r="I32" s="114" t="str">
        <f>[28]Setembro!$J$12</f>
        <v>*</v>
      </c>
      <c r="J32" s="114" t="str">
        <f>[28]Setembro!$J$13</f>
        <v>*</v>
      </c>
      <c r="K32" s="114" t="str">
        <f>[28]Setembro!$J$14</f>
        <v>*</v>
      </c>
      <c r="L32" s="114" t="str">
        <f>[28]Setembro!$J$15</f>
        <v>*</v>
      </c>
      <c r="M32" s="114" t="str">
        <f>[28]Setembro!$J$16</f>
        <v>*</v>
      </c>
      <c r="N32" s="114" t="str">
        <f>[28]Setembro!$J$17</f>
        <v>*</v>
      </c>
      <c r="O32" s="114" t="str">
        <f>[28]Setembro!$J$18</f>
        <v>*</v>
      </c>
      <c r="P32" s="114" t="str">
        <f>[28]Setembro!$J$19</f>
        <v>*</v>
      </c>
      <c r="Q32" s="114" t="str">
        <f>[28]Setembro!$J$20</f>
        <v>*</v>
      </c>
      <c r="R32" s="114" t="str">
        <f>[28]Setembro!$J$21</f>
        <v>*</v>
      </c>
      <c r="S32" s="114" t="str">
        <f>[28]Setembro!$J$22</f>
        <v>*</v>
      </c>
      <c r="T32" s="114" t="str">
        <f>[28]Setembro!$J$23</f>
        <v>*</v>
      </c>
      <c r="U32" s="114" t="str">
        <f>[28]Setembro!$J$24</f>
        <v>*</v>
      </c>
      <c r="V32" s="114" t="str">
        <f>[28]Setembro!$J$25</f>
        <v>*</v>
      </c>
      <c r="W32" s="114" t="str">
        <f>[28]Setembro!$J$26</f>
        <v>*</v>
      </c>
      <c r="X32" s="114" t="str">
        <f>[28]Setembro!$J$27</f>
        <v>*</v>
      </c>
      <c r="Y32" s="114" t="str">
        <f>[28]Setembro!$J$28</f>
        <v>*</v>
      </c>
      <c r="Z32" s="114" t="str">
        <f>[28]Setembro!$J$29</f>
        <v>*</v>
      </c>
      <c r="AA32" s="114" t="str">
        <f>[28]Setembro!$J$30</f>
        <v>*</v>
      </c>
      <c r="AB32" s="114" t="str">
        <f>[28]Setembro!$J$31</f>
        <v>*</v>
      </c>
      <c r="AC32" s="114" t="str">
        <f>[28]Setembro!$J$32</f>
        <v>*</v>
      </c>
      <c r="AD32" s="114" t="str">
        <f>[28]Setembro!$J$33</f>
        <v>*</v>
      </c>
      <c r="AE32" s="114" t="str">
        <f>[28]Setembro!$J$34</f>
        <v>*</v>
      </c>
      <c r="AF32" s="109" t="s">
        <v>209</v>
      </c>
      <c r="AG32" s="108" t="s">
        <v>209</v>
      </c>
      <c r="AJ32" t="s">
        <v>35</v>
      </c>
    </row>
    <row r="33" spans="1:37" s="5" customFormat="1" x14ac:dyDescent="0.2">
      <c r="A33" s="52" t="s">
        <v>12</v>
      </c>
      <c r="B33" s="114">
        <f>[29]Setembro!$J$5</f>
        <v>37.080000000000005</v>
      </c>
      <c r="C33" s="114">
        <f>[29]Setembro!$J$6</f>
        <v>47.16</v>
      </c>
      <c r="D33" s="114">
        <f>[29]Setembro!$J$7</f>
        <v>45</v>
      </c>
      <c r="E33" s="114">
        <f>[29]Setembro!$J$8</f>
        <v>65.52</v>
      </c>
      <c r="F33" s="114">
        <f>[29]Setembro!$J$9</f>
        <v>27.36</v>
      </c>
      <c r="G33" s="114" t="str">
        <f>[29]Setembro!$J$10</f>
        <v>*</v>
      </c>
      <c r="H33" s="114" t="str">
        <f>[29]Setembro!$J$11</f>
        <v>*</v>
      </c>
      <c r="I33" s="114" t="str">
        <f>[29]Setembro!$J$12</f>
        <v>*</v>
      </c>
      <c r="J33" s="114" t="str">
        <f>[29]Setembro!$J$13</f>
        <v>*</v>
      </c>
      <c r="K33" s="114">
        <f>[29]Setembro!$J$14</f>
        <v>23.759999999999998</v>
      </c>
      <c r="L33" s="114">
        <f>[29]Setembro!$J$15</f>
        <v>33.480000000000004</v>
      </c>
      <c r="M33" s="114">
        <f>[29]Setembro!$J$16</f>
        <v>77.400000000000006</v>
      </c>
      <c r="N33" s="114">
        <f>[29]Setembro!$J$17</f>
        <v>29.880000000000003</v>
      </c>
      <c r="O33" s="114">
        <f>[29]Setembro!$J$18</f>
        <v>28.44</v>
      </c>
      <c r="P33" s="114">
        <f>[29]Setembro!$J$19</f>
        <v>18.36</v>
      </c>
      <c r="Q33" s="114">
        <f>[29]Setembro!$J$20</f>
        <v>29.880000000000003</v>
      </c>
      <c r="R33" s="114">
        <f>[29]Setembro!$J$21</f>
        <v>31.680000000000003</v>
      </c>
      <c r="S33" s="114">
        <f>[29]Setembro!$J$22</f>
        <v>25.56</v>
      </c>
      <c r="T33" s="114">
        <f>[29]Setembro!$J$23</f>
        <v>25.56</v>
      </c>
      <c r="U33" s="114">
        <f>[29]Setembro!$J$24</f>
        <v>45</v>
      </c>
      <c r="V33" s="114">
        <f>[29]Setembro!$J$25</f>
        <v>23.759999999999998</v>
      </c>
      <c r="W33" s="114">
        <f>[29]Setembro!$J$26</f>
        <v>29.880000000000003</v>
      </c>
      <c r="X33" s="114">
        <f>[29]Setembro!$J$27</f>
        <v>26.28</v>
      </c>
      <c r="Y33" s="114">
        <f>[29]Setembro!$J$28</f>
        <v>31.680000000000003</v>
      </c>
      <c r="Z33" s="114">
        <f>[29]Setembro!$J$29</f>
        <v>32.76</v>
      </c>
      <c r="AA33" s="114">
        <f>[29]Setembro!$J$30</f>
        <v>50.04</v>
      </c>
      <c r="AB33" s="114">
        <f>[29]Setembro!$J$31</f>
        <v>29.16</v>
      </c>
      <c r="AC33" s="114">
        <f>[29]Setembro!$J$32</f>
        <v>22.68</v>
      </c>
      <c r="AD33" s="114">
        <f>[29]Setembro!$J$33</f>
        <v>19.079999999999998</v>
      </c>
      <c r="AE33" s="114">
        <f>[29]Setembro!$J$34</f>
        <v>23.759999999999998</v>
      </c>
      <c r="AF33" s="109">
        <f t="shared" si="1"/>
        <v>77.400000000000006</v>
      </c>
      <c r="AG33" s="108">
        <f t="shared" si="2"/>
        <v>33.853846153846142</v>
      </c>
      <c r="AJ33" s="5" t="s">
        <v>35</v>
      </c>
    </row>
    <row r="34" spans="1:37" x14ac:dyDescent="0.2">
      <c r="A34" s="52" t="s">
        <v>13</v>
      </c>
      <c r="B34" s="114">
        <f>[30]Setembro!$J$5</f>
        <v>41.4</v>
      </c>
      <c r="C34" s="114">
        <f>[30]Setembro!$J$6</f>
        <v>55.440000000000005</v>
      </c>
      <c r="D34" s="114">
        <f>[30]Setembro!$J$7</f>
        <v>46.440000000000005</v>
      </c>
      <c r="E34" s="114">
        <f>[30]Setembro!$J$8</f>
        <v>48.96</v>
      </c>
      <c r="F34" s="114">
        <f>[30]Setembro!$J$9</f>
        <v>30.96</v>
      </c>
      <c r="G34" s="114">
        <f>[30]Setembro!$J$10</f>
        <v>27.36</v>
      </c>
      <c r="H34" s="114">
        <f>[30]Setembro!$J$11</f>
        <v>36.36</v>
      </c>
      <c r="I34" s="114">
        <f>[30]Setembro!$J$12</f>
        <v>46.080000000000005</v>
      </c>
      <c r="J34" s="114">
        <f>[30]Setembro!$J$13</f>
        <v>34.200000000000003</v>
      </c>
      <c r="K34" s="114">
        <f>[30]Setembro!$J$14</f>
        <v>41.4</v>
      </c>
      <c r="L34" s="114">
        <f>[30]Setembro!$J$15</f>
        <v>34.56</v>
      </c>
      <c r="M34" s="114">
        <f>[30]Setembro!$J$16</f>
        <v>48.6</v>
      </c>
      <c r="N34" s="114">
        <f>[30]Setembro!$J$17</f>
        <v>49.680000000000007</v>
      </c>
      <c r="O34" s="114">
        <f>[30]Setembro!$J$18</f>
        <v>26.64</v>
      </c>
      <c r="P34" s="114">
        <f>[30]Setembro!$J$19</f>
        <v>20.16</v>
      </c>
      <c r="Q34" s="114">
        <f>[30]Setembro!$J$20</f>
        <v>29.52</v>
      </c>
      <c r="R34" s="114">
        <f>[30]Setembro!$J$21</f>
        <v>36</v>
      </c>
      <c r="S34" s="114">
        <f>[30]Setembro!$J$22</f>
        <v>27</v>
      </c>
      <c r="T34" s="114">
        <f>[30]Setembro!$J$23</f>
        <v>26.28</v>
      </c>
      <c r="U34" s="114">
        <f>[30]Setembro!$J$24</f>
        <v>47.88</v>
      </c>
      <c r="V34" s="114">
        <f>[30]Setembro!$J$25</f>
        <v>30.240000000000002</v>
      </c>
      <c r="W34" s="114">
        <f>[30]Setembro!$J$26</f>
        <v>29.880000000000003</v>
      </c>
      <c r="X34" s="114">
        <f>[30]Setembro!$J$27</f>
        <v>29.880000000000003</v>
      </c>
      <c r="Y34" s="114" t="str">
        <f>[30]Setembro!$J$28</f>
        <v>*</v>
      </c>
      <c r="Z34" s="114" t="str">
        <f>[30]Setembro!$J$29</f>
        <v>*</v>
      </c>
      <c r="AA34" s="114" t="str">
        <f>[30]Setembro!$J$30</f>
        <v>*</v>
      </c>
      <c r="AB34" s="114" t="str">
        <f>[30]Setembro!$J$31</f>
        <v>*</v>
      </c>
      <c r="AC34" s="114" t="str">
        <f>[30]Setembro!$J$32</f>
        <v>*</v>
      </c>
      <c r="AD34" s="114" t="str">
        <f>[30]Setembro!$J$33</f>
        <v>*</v>
      </c>
      <c r="AE34" s="114" t="str">
        <f>[30]Setembro!$J$34</f>
        <v>*</v>
      </c>
      <c r="AF34" s="109">
        <f t="shared" si="1"/>
        <v>55.440000000000005</v>
      </c>
      <c r="AG34" s="108">
        <f t="shared" si="2"/>
        <v>36.735652173913039</v>
      </c>
      <c r="AJ34" t="s">
        <v>35</v>
      </c>
    </row>
    <row r="35" spans="1:37" x14ac:dyDescent="0.2">
      <c r="A35" s="52" t="s">
        <v>157</v>
      </c>
      <c r="B35" s="114">
        <f>[31]Setembro!$J$5</f>
        <v>39.24</v>
      </c>
      <c r="C35" s="114">
        <f>[31]Setembro!$J$6</f>
        <v>59.760000000000005</v>
      </c>
      <c r="D35" s="114">
        <f>[31]Setembro!$J$7</f>
        <v>56.16</v>
      </c>
      <c r="E35" s="114">
        <f>[31]Setembro!$J$8</f>
        <v>59.4</v>
      </c>
      <c r="F35" s="114">
        <f>[31]Setembro!$J$9</f>
        <v>26.64</v>
      </c>
      <c r="G35" s="114">
        <f>[31]Setembro!$J$10</f>
        <v>30.6</v>
      </c>
      <c r="H35" s="114">
        <f>[31]Setembro!$J$11</f>
        <v>45</v>
      </c>
      <c r="I35" s="114">
        <f>[31]Setembro!$J$12</f>
        <v>45.72</v>
      </c>
      <c r="J35" s="114">
        <f>[31]Setembro!$J$13</f>
        <v>38.159999999999997</v>
      </c>
      <c r="K35" s="114">
        <f>[31]Setembro!$J$14</f>
        <v>54.72</v>
      </c>
      <c r="L35" s="114">
        <f>[31]Setembro!$J$15</f>
        <v>39.6</v>
      </c>
      <c r="M35" s="114">
        <f>[31]Setembro!$J$16</f>
        <v>35.64</v>
      </c>
      <c r="N35" s="114">
        <f>[31]Setembro!$J$17</f>
        <v>56.16</v>
      </c>
      <c r="O35" s="114">
        <f>[31]Setembro!$J$18</f>
        <v>30.96</v>
      </c>
      <c r="P35" s="114">
        <f>[31]Setembro!$J$19</f>
        <v>25.2</v>
      </c>
      <c r="Q35" s="114">
        <f>[31]Setembro!$J$20</f>
        <v>30.6</v>
      </c>
      <c r="R35" s="114">
        <f>[31]Setembro!$J$21</f>
        <v>40.680000000000007</v>
      </c>
      <c r="S35" s="114">
        <f>[31]Setembro!$J$22</f>
        <v>39.24</v>
      </c>
      <c r="T35" s="114">
        <f>[31]Setembro!$J$23</f>
        <v>31.680000000000003</v>
      </c>
      <c r="U35" s="114">
        <f>[31]Setembro!$J$24</f>
        <v>25.2</v>
      </c>
      <c r="V35" s="114">
        <f>[31]Setembro!$J$25</f>
        <v>33.480000000000004</v>
      </c>
      <c r="W35" s="114">
        <f>[31]Setembro!$J$26</f>
        <v>44.64</v>
      </c>
      <c r="X35" s="114">
        <f>[31]Setembro!$J$27</f>
        <v>30.96</v>
      </c>
      <c r="Y35" s="114">
        <f>[31]Setembro!$J$28</f>
        <v>29.52</v>
      </c>
      <c r="Z35" s="114">
        <f>[31]Setembro!$J$29</f>
        <v>32.76</v>
      </c>
      <c r="AA35" s="114">
        <f>[31]Setembro!$J$30</f>
        <v>43.56</v>
      </c>
      <c r="AB35" s="114">
        <f>[31]Setembro!$J$31</f>
        <v>36.36</v>
      </c>
      <c r="AC35" s="114">
        <f>[31]Setembro!$J$32</f>
        <v>21.6</v>
      </c>
      <c r="AD35" s="114">
        <f>[31]Setembro!$J$33</f>
        <v>31.319999999999997</v>
      </c>
      <c r="AE35" s="114">
        <f>[31]Setembro!$J$34</f>
        <v>40.680000000000007</v>
      </c>
      <c r="AF35" s="109">
        <f t="shared" si="1"/>
        <v>59.760000000000005</v>
      </c>
      <c r="AG35" s="108">
        <f t="shared" si="2"/>
        <v>38.507999999999996</v>
      </c>
    </row>
    <row r="36" spans="1:37" x14ac:dyDescent="0.2">
      <c r="A36" s="52" t="s">
        <v>128</v>
      </c>
      <c r="B36" s="114">
        <f>[32]Setembro!$J$5</f>
        <v>0</v>
      </c>
      <c r="C36" s="114">
        <f>[32]Setembro!$J$6</f>
        <v>0</v>
      </c>
      <c r="D36" s="114">
        <f>[32]Setembro!$J$7</f>
        <v>0</v>
      </c>
      <c r="E36" s="114">
        <f>[32]Setembro!$J$8</f>
        <v>0</v>
      </c>
      <c r="F36" s="114">
        <f>[32]Setembro!$J$9</f>
        <v>0</v>
      </c>
      <c r="G36" s="114">
        <f>[32]Setembro!$J$10</f>
        <v>0</v>
      </c>
      <c r="H36" s="114">
        <f>[32]Setembro!$J$11</f>
        <v>0</v>
      </c>
      <c r="I36" s="114">
        <f>[32]Setembro!$J$12</f>
        <v>0</v>
      </c>
      <c r="J36" s="114">
        <f>[32]Setembro!$J$13</f>
        <v>0</v>
      </c>
      <c r="K36" s="114">
        <f>[32]Setembro!$J$14</f>
        <v>0</v>
      </c>
      <c r="L36" s="114">
        <f>[32]Setembro!$J$15</f>
        <v>0</v>
      </c>
      <c r="M36" s="114">
        <f>[32]Setembro!$J$16</f>
        <v>0</v>
      </c>
      <c r="N36" s="114">
        <f>[32]Setembro!$J$17</f>
        <v>0</v>
      </c>
      <c r="O36" s="114">
        <f>[32]Setembro!$J$18</f>
        <v>0</v>
      </c>
      <c r="P36" s="114">
        <f>[32]Setembro!$J$19</f>
        <v>0</v>
      </c>
      <c r="Q36" s="114">
        <f>[32]Setembro!$J$20</f>
        <v>0</v>
      </c>
      <c r="R36" s="114">
        <f>[32]Setembro!$J$21</f>
        <v>0</v>
      </c>
      <c r="S36" s="114">
        <f>[32]Setembro!$J$22</f>
        <v>0</v>
      </c>
      <c r="T36" s="114">
        <f>[32]Setembro!$J$23</f>
        <v>16.2</v>
      </c>
      <c r="U36" s="114">
        <f>[32]Setembro!$J$24</f>
        <v>34.56</v>
      </c>
      <c r="V36" s="114">
        <f>[32]Setembro!$J$25</f>
        <v>39.6</v>
      </c>
      <c r="W36" s="114">
        <f>[32]Setembro!$J$26</f>
        <v>22.32</v>
      </c>
      <c r="X36" s="114">
        <f>[32]Setembro!$J$27</f>
        <v>29.880000000000003</v>
      </c>
      <c r="Y36" s="114">
        <f>[32]Setembro!$J$28</f>
        <v>34.56</v>
      </c>
      <c r="Z36" s="114">
        <f>[32]Setembro!$J$29</f>
        <v>33.480000000000004</v>
      </c>
      <c r="AA36" s="114">
        <f>[32]Setembro!$J$30</f>
        <v>45.72</v>
      </c>
      <c r="AB36" s="114">
        <f>[32]Setembro!$J$31</f>
        <v>41.76</v>
      </c>
      <c r="AC36" s="114">
        <f>[32]Setembro!$J$32</f>
        <v>25.2</v>
      </c>
      <c r="AD36" s="114">
        <f>[32]Setembro!$J$33</f>
        <v>42.480000000000004</v>
      </c>
      <c r="AE36" s="114">
        <f>[32]Setembro!$J$34</f>
        <v>32.04</v>
      </c>
      <c r="AF36" s="109">
        <f t="shared" si="1"/>
        <v>45.72</v>
      </c>
      <c r="AG36" s="108">
        <f t="shared" si="2"/>
        <v>13.260000000000002</v>
      </c>
      <c r="AJ36" t="s">
        <v>35</v>
      </c>
    </row>
    <row r="37" spans="1:37" x14ac:dyDescent="0.2">
      <c r="A37" s="52" t="s">
        <v>14</v>
      </c>
      <c r="B37" s="114">
        <f>[33]Setembro!$J$5</f>
        <v>24.12</v>
      </c>
      <c r="C37" s="114">
        <f>[33]Setembro!$J$6</f>
        <v>36.36</v>
      </c>
      <c r="D37" s="114">
        <f>[33]Setembro!$J$7</f>
        <v>27.720000000000002</v>
      </c>
      <c r="E37" s="114">
        <f>[33]Setembro!$J$8</f>
        <v>34.56</v>
      </c>
      <c r="F37" s="114">
        <f>[33]Setembro!$J$9</f>
        <v>32.76</v>
      </c>
      <c r="G37" s="114">
        <f>[33]Setembro!$J$10</f>
        <v>29.52</v>
      </c>
      <c r="H37" s="114">
        <f>[33]Setembro!$J$11</f>
        <v>45.72</v>
      </c>
      <c r="I37" s="114">
        <f>[33]Setembro!$J$12</f>
        <v>37.080000000000005</v>
      </c>
      <c r="J37" s="114">
        <f>[33]Setembro!$J$13</f>
        <v>50.76</v>
      </c>
      <c r="K37" s="114">
        <f>[33]Setembro!$J$14</f>
        <v>20.52</v>
      </c>
      <c r="L37" s="114">
        <f>[33]Setembro!$J$15</f>
        <v>42.84</v>
      </c>
      <c r="M37" s="114">
        <f>[33]Setembro!$J$16</f>
        <v>30.6</v>
      </c>
      <c r="N37" s="114">
        <f>[33]Setembro!$J$17</f>
        <v>62.639999999999993</v>
      </c>
      <c r="O37" s="114">
        <f>[33]Setembro!$J$18</f>
        <v>59.04</v>
      </c>
      <c r="P37" s="114">
        <f>[33]Setembro!$J$19</f>
        <v>19.440000000000001</v>
      </c>
      <c r="Q37" s="114">
        <f>[33]Setembro!$J$20</f>
        <v>15.120000000000001</v>
      </c>
      <c r="R37" s="114">
        <f>[33]Setembro!$J$21</f>
        <v>54.36</v>
      </c>
      <c r="S37" s="114">
        <f>[33]Setembro!$J$22</f>
        <v>28.8</v>
      </c>
      <c r="T37" s="114">
        <f>[33]Setembro!$J$23</f>
        <v>30.96</v>
      </c>
      <c r="U37" s="114">
        <f>[33]Setembro!$J$24</f>
        <v>26.64</v>
      </c>
      <c r="V37" s="114">
        <f>[33]Setembro!$J$25</f>
        <v>36</v>
      </c>
      <c r="W37" s="114">
        <f>[33]Setembro!$J$26</f>
        <v>36.36</v>
      </c>
      <c r="X37" s="114">
        <f>[33]Setembro!$J$27</f>
        <v>23.759999999999998</v>
      </c>
      <c r="Y37" s="114">
        <f>[33]Setembro!$J$28</f>
        <v>23.400000000000002</v>
      </c>
      <c r="Z37" s="114">
        <f>[33]Setembro!$J$29</f>
        <v>21.240000000000002</v>
      </c>
      <c r="AA37" s="114">
        <f>[33]Setembro!$J$30</f>
        <v>29.16</v>
      </c>
      <c r="AB37" s="114">
        <f>[33]Setembro!$J$31</f>
        <v>50.76</v>
      </c>
      <c r="AC37" s="114">
        <f>[33]Setembro!$J$32</f>
        <v>27.36</v>
      </c>
      <c r="AD37" s="114">
        <f>[33]Setembro!$J$33</f>
        <v>24.12</v>
      </c>
      <c r="AE37" s="114">
        <f>[33]Setembro!$J$34</f>
        <v>32.76</v>
      </c>
      <c r="AF37" s="109">
        <f t="shared" si="1"/>
        <v>62.639999999999993</v>
      </c>
      <c r="AG37" s="108">
        <f t="shared" si="2"/>
        <v>33.816000000000003</v>
      </c>
    </row>
    <row r="38" spans="1:37" x14ac:dyDescent="0.2">
      <c r="A38" s="52" t="s">
        <v>158</v>
      </c>
      <c r="B38" s="114">
        <f>[34]Setembro!$J$5</f>
        <v>41.4</v>
      </c>
      <c r="C38" s="114">
        <f>[34]Setembro!$J$6</f>
        <v>43.92</v>
      </c>
      <c r="D38" s="114">
        <f>[34]Setembro!$J$7</f>
        <v>39.24</v>
      </c>
      <c r="E38" s="114">
        <f>[34]Setembro!$J$8</f>
        <v>45.72</v>
      </c>
      <c r="F38" s="114">
        <f>[34]Setembro!$J$9</f>
        <v>28.8</v>
      </c>
      <c r="G38" s="114">
        <f>[34]Setembro!$J$10</f>
        <v>64.08</v>
      </c>
      <c r="H38" s="114">
        <f>[34]Setembro!$J$11</f>
        <v>33.480000000000004</v>
      </c>
      <c r="I38" s="114">
        <f>[34]Setembro!$J$12</f>
        <v>43.92</v>
      </c>
      <c r="J38" s="114">
        <f>[34]Setembro!$J$13</f>
        <v>48.6</v>
      </c>
      <c r="K38" s="114">
        <f>[34]Setembro!$J$14</f>
        <v>54.36</v>
      </c>
      <c r="L38" s="114">
        <f>[34]Setembro!$J$15</f>
        <v>28.8</v>
      </c>
      <c r="M38" s="114">
        <f>[34]Setembro!$J$16</f>
        <v>32.76</v>
      </c>
      <c r="N38" s="114">
        <f>[34]Setembro!$J$17</f>
        <v>57.960000000000008</v>
      </c>
      <c r="O38" s="114">
        <f>[34]Setembro!$J$18</f>
        <v>22.68</v>
      </c>
      <c r="P38" s="114">
        <f>[34]Setembro!$J$19</f>
        <v>24.48</v>
      </c>
      <c r="Q38" s="114">
        <f>[34]Setembro!$J$20</f>
        <v>26.64</v>
      </c>
      <c r="R38" s="114">
        <f>[34]Setembro!$J$21</f>
        <v>45</v>
      </c>
      <c r="S38" s="114">
        <f>[34]Setembro!$J$22</f>
        <v>36</v>
      </c>
      <c r="T38" s="114">
        <f>[34]Setembro!$J$23</f>
        <v>54.72</v>
      </c>
      <c r="U38" s="114">
        <f>[34]Setembro!$J$24</f>
        <v>73.44</v>
      </c>
      <c r="V38" s="114">
        <f>[34]Setembro!$J$25</f>
        <v>61.2</v>
      </c>
      <c r="W38" s="114">
        <f>[34]Setembro!$J$26</f>
        <v>44.64</v>
      </c>
      <c r="X38" s="114">
        <f>[34]Setembro!$J$27</f>
        <v>25.56</v>
      </c>
      <c r="Y38" s="114">
        <f>[34]Setembro!$J$28</f>
        <v>15.840000000000002</v>
      </c>
      <c r="Z38" s="114">
        <f>[34]Setembro!$J$29</f>
        <v>35.28</v>
      </c>
      <c r="AA38" s="114">
        <f>[34]Setembro!$J$30</f>
        <v>35.28</v>
      </c>
      <c r="AB38" s="114">
        <f>[34]Setembro!$J$31</f>
        <v>37.800000000000004</v>
      </c>
      <c r="AC38" s="114">
        <f>[34]Setembro!$J$32</f>
        <v>24.48</v>
      </c>
      <c r="AD38" s="114">
        <f>[34]Setembro!$J$33</f>
        <v>48.96</v>
      </c>
      <c r="AE38" s="114">
        <f>[34]Setembro!$J$34</f>
        <v>42.84</v>
      </c>
      <c r="AF38" s="109">
        <f t="shared" si="1"/>
        <v>73.44</v>
      </c>
      <c r="AG38" s="108">
        <f t="shared" si="2"/>
        <v>40.595999999999997</v>
      </c>
      <c r="AJ38" t="s">
        <v>35</v>
      </c>
    </row>
    <row r="39" spans="1:37" x14ac:dyDescent="0.2">
      <c r="A39" s="52" t="s">
        <v>15</v>
      </c>
      <c r="B39" s="114">
        <f>[35]Setembro!$J$5</f>
        <v>42.12</v>
      </c>
      <c r="C39" s="114">
        <f>[35]Setembro!$J$6</f>
        <v>56.88</v>
      </c>
      <c r="D39" s="114">
        <f>[35]Setembro!$J$7</f>
        <v>61.560000000000009</v>
      </c>
      <c r="E39" s="114">
        <f>[35]Setembro!$J$8</f>
        <v>73.8</v>
      </c>
      <c r="F39" s="114">
        <f>[35]Setembro!$J$9</f>
        <v>34.200000000000003</v>
      </c>
      <c r="G39" s="114">
        <f>[35]Setembro!$J$10</f>
        <v>39.96</v>
      </c>
      <c r="H39" s="114">
        <f>[35]Setembro!$J$11</f>
        <v>48.96</v>
      </c>
      <c r="I39" s="114">
        <f>[35]Setembro!$J$12</f>
        <v>44.28</v>
      </c>
      <c r="J39" s="114">
        <f>[35]Setembro!$J$13</f>
        <v>36.72</v>
      </c>
      <c r="K39" s="114">
        <f>[35]Setembro!$J$14</f>
        <v>29.16</v>
      </c>
      <c r="L39" s="114">
        <f>[35]Setembro!$J$15</f>
        <v>42.84</v>
      </c>
      <c r="M39" s="114">
        <f>[35]Setembro!$J$16</f>
        <v>40.680000000000007</v>
      </c>
      <c r="N39" s="114">
        <f>[35]Setembro!$J$17</f>
        <v>43.92</v>
      </c>
      <c r="O39" s="114">
        <f>[35]Setembro!$J$18</f>
        <v>44.64</v>
      </c>
      <c r="P39" s="114">
        <f>[35]Setembro!$J$19</f>
        <v>26.28</v>
      </c>
      <c r="Q39" s="114">
        <f>[35]Setembro!$J$20</f>
        <v>40.32</v>
      </c>
      <c r="R39" s="114">
        <f>[35]Setembro!$J$21</f>
        <v>51.84</v>
      </c>
      <c r="S39" s="114">
        <f>[35]Setembro!$J$22</f>
        <v>51.84</v>
      </c>
      <c r="T39" s="114">
        <f>[35]Setembro!$J$23</f>
        <v>64.8</v>
      </c>
      <c r="U39" s="114">
        <f>[35]Setembro!$J$24</f>
        <v>31.319999999999997</v>
      </c>
      <c r="V39" s="114">
        <f>[35]Setembro!$J$25</f>
        <v>32.76</v>
      </c>
      <c r="W39" s="114">
        <f>[35]Setembro!$J$26</f>
        <v>32.04</v>
      </c>
      <c r="X39" s="114">
        <f>[35]Setembro!$J$27</f>
        <v>31.680000000000003</v>
      </c>
      <c r="Y39" s="114">
        <f>[35]Setembro!$J$28</f>
        <v>38.159999999999997</v>
      </c>
      <c r="Z39" s="114">
        <f>[35]Setembro!$J$29</f>
        <v>42.480000000000004</v>
      </c>
      <c r="AA39" s="114">
        <f>[35]Setembro!$J$30</f>
        <v>52.92</v>
      </c>
      <c r="AB39" s="114">
        <f>[35]Setembro!$J$31</f>
        <v>49.32</v>
      </c>
      <c r="AC39" s="114">
        <f>[35]Setembro!$J$32</f>
        <v>29.880000000000003</v>
      </c>
      <c r="AD39" s="114">
        <f>[35]Setembro!$J$33</f>
        <v>28.44</v>
      </c>
      <c r="AE39" s="114">
        <f>[35]Setembro!$J$34</f>
        <v>28.44</v>
      </c>
      <c r="AF39" s="109">
        <f t="shared" si="1"/>
        <v>73.8</v>
      </c>
      <c r="AG39" s="108">
        <f t="shared" si="2"/>
        <v>42.408000000000008</v>
      </c>
      <c r="AH39" s="12" t="s">
        <v>35</v>
      </c>
      <c r="AJ39" t="s">
        <v>35</v>
      </c>
    </row>
    <row r="40" spans="1:37" x14ac:dyDescent="0.2">
      <c r="A40" s="52" t="s">
        <v>16</v>
      </c>
      <c r="B40" s="114">
        <f>[36]Setembro!$J$5</f>
        <v>50.04</v>
      </c>
      <c r="C40" s="114">
        <f>[36]Setembro!$J$6</f>
        <v>50.4</v>
      </c>
      <c r="D40" s="114">
        <f>[36]Setembro!$J$7</f>
        <v>48.6</v>
      </c>
      <c r="E40" s="114">
        <f>[36]Setembro!$J$8</f>
        <v>40.32</v>
      </c>
      <c r="F40" s="114">
        <f>[36]Setembro!$J$9</f>
        <v>31.319999999999997</v>
      </c>
      <c r="G40" s="114">
        <f>[36]Setembro!$J$10</f>
        <v>24.840000000000003</v>
      </c>
      <c r="H40" s="114">
        <f>[36]Setembro!$J$11</f>
        <v>46.080000000000005</v>
      </c>
      <c r="I40" s="114">
        <f>[36]Setembro!$J$12</f>
        <v>53.28</v>
      </c>
      <c r="J40" s="114">
        <f>[36]Setembro!$J$13</f>
        <v>25.92</v>
      </c>
      <c r="K40" s="114">
        <f>[36]Setembro!$J$14</f>
        <v>24.12</v>
      </c>
      <c r="L40" s="114">
        <f>[36]Setembro!$J$15</f>
        <v>39.96</v>
      </c>
      <c r="M40" s="114">
        <f>[36]Setembro!$J$16</f>
        <v>64.08</v>
      </c>
      <c r="N40" s="114">
        <f>[36]Setembro!$J$17</f>
        <v>43.92</v>
      </c>
      <c r="O40" s="114">
        <f>[36]Setembro!$J$18</f>
        <v>41.04</v>
      </c>
      <c r="P40" s="114">
        <f>[36]Setembro!$J$19</f>
        <v>21.96</v>
      </c>
      <c r="Q40" s="114">
        <f>[36]Setembro!$J$20</f>
        <v>41.4</v>
      </c>
      <c r="R40" s="114">
        <f>[36]Setembro!$J$21</f>
        <v>50.4</v>
      </c>
      <c r="S40" s="114">
        <f>[36]Setembro!$J$22</f>
        <v>40.680000000000007</v>
      </c>
      <c r="T40" s="114">
        <f>[36]Setembro!$J$23</f>
        <v>32.4</v>
      </c>
      <c r="U40" s="114">
        <f>[36]Setembro!$J$24</f>
        <v>29.880000000000003</v>
      </c>
      <c r="V40" s="114">
        <f>[36]Setembro!$J$25</f>
        <v>29.52</v>
      </c>
      <c r="W40" s="114">
        <f>[36]Setembro!$J$26</f>
        <v>29.880000000000003</v>
      </c>
      <c r="X40" s="114">
        <f>[36]Setembro!$J$27</f>
        <v>29.16</v>
      </c>
      <c r="Y40" s="114">
        <f>[36]Setembro!$J$28</f>
        <v>34.200000000000003</v>
      </c>
      <c r="Z40" s="114">
        <f>[36]Setembro!$J$29</f>
        <v>38.519999999999996</v>
      </c>
      <c r="AA40" s="114">
        <f>[36]Setembro!$J$30</f>
        <v>46.440000000000005</v>
      </c>
      <c r="AB40" s="114">
        <f>[36]Setembro!$J$31</f>
        <v>49.680000000000007</v>
      </c>
      <c r="AC40" s="114">
        <f>[36]Setembro!$J$32</f>
        <v>27</v>
      </c>
      <c r="AD40" s="114">
        <f>[36]Setembro!$J$33</f>
        <v>30.6</v>
      </c>
      <c r="AE40" s="114">
        <f>[36]Setembro!$J$34</f>
        <v>28.8</v>
      </c>
      <c r="AF40" s="109">
        <f t="shared" si="1"/>
        <v>64.08</v>
      </c>
      <c r="AG40" s="108">
        <f t="shared" si="2"/>
        <v>38.147999999999996</v>
      </c>
      <c r="AK40" t="s">
        <v>35</v>
      </c>
    </row>
    <row r="41" spans="1:37" x14ac:dyDescent="0.2">
      <c r="A41" s="52" t="s">
        <v>159</v>
      </c>
      <c r="B41" s="114">
        <f>[37]Setembro!$J$5</f>
        <v>29.880000000000003</v>
      </c>
      <c r="C41" s="114">
        <f>[37]Setembro!$J$6</f>
        <v>50.76</v>
      </c>
      <c r="D41" s="114">
        <f>[37]Setembro!$J$7</f>
        <v>51.480000000000004</v>
      </c>
      <c r="E41" s="114">
        <f>[37]Setembro!$J$8</f>
        <v>55.080000000000005</v>
      </c>
      <c r="F41" s="114">
        <f>[37]Setembro!$J$9</f>
        <v>40.680000000000007</v>
      </c>
      <c r="G41" s="114">
        <f>[37]Setembro!$J$10</f>
        <v>29.16</v>
      </c>
      <c r="H41" s="114">
        <f>[37]Setembro!$J$11</f>
        <v>38.159999999999997</v>
      </c>
      <c r="I41" s="114">
        <f>[37]Setembro!$J$12</f>
        <v>58.32</v>
      </c>
      <c r="J41" s="114">
        <f>[37]Setembro!$J$13</f>
        <v>40.680000000000007</v>
      </c>
      <c r="K41" s="114">
        <f>[37]Setembro!$J$14</f>
        <v>28.08</v>
      </c>
      <c r="L41" s="114">
        <f>[37]Setembro!$J$15</f>
        <v>27.720000000000002</v>
      </c>
      <c r="M41" s="114">
        <f>[37]Setembro!$J$16</f>
        <v>44.28</v>
      </c>
      <c r="N41" s="114">
        <f>[37]Setembro!$J$17</f>
        <v>68.400000000000006</v>
      </c>
      <c r="O41" s="114">
        <f>[37]Setembro!$J$18</f>
        <v>34.56</v>
      </c>
      <c r="P41" s="114">
        <f>[37]Setembro!$J$19</f>
        <v>23.040000000000003</v>
      </c>
      <c r="Q41" s="114">
        <f>[37]Setembro!$J$20</f>
        <v>23.040000000000003</v>
      </c>
      <c r="R41" s="114">
        <f>[37]Setembro!$J$21</f>
        <v>68.039999999999992</v>
      </c>
      <c r="S41" s="114">
        <f>[37]Setembro!$J$22</f>
        <v>39.6</v>
      </c>
      <c r="T41" s="114">
        <f>[37]Setembro!$J$23</f>
        <v>36</v>
      </c>
      <c r="U41" s="114">
        <f>[37]Setembro!$J$24</f>
        <v>43.2</v>
      </c>
      <c r="V41" s="114">
        <f>[37]Setembro!$J$25</f>
        <v>35.64</v>
      </c>
      <c r="W41" s="114">
        <f>[37]Setembro!$J$26</f>
        <v>33.119999999999997</v>
      </c>
      <c r="X41" s="114">
        <f>[37]Setembro!$J$27</f>
        <v>27.36</v>
      </c>
      <c r="Y41" s="114">
        <f>[37]Setembro!$J$28</f>
        <v>28.08</v>
      </c>
      <c r="Z41" s="114">
        <f>[37]Setembro!$J$29</f>
        <v>28.8</v>
      </c>
      <c r="AA41" s="114">
        <f>[37]Setembro!$J$30</f>
        <v>41.04</v>
      </c>
      <c r="AB41" s="114">
        <f>[37]Setembro!$J$31</f>
        <v>45</v>
      </c>
      <c r="AC41" s="114">
        <f>[37]Setembro!$J$32</f>
        <v>30.6</v>
      </c>
      <c r="AD41" s="114">
        <f>[37]Setembro!$J$33</f>
        <v>42.12</v>
      </c>
      <c r="AE41" s="114">
        <f>[37]Setembro!$J$34</f>
        <v>39.6</v>
      </c>
      <c r="AF41" s="109">
        <f t="shared" si="1"/>
        <v>68.400000000000006</v>
      </c>
      <c r="AG41" s="108">
        <f t="shared" si="2"/>
        <v>39.383999999999993</v>
      </c>
    </row>
    <row r="42" spans="1:37" x14ac:dyDescent="0.2">
      <c r="A42" s="52" t="s">
        <v>17</v>
      </c>
      <c r="B42" s="114">
        <f>[38]Setembro!$J$5</f>
        <v>36.36</v>
      </c>
      <c r="C42" s="114">
        <f>[38]Setembro!$J$6</f>
        <v>62.28</v>
      </c>
      <c r="D42" s="114">
        <f>[38]Setembro!$J$7</f>
        <v>64.8</v>
      </c>
      <c r="E42" s="114">
        <f>[38]Setembro!$J$8</f>
        <v>107.64</v>
      </c>
      <c r="F42" s="114">
        <f>[38]Setembro!$J$9</f>
        <v>31.319999999999997</v>
      </c>
      <c r="G42" s="114">
        <f>[38]Setembro!$J$10</f>
        <v>28.8</v>
      </c>
      <c r="H42" s="114">
        <f>[38]Setembro!$J$11</f>
        <v>40.32</v>
      </c>
      <c r="I42" s="114">
        <f>[38]Setembro!$J$12</f>
        <v>38.519999999999996</v>
      </c>
      <c r="J42" s="114">
        <f>[38]Setembro!$J$13</f>
        <v>41.04</v>
      </c>
      <c r="K42" s="114">
        <f>[38]Setembro!$J$14</f>
        <v>46.800000000000004</v>
      </c>
      <c r="L42" s="114">
        <f>[38]Setembro!$J$15</f>
        <v>35.64</v>
      </c>
      <c r="M42" s="114">
        <f>[38]Setembro!$J$16</f>
        <v>37.440000000000005</v>
      </c>
      <c r="N42" s="114">
        <f>[38]Setembro!$J$17</f>
        <v>77.039999999999992</v>
      </c>
      <c r="O42" s="114">
        <f>[38]Setembro!$J$18</f>
        <v>29.52</v>
      </c>
      <c r="P42" s="114">
        <f>[38]Setembro!$J$19</f>
        <v>25.2</v>
      </c>
      <c r="Q42" s="114">
        <f>[38]Setembro!$J$20</f>
        <v>28.8</v>
      </c>
      <c r="R42" s="114">
        <f>[38]Setembro!$J$21</f>
        <v>38.519999999999996</v>
      </c>
      <c r="S42" s="114">
        <f>[38]Setembro!$J$22</f>
        <v>42.84</v>
      </c>
      <c r="T42" s="114">
        <f>[38]Setembro!$J$23</f>
        <v>28.08</v>
      </c>
      <c r="U42" s="114">
        <f>[38]Setembro!$J$24</f>
        <v>23.759999999999998</v>
      </c>
      <c r="V42" s="114">
        <f>[38]Setembro!$J$25</f>
        <v>59.4</v>
      </c>
      <c r="W42" s="114">
        <f>[38]Setembro!$J$26</f>
        <v>54.72</v>
      </c>
      <c r="X42" s="114">
        <f>[38]Setembro!$J$27</f>
        <v>32.04</v>
      </c>
      <c r="Y42" s="114">
        <f>[38]Setembro!$J$28</f>
        <v>35.64</v>
      </c>
      <c r="Z42" s="114">
        <f>[38]Setembro!$J$29</f>
        <v>39.24</v>
      </c>
      <c r="AA42" s="114">
        <f>[38]Setembro!$J$30</f>
        <v>57.960000000000008</v>
      </c>
      <c r="AB42" s="114">
        <f>[38]Setembro!$J$31</f>
        <v>38.880000000000003</v>
      </c>
      <c r="AC42" s="114">
        <f>[38]Setembro!$J$32</f>
        <v>25.92</v>
      </c>
      <c r="AD42" s="114">
        <f>[38]Setembro!$J$33</f>
        <v>30.240000000000002</v>
      </c>
      <c r="AE42" s="114">
        <f>[38]Setembro!$J$34</f>
        <v>56.88</v>
      </c>
      <c r="AF42" s="109">
        <f t="shared" si="1"/>
        <v>107.64</v>
      </c>
      <c r="AG42" s="108">
        <f t="shared" si="2"/>
        <v>43.188000000000009</v>
      </c>
      <c r="AJ42" t="s">
        <v>35</v>
      </c>
      <c r="AK42" t="s">
        <v>35</v>
      </c>
    </row>
    <row r="43" spans="1:37" x14ac:dyDescent="0.2">
      <c r="A43" s="52" t="s">
        <v>141</v>
      </c>
      <c r="B43" s="114">
        <f>[39]Setembro!$J$5</f>
        <v>34.92</v>
      </c>
      <c r="C43" s="114">
        <f>[39]Setembro!$J$6</f>
        <v>51.84</v>
      </c>
      <c r="D43" s="114">
        <f>[39]Setembro!$J$7</f>
        <v>68.039999999999992</v>
      </c>
      <c r="E43" s="114">
        <f>[39]Setembro!$J$8</f>
        <v>50.04</v>
      </c>
      <c r="F43" s="114">
        <f>[39]Setembro!$J$9</f>
        <v>42.480000000000004</v>
      </c>
      <c r="G43" s="114">
        <f>[39]Setembro!$J$10</f>
        <v>37.440000000000005</v>
      </c>
      <c r="H43" s="114">
        <f>[39]Setembro!$J$11</f>
        <v>46.800000000000004</v>
      </c>
      <c r="I43" s="114">
        <f>[39]Setembro!$J$12</f>
        <v>52.56</v>
      </c>
      <c r="J43" s="114">
        <f>[39]Setembro!$J$13</f>
        <v>47.519999999999996</v>
      </c>
      <c r="K43" s="114">
        <f>[39]Setembro!$J$14</f>
        <v>32.04</v>
      </c>
      <c r="L43" s="114">
        <f>[39]Setembro!$J$15</f>
        <v>32.04</v>
      </c>
      <c r="M43" s="114">
        <f>[39]Setembro!$J$16</f>
        <v>93.600000000000009</v>
      </c>
      <c r="N43" s="114">
        <f>[39]Setembro!$J$17</f>
        <v>77.760000000000005</v>
      </c>
      <c r="O43" s="114">
        <f>[39]Setembro!$J$18</f>
        <v>37.080000000000005</v>
      </c>
      <c r="P43" s="114">
        <f>[39]Setembro!$J$19</f>
        <v>21.96</v>
      </c>
      <c r="Q43" s="114">
        <f>[39]Setembro!$J$20</f>
        <v>29.880000000000003</v>
      </c>
      <c r="R43" s="114">
        <f>[39]Setembro!$J$21</f>
        <v>42.84</v>
      </c>
      <c r="S43" s="114">
        <f>[39]Setembro!$J$22</f>
        <v>54</v>
      </c>
      <c r="T43" s="114">
        <f>[39]Setembro!$J$23</f>
        <v>45</v>
      </c>
      <c r="U43" s="114">
        <f>[39]Setembro!$J$24</f>
        <v>37.080000000000005</v>
      </c>
      <c r="V43" s="114">
        <f>[39]Setembro!$J$25</f>
        <v>33.480000000000004</v>
      </c>
      <c r="W43" s="114">
        <f>[39]Setembro!$J$26</f>
        <v>21.6</v>
      </c>
      <c r="X43" s="114">
        <f>[39]Setembro!$J$27</f>
        <v>30.6</v>
      </c>
      <c r="Y43" s="114">
        <f>[39]Setembro!$J$28</f>
        <v>29.52</v>
      </c>
      <c r="Z43" s="114">
        <f>[39]Setembro!$J$29</f>
        <v>30.6</v>
      </c>
      <c r="AA43" s="114">
        <f>[39]Setembro!$J$30</f>
        <v>38.159999999999997</v>
      </c>
      <c r="AB43" s="114">
        <f>[39]Setembro!$J$31</f>
        <v>39.6</v>
      </c>
      <c r="AC43" s="114">
        <f>[39]Setembro!$J$32</f>
        <v>29.52</v>
      </c>
      <c r="AD43" s="114">
        <f>[39]Setembro!$J$33</f>
        <v>37.080000000000005</v>
      </c>
      <c r="AE43" s="114">
        <f>[39]Setembro!$J$34</f>
        <v>34.56</v>
      </c>
      <c r="AF43" s="109">
        <f t="shared" si="1"/>
        <v>93.600000000000009</v>
      </c>
      <c r="AG43" s="108">
        <f t="shared" si="2"/>
        <v>41.988000000000007</v>
      </c>
      <c r="AJ43" t="s">
        <v>35</v>
      </c>
    </row>
    <row r="44" spans="1:37" x14ac:dyDescent="0.2">
      <c r="A44" s="52" t="s">
        <v>18</v>
      </c>
      <c r="B44" s="114">
        <f>[40]Setembro!$J$5</f>
        <v>36</v>
      </c>
      <c r="C44" s="114">
        <f>[40]Setembro!$J$6</f>
        <v>58.32</v>
      </c>
      <c r="D44" s="114">
        <f>[40]Setembro!$J$7</f>
        <v>52.92</v>
      </c>
      <c r="E44" s="114">
        <f>[40]Setembro!$J$8</f>
        <v>56.88</v>
      </c>
      <c r="F44" s="114">
        <f>[40]Setembro!$J$9</f>
        <v>32.04</v>
      </c>
      <c r="G44" s="114">
        <f>[40]Setembro!$J$10</f>
        <v>29.880000000000003</v>
      </c>
      <c r="H44" s="114">
        <f>[40]Setembro!$J$11</f>
        <v>39.6</v>
      </c>
      <c r="I44" s="114">
        <f>[40]Setembro!$J$12</f>
        <v>52.2</v>
      </c>
      <c r="J44" s="114">
        <f>[40]Setembro!$J$13</f>
        <v>56.16</v>
      </c>
      <c r="K44" s="114">
        <f>[40]Setembro!$J$14</f>
        <v>37.440000000000005</v>
      </c>
      <c r="L44" s="114">
        <f>[40]Setembro!$J$15</f>
        <v>40.680000000000007</v>
      </c>
      <c r="M44" s="114">
        <f>[40]Setembro!$J$16</f>
        <v>38.159999999999997</v>
      </c>
      <c r="N44" s="114">
        <f>[40]Setembro!$J$17</f>
        <v>61.92</v>
      </c>
      <c r="O44" s="114">
        <f>[40]Setembro!$J$18</f>
        <v>39.96</v>
      </c>
      <c r="P44" s="114">
        <f>[40]Setembro!$J$19</f>
        <v>27</v>
      </c>
      <c r="Q44" s="114">
        <f>[40]Setembro!$J$20</f>
        <v>31.319999999999997</v>
      </c>
      <c r="R44" s="114">
        <f>[40]Setembro!$J$21</f>
        <v>37.800000000000004</v>
      </c>
      <c r="S44" s="114">
        <f>[40]Setembro!$J$22</f>
        <v>38.159999999999997</v>
      </c>
      <c r="T44" s="114">
        <f>[40]Setembro!$J$23</f>
        <v>65.160000000000011</v>
      </c>
      <c r="U44" s="114">
        <f>[40]Setembro!$J$24</f>
        <v>29.52</v>
      </c>
      <c r="V44" s="114">
        <f>[40]Setembro!$J$25</f>
        <v>36.36</v>
      </c>
      <c r="W44" s="114">
        <f>[40]Setembro!$J$26</f>
        <v>45.36</v>
      </c>
      <c r="X44" s="114">
        <f>[40]Setembro!$J$27</f>
        <v>34.56</v>
      </c>
      <c r="Y44" s="114">
        <f>[40]Setembro!$J$28</f>
        <v>43.56</v>
      </c>
      <c r="Z44" s="114">
        <f>[40]Setembro!$J$29</f>
        <v>49.680000000000007</v>
      </c>
      <c r="AA44" s="114">
        <f>[40]Setembro!$J$30</f>
        <v>47.88</v>
      </c>
      <c r="AB44" s="114">
        <f>[40]Setembro!$J$31</f>
        <v>45.72</v>
      </c>
      <c r="AC44" s="114">
        <f>[40]Setembro!$J$32</f>
        <v>33.119999999999997</v>
      </c>
      <c r="AD44" s="114">
        <f>[40]Setembro!$J$33</f>
        <v>47.519999999999996</v>
      </c>
      <c r="AE44" s="114">
        <f>[40]Setembro!$J$34</f>
        <v>42.480000000000004</v>
      </c>
      <c r="AF44" s="109">
        <f t="shared" si="1"/>
        <v>65.160000000000011</v>
      </c>
      <c r="AG44" s="108">
        <f t="shared" si="2"/>
        <v>42.911999999999999</v>
      </c>
      <c r="AJ44" t="s">
        <v>35</v>
      </c>
    </row>
    <row r="45" spans="1:37" hidden="1" x14ac:dyDescent="0.2">
      <c r="A45" s="52" t="s">
        <v>146</v>
      </c>
      <c r="B45" s="114" t="str">
        <f>[41]Setembro!$J$5</f>
        <v>*</v>
      </c>
      <c r="C45" s="114" t="str">
        <f>[41]Setembro!$J$6</f>
        <v>*</v>
      </c>
      <c r="D45" s="114" t="str">
        <f>[41]Setembro!$J$7</f>
        <v>*</v>
      </c>
      <c r="E45" s="114" t="str">
        <f>[41]Setembro!$J$8</f>
        <v>*</v>
      </c>
      <c r="F45" s="114" t="str">
        <f>[41]Setembro!$J$9</f>
        <v>*</v>
      </c>
      <c r="G45" s="114" t="str">
        <f>[41]Setembro!$J$10</f>
        <v>*</v>
      </c>
      <c r="H45" s="114" t="str">
        <f>[41]Setembro!$J$11</f>
        <v>*</v>
      </c>
      <c r="I45" s="114" t="str">
        <f>[41]Setembro!$J$12</f>
        <v>*</v>
      </c>
      <c r="J45" s="114" t="str">
        <f>[41]Setembro!$J$13</f>
        <v>*</v>
      </c>
      <c r="K45" s="114" t="str">
        <f>[41]Setembro!$J$14</f>
        <v>*</v>
      </c>
      <c r="L45" s="114" t="str">
        <f>[41]Setembro!$J$15</f>
        <v>*</v>
      </c>
      <c r="M45" s="114" t="str">
        <f>[41]Setembro!$J$16</f>
        <v>*</v>
      </c>
      <c r="N45" s="114" t="str">
        <f>[41]Setembro!$J$17</f>
        <v>*</v>
      </c>
      <c r="O45" s="114" t="str">
        <f>[41]Setembro!$J$18</f>
        <v>*</v>
      </c>
      <c r="P45" s="114" t="str">
        <f>[41]Setembro!$J$19</f>
        <v>*</v>
      </c>
      <c r="Q45" s="114" t="str">
        <f>[41]Setembro!$J$20</f>
        <v>*</v>
      </c>
      <c r="R45" s="114" t="str">
        <f>[41]Setembro!$J$21</f>
        <v>*</v>
      </c>
      <c r="S45" s="114" t="str">
        <f>[41]Setembro!$J$22</f>
        <v>*</v>
      </c>
      <c r="T45" s="114" t="str">
        <f>[41]Setembro!$J$23</f>
        <v>*</v>
      </c>
      <c r="U45" s="114" t="str">
        <f>[41]Setembro!$J$24</f>
        <v>*</v>
      </c>
      <c r="V45" s="114" t="str">
        <f>[41]Setembro!$J$25</f>
        <v>*</v>
      </c>
      <c r="W45" s="114" t="str">
        <f>[41]Setembro!$J$26</f>
        <v>*</v>
      </c>
      <c r="X45" s="114" t="str">
        <f>[41]Setembro!$J$27</f>
        <v>*</v>
      </c>
      <c r="Y45" s="114" t="str">
        <f>[41]Setembro!$J$28</f>
        <v>*</v>
      </c>
      <c r="Z45" s="114" t="str">
        <f>[41]Setembro!$J$29</f>
        <v>*</v>
      </c>
      <c r="AA45" s="114" t="str">
        <f>[41]Setembro!$J$30</f>
        <v>*</v>
      </c>
      <c r="AB45" s="114" t="str">
        <f>[41]Setembro!$J$31</f>
        <v>*</v>
      </c>
      <c r="AC45" s="114" t="str">
        <f>[41]Setembro!$J$32</f>
        <v>*</v>
      </c>
      <c r="AD45" s="114" t="str">
        <f>[41]Setembro!$J$33</f>
        <v>*</v>
      </c>
      <c r="AE45" s="114" t="str">
        <f>[41]Setembro!$J$34</f>
        <v>*</v>
      </c>
      <c r="AF45" s="109" t="s">
        <v>209</v>
      </c>
      <c r="AG45" s="108" t="s">
        <v>209</v>
      </c>
      <c r="AJ45" s="12" t="s">
        <v>35</v>
      </c>
      <c r="AK45" t="s">
        <v>35</v>
      </c>
    </row>
    <row r="46" spans="1:37" x14ac:dyDescent="0.2">
      <c r="A46" s="52" t="s">
        <v>19</v>
      </c>
      <c r="B46" s="114">
        <f>[42]Setembro!$J$5</f>
        <v>46.080000000000005</v>
      </c>
      <c r="C46" s="114">
        <f>[42]Setembro!$J$6</f>
        <v>43.2</v>
      </c>
      <c r="D46" s="114">
        <f>[42]Setembro!$J$7</f>
        <v>45.36</v>
      </c>
      <c r="E46" s="114">
        <f>[42]Setembro!$J$8</f>
        <v>75.600000000000009</v>
      </c>
      <c r="F46" s="114">
        <f>[42]Setembro!$J$9</f>
        <v>31.319999999999997</v>
      </c>
      <c r="G46" s="114">
        <f>[42]Setembro!$J$10</f>
        <v>41.4</v>
      </c>
      <c r="H46" s="114">
        <f>[42]Setembro!$J$11</f>
        <v>42.480000000000004</v>
      </c>
      <c r="I46" s="114">
        <f>[42]Setembro!$J$12</f>
        <v>46.080000000000005</v>
      </c>
      <c r="J46" s="114">
        <f>[42]Setembro!$J$13</f>
        <v>29.880000000000003</v>
      </c>
      <c r="K46" s="114">
        <f>[42]Setembro!$J$14</f>
        <v>27.36</v>
      </c>
      <c r="L46" s="114">
        <f>[42]Setembro!$J$15</f>
        <v>37.800000000000004</v>
      </c>
      <c r="M46" s="114">
        <f>[42]Setembro!$J$16</f>
        <v>56.16</v>
      </c>
      <c r="N46" s="114">
        <f>[42]Setembro!$J$17</f>
        <v>42.84</v>
      </c>
      <c r="O46" s="114">
        <f>[42]Setembro!$J$18</f>
        <v>31.680000000000003</v>
      </c>
      <c r="P46" s="114">
        <f>[42]Setembro!$J$19</f>
        <v>26.28</v>
      </c>
      <c r="Q46" s="114">
        <f>[42]Setembro!$J$20</f>
        <v>38.880000000000003</v>
      </c>
      <c r="R46" s="114">
        <f>[42]Setembro!$J$21</f>
        <v>46.080000000000005</v>
      </c>
      <c r="S46" s="114">
        <f>[42]Setembro!$J$22</f>
        <v>40.680000000000007</v>
      </c>
      <c r="T46" s="114">
        <f>[42]Setembro!$J$23</f>
        <v>31.680000000000003</v>
      </c>
      <c r="U46" s="114">
        <f>[42]Setembro!$J$24</f>
        <v>23.759999999999998</v>
      </c>
      <c r="V46" s="114">
        <f>[42]Setembro!$J$25</f>
        <v>48.24</v>
      </c>
      <c r="W46" s="114">
        <f>[42]Setembro!$J$26</f>
        <v>25.92</v>
      </c>
      <c r="X46" s="114">
        <f>[42]Setembro!$J$27</f>
        <v>21.96</v>
      </c>
      <c r="Y46" s="114">
        <f>[42]Setembro!$J$28</f>
        <v>34.92</v>
      </c>
      <c r="Z46" s="114">
        <f>[42]Setembro!$J$29</f>
        <v>38.519999999999996</v>
      </c>
      <c r="AA46" s="114">
        <f>[42]Setembro!$J$30</f>
        <v>50.4</v>
      </c>
      <c r="AB46" s="114">
        <f>[42]Setembro!$J$31</f>
        <v>38.159999999999997</v>
      </c>
      <c r="AC46" s="114">
        <f>[42]Setembro!$J$32</f>
        <v>25.2</v>
      </c>
      <c r="AD46" s="114">
        <f>[42]Setembro!$J$33</f>
        <v>31.319999999999997</v>
      </c>
      <c r="AE46" s="114">
        <f>[42]Setembro!$J$34</f>
        <v>20.16</v>
      </c>
      <c r="AF46" s="109">
        <f t="shared" si="1"/>
        <v>75.600000000000009</v>
      </c>
      <c r="AG46" s="108">
        <f t="shared" si="2"/>
        <v>37.980000000000004</v>
      </c>
      <c r="AH46" s="12" t="s">
        <v>35</v>
      </c>
      <c r="AI46" t="s">
        <v>35</v>
      </c>
      <c r="AJ46" t="s">
        <v>35</v>
      </c>
    </row>
    <row r="47" spans="1:37" x14ac:dyDescent="0.2">
      <c r="A47" s="52" t="s">
        <v>23</v>
      </c>
      <c r="B47" s="114">
        <f>[43]Setembro!$J$5</f>
        <v>42.12</v>
      </c>
      <c r="C47" s="114">
        <f>[43]Setembro!$J$6</f>
        <v>53.28</v>
      </c>
      <c r="D47" s="114">
        <f>[43]Setembro!$J$7</f>
        <v>48.96</v>
      </c>
      <c r="E47" s="114">
        <f>[43]Setembro!$J$8</f>
        <v>54.36</v>
      </c>
      <c r="F47" s="114">
        <f>[43]Setembro!$J$9</f>
        <v>33.119999999999997</v>
      </c>
      <c r="G47" s="114">
        <f>[43]Setembro!$J$10</f>
        <v>28.08</v>
      </c>
      <c r="H47" s="114">
        <f>[43]Setembro!$J$11</f>
        <v>38.519999999999996</v>
      </c>
      <c r="I47" s="114">
        <f>[43]Setembro!$J$12</f>
        <v>46.800000000000004</v>
      </c>
      <c r="J47" s="114">
        <f>[43]Setembro!$J$13</f>
        <v>41.04</v>
      </c>
      <c r="K47" s="114">
        <f>[43]Setembro!$J$14</f>
        <v>39.6</v>
      </c>
      <c r="L47" s="114">
        <f>[43]Setembro!$J$15</f>
        <v>37.080000000000005</v>
      </c>
      <c r="M47" s="114">
        <f>[43]Setembro!$J$16</f>
        <v>43.2</v>
      </c>
      <c r="N47" s="114">
        <f>[43]Setembro!$J$17</f>
        <v>27</v>
      </c>
      <c r="O47" s="114">
        <f>[43]Setembro!$J$18</f>
        <v>36.36</v>
      </c>
      <c r="P47" s="114">
        <f>[43]Setembro!$J$19</f>
        <v>23.759999999999998</v>
      </c>
      <c r="Q47" s="114">
        <f>[43]Setembro!$J$20</f>
        <v>31.680000000000003</v>
      </c>
      <c r="R47" s="114">
        <f>[43]Setembro!$J$21</f>
        <v>36.36</v>
      </c>
      <c r="S47" s="114">
        <f>[43]Setembro!$J$22</f>
        <v>37.440000000000005</v>
      </c>
      <c r="T47" s="114">
        <f>[43]Setembro!$J$23</f>
        <v>25.2</v>
      </c>
      <c r="U47" s="114">
        <f>[43]Setembro!$J$24</f>
        <v>36.36</v>
      </c>
      <c r="V47" s="114">
        <f>[43]Setembro!$J$25</f>
        <v>31.680000000000003</v>
      </c>
      <c r="W47" s="114">
        <f>[43]Setembro!$J$26</f>
        <v>28.44</v>
      </c>
      <c r="X47" s="114">
        <f>[43]Setembro!$J$27</f>
        <v>26.28</v>
      </c>
      <c r="Y47" s="114">
        <f>[43]Setembro!$J$28</f>
        <v>28.08</v>
      </c>
      <c r="Z47" s="114">
        <f>[43]Setembro!$J$29</f>
        <v>30.96</v>
      </c>
      <c r="AA47" s="114">
        <f>[43]Setembro!$J$30</f>
        <v>48.24</v>
      </c>
      <c r="AB47" s="114">
        <f>[43]Setembro!$J$31</f>
        <v>42.480000000000004</v>
      </c>
      <c r="AC47" s="114">
        <f>[43]Setembro!$J$32</f>
        <v>27.36</v>
      </c>
      <c r="AD47" s="114">
        <f>[43]Setembro!$J$33</f>
        <v>19.440000000000001</v>
      </c>
      <c r="AE47" s="114">
        <f>[43]Setembro!$J$34</f>
        <v>30.6</v>
      </c>
      <c r="AF47" s="109">
        <f t="shared" si="1"/>
        <v>54.36</v>
      </c>
      <c r="AG47" s="108">
        <f t="shared" si="2"/>
        <v>35.796000000000006</v>
      </c>
      <c r="AJ47" t="s">
        <v>35</v>
      </c>
    </row>
    <row r="48" spans="1:37" x14ac:dyDescent="0.2">
      <c r="A48" s="52" t="s">
        <v>34</v>
      </c>
      <c r="B48" s="114">
        <f>[44]Setembro!$J$5</f>
        <v>50.4</v>
      </c>
      <c r="C48" s="114">
        <f>[44]Setembro!$J$6</f>
        <v>72.72</v>
      </c>
      <c r="D48" s="114">
        <f>[44]Setembro!$J$7</f>
        <v>46.800000000000004</v>
      </c>
      <c r="E48" s="114">
        <f>[44]Setembro!$J$8</f>
        <v>48.24</v>
      </c>
      <c r="F48" s="114">
        <f>[44]Setembro!$J$9</f>
        <v>51.480000000000004</v>
      </c>
      <c r="G48" s="114">
        <f>[44]Setembro!$J$10</f>
        <v>41.76</v>
      </c>
      <c r="H48" s="114">
        <f>[44]Setembro!$J$11</f>
        <v>42.480000000000004</v>
      </c>
      <c r="I48" s="114">
        <f>[44]Setembro!$J$12</f>
        <v>44.28</v>
      </c>
      <c r="J48" s="114">
        <f>[44]Setembro!$J$13</f>
        <v>54</v>
      </c>
      <c r="K48" s="114">
        <f>[44]Setembro!$J$14</f>
        <v>56.16</v>
      </c>
      <c r="L48" s="114">
        <f>[44]Setembro!$J$15</f>
        <v>37.080000000000005</v>
      </c>
      <c r="M48" s="114">
        <f>[44]Setembro!$J$16</f>
        <v>39.6</v>
      </c>
      <c r="N48" s="114">
        <f>[44]Setembro!$J$17</f>
        <v>61.560000000000009</v>
      </c>
      <c r="O48" s="114">
        <f>[44]Setembro!$J$18</f>
        <v>24.48</v>
      </c>
      <c r="P48" s="114">
        <f>[44]Setembro!$J$19</f>
        <v>29.16</v>
      </c>
      <c r="Q48" s="114">
        <f>[44]Setembro!$J$20</f>
        <v>27.720000000000002</v>
      </c>
      <c r="R48" s="114">
        <f>[44]Setembro!$J$21</f>
        <v>59.04</v>
      </c>
      <c r="S48" s="114">
        <f>[44]Setembro!$J$22</f>
        <v>45.36</v>
      </c>
      <c r="T48" s="114">
        <f>[44]Setembro!$J$23</f>
        <v>48.6</v>
      </c>
      <c r="U48" s="114">
        <f>[44]Setembro!$J$24</f>
        <v>31.680000000000003</v>
      </c>
      <c r="V48" s="114">
        <f>[44]Setembro!$J$25</f>
        <v>37.440000000000005</v>
      </c>
      <c r="W48" s="114">
        <f>[44]Setembro!$J$26</f>
        <v>28.08</v>
      </c>
      <c r="X48" s="114">
        <f>[44]Setembro!$J$27</f>
        <v>29.880000000000003</v>
      </c>
      <c r="Y48" s="114">
        <f>[44]Setembro!$J$28</f>
        <v>27.720000000000002</v>
      </c>
      <c r="Z48" s="114">
        <f>[44]Setembro!$J$29</f>
        <v>44.64</v>
      </c>
      <c r="AA48" s="114">
        <f>[44]Setembro!$J$30</f>
        <v>35.28</v>
      </c>
      <c r="AB48" s="114">
        <f>[44]Setembro!$J$31</f>
        <v>39.6</v>
      </c>
      <c r="AC48" s="114">
        <f>[44]Setembro!$J$32</f>
        <v>30.96</v>
      </c>
      <c r="AD48" s="114">
        <f>[44]Setembro!$J$33</f>
        <v>72.72</v>
      </c>
      <c r="AE48" s="114">
        <f>[44]Setembro!$J$34</f>
        <v>35.64</v>
      </c>
      <c r="AF48" s="109">
        <f t="shared" si="1"/>
        <v>72.72</v>
      </c>
      <c r="AG48" s="108">
        <f t="shared" si="2"/>
        <v>43.152000000000015</v>
      </c>
      <c r="AH48" s="12" t="s">
        <v>35</v>
      </c>
      <c r="AJ48" t="s">
        <v>35</v>
      </c>
    </row>
    <row r="49" spans="1:37" x14ac:dyDescent="0.2">
      <c r="A49" s="52" t="s">
        <v>20</v>
      </c>
      <c r="B49" s="114">
        <f>[45]Setembro!$J$5</f>
        <v>26.64</v>
      </c>
      <c r="C49" s="114">
        <f>[45]Setembro!$J$6</f>
        <v>53.64</v>
      </c>
      <c r="D49" s="114">
        <f>[45]Setembro!$J$7</f>
        <v>25.92</v>
      </c>
      <c r="E49" s="114">
        <f>[45]Setembro!$J$8</f>
        <v>43.56</v>
      </c>
      <c r="F49" s="114">
        <f>[45]Setembro!$J$9</f>
        <v>36</v>
      </c>
      <c r="G49" s="114">
        <f>[45]Setembro!$J$10</f>
        <v>25.2</v>
      </c>
      <c r="H49" s="114">
        <f>[45]Setembro!$J$11</f>
        <v>32.76</v>
      </c>
      <c r="I49" s="114">
        <f>[45]Setembro!$J$12</f>
        <v>44.64</v>
      </c>
      <c r="J49" s="114">
        <f>[45]Setembro!$J$13</f>
        <v>43.2</v>
      </c>
      <c r="K49" s="114">
        <f>[45]Setembro!$J$14</f>
        <v>19.440000000000001</v>
      </c>
      <c r="L49" s="114">
        <f>[45]Setembro!$J$15</f>
        <v>32.04</v>
      </c>
      <c r="M49" s="114">
        <f>[45]Setembro!$J$16</f>
        <v>30.96</v>
      </c>
      <c r="N49" s="114">
        <f>[45]Setembro!$J$17</f>
        <v>64.08</v>
      </c>
      <c r="O49" s="114">
        <f>[45]Setembro!$J$18</f>
        <v>27</v>
      </c>
      <c r="P49" s="114">
        <f>[45]Setembro!$J$19</f>
        <v>18</v>
      </c>
      <c r="Q49" s="114">
        <f>[45]Setembro!$J$20</f>
        <v>21.96</v>
      </c>
      <c r="R49" s="114">
        <f>[45]Setembro!$J$21</f>
        <v>39.6</v>
      </c>
      <c r="S49" s="114">
        <f>[45]Setembro!$J$22</f>
        <v>46.080000000000005</v>
      </c>
      <c r="T49" s="114">
        <f>[45]Setembro!$J$23</f>
        <v>22.32</v>
      </c>
      <c r="U49" s="114">
        <f>[45]Setembro!$J$24</f>
        <v>20.52</v>
      </c>
      <c r="V49" s="114">
        <f>[45]Setembro!$J$25</f>
        <v>30.240000000000002</v>
      </c>
      <c r="W49" s="114">
        <f>[45]Setembro!$J$26</f>
        <v>25.2</v>
      </c>
      <c r="X49" s="114">
        <f>[45]Setembro!$J$27</f>
        <v>25.56</v>
      </c>
      <c r="Y49" s="114">
        <f>[45]Setembro!$J$28</f>
        <v>24.12</v>
      </c>
      <c r="Z49" s="114">
        <f>[45]Setembro!$J$29</f>
        <v>26.28</v>
      </c>
      <c r="AA49" s="114">
        <f>[45]Setembro!$J$30</f>
        <v>31.680000000000003</v>
      </c>
      <c r="AB49" s="114">
        <f>[45]Setembro!$J$31</f>
        <v>38.880000000000003</v>
      </c>
      <c r="AC49" s="114">
        <f>[45]Setembro!$J$32</f>
        <v>21.6</v>
      </c>
      <c r="AD49" s="114">
        <f>[45]Setembro!$J$33</f>
        <v>25.92</v>
      </c>
      <c r="AE49" s="114">
        <f>[45]Setembro!$J$34</f>
        <v>32.04</v>
      </c>
      <c r="AF49" s="109">
        <f t="shared" si="1"/>
        <v>64.08</v>
      </c>
      <c r="AG49" s="108">
        <f t="shared" si="2"/>
        <v>31.835999999999999</v>
      </c>
      <c r="AK49" t="s">
        <v>35</v>
      </c>
    </row>
    <row r="50" spans="1:37" s="5" customFormat="1" ht="17.100000000000001" customHeight="1" x14ac:dyDescent="0.2">
      <c r="A50" s="53" t="s">
        <v>24</v>
      </c>
      <c r="B50" s="115">
        <f t="shared" ref="B50:AE50" si="3">MAX(B5:B49)</f>
        <v>51.12</v>
      </c>
      <c r="C50" s="115">
        <f t="shared" si="3"/>
        <v>72.72</v>
      </c>
      <c r="D50" s="115">
        <f t="shared" si="3"/>
        <v>74.160000000000011</v>
      </c>
      <c r="E50" s="115">
        <f t="shared" si="3"/>
        <v>109.08</v>
      </c>
      <c r="F50" s="115">
        <f t="shared" si="3"/>
        <v>61.92</v>
      </c>
      <c r="G50" s="115">
        <f t="shared" si="3"/>
        <v>64.08</v>
      </c>
      <c r="H50" s="115">
        <f t="shared" si="3"/>
        <v>56.88</v>
      </c>
      <c r="I50" s="115">
        <f t="shared" si="3"/>
        <v>64.44</v>
      </c>
      <c r="J50" s="115">
        <f t="shared" si="3"/>
        <v>79.56</v>
      </c>
      <c r="K50" s="115">
        <f t="shared" si="3"/>
        <v>56.16</v>
      </c>
      <c r="L50" s="115">
        <f t="shared" si="3"/>
        <v>47.16</v>
      </c>
      <c r="M50" s="115">
        <f t="shared" si="3"/>
        <v>97.2</v>
      </c>
      <c r="N50" s="115">
        <f t="shared" si="3"/>
        <v>79.56</v>
      </c>
      <c r="O50" s="115">
        <f t="shared" si="3"/>
        <v>63.72</v>
      </c>
      <c r="P50" s="115">
        <f t="shared" si="3"/>
        <v>37.080000000000005</v>
      </c>
      <c r="Q50" s="115">
        <f t="shared" si="3"/>
        <v>47.519999999999996</v>
      </c>
      <c r="R50" s="115">
        <f t="shared" si="3"/>
        <v>68.039999999999992</v>
      </c>
      <c r="S50" s="115">
        <f t="shared" si="3"/>
        <v>64.8</v>
      </c>
      <c r="T50" s="115">
        <f t="shared" si="3"/>
        <v>65.160000000000011</v>
      </c>
      <c r="U50" s="115">
        <f t="shared" si="3"/>
        <v>76.680000000000007</v>
      </c>
      <c r="V50" s="115">
        <f t="shared" si="3"/>
        <v>61.2</v>
      </c>
      <c r="W50" s="115">
        <f t="shared" si="3"/>
        <v>54.72</v>
      </c>
      <c r="X50" s="115">
        <f t="shared" si="3"/>
        <v>68.039999999999992</v>
      </c>
      <c r="Y50" s="115">
        <f t="shared" si="3"/>
        <v>48.24</v>
      </c>
      <c r="Z50" s="115">
        <f t="shared" si="3"/>
        <v>54</v>
      </c>
      <c r="AA50" s="115">
        <f t="shared" si="3"/>
        <v>72</v>
      </c>
      <c r="AB50" s="115">
        <f t="shared" si="3"/>
        <v>68.400000000000006</v>
      </c>
      <c r="AC50" s="115">
        <f t="shared" si="3"/>
        <v>41.76</v>
      </c>
      <c r="AD50" s="115">
        <f t="shared" si="3"/>
        <v>72.72</v>
      </c>
      <c r="AE50" s="115">
        <f t="shared" si="3"/>
        <v>57.960000000000008</v>
      </c>
      <c r="AF50" s="109">
        <f>MAX(AF5:AF49)</f>
        <v>109.08</v>
      </c>
      <c r="AG50" s="111"/>
    </row>
    <row r="51" spans="1:37" x14ac:dyDescent="0.2">
      <c r="A51" s="116" t="s">
        <v>224</v>
      </c>
      <c r="B51" s="43"/>
      <c r="C51" s="43"/>
      <c r="D51" s="43"/>
      <c r="E51" s="43"/>
      <c r="F51" s="43"/>
      <c r="G51" s="43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77"/>
      <c r="AC51" s="77"/>
      <c r="AD51" s="49"/>
      <c r="AE51" s="54" t="s">
        <v>35</v>
      </c>
      <c r="AF51" s="47"/>
      <c r="AG51" s="48"/>
      <c r="AJ51" t="s">
        <v>35</v>
      </c>
    </row>
    <row r="52" spans="1:37" x14ac:dyDescent="0.2">
      <c r="A52" s="116" t="s">
        <v>225</v>
      </c>
      <c r="B52" s="44"/>
      <c r="C52" s="44"/>
      <c r="D52" s="44"/>
      <c r="E52" s="44"/>
      <c r="F52" s="44"/>
      <c r="G52" s="44"/>
      <c r="H52" s="44"/>
      <c r="I52" s="4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99"/>
      <c r="Z52" s="99"/>
      <c r="AA52" s="99"/>
      <c r="AB52" s="77"/>
      <c r="AC52" s="77"/>
      <c r="AD52" s="77"/>
      <c r="AE52" s="77"/>
      <c r="AF52" s="47"/>
      <c r="AG52" s="46"/>
    </row>
    <row r="53" spans="1:37" x14ac:dyDescent="0.2">
      <c r="A53" s="45"/>
      <c r="B53" s="99"/>
      <c r="C53" s="99"/>
      <c r="D53" s="99"/>
      <c r="E53" s="99"/>
      <c r="F53" s="99"/>
      <c r="G53" s="99"/>
      <c r="H53" s="99"/>
      <c r="I53" s="99"/>
      <c r="J53" s="100"/>
      <c r="K53" s="100"/>
      <c r="L53" s="100"/>
      <c r="M53" s="100"/>
      <c r="N53" s="100"/>
      <c r="O53" s="100"/>
      <c r="P53" s="100"/>
      <c r="Q53" s="99"/>
      <c r="R53" s="99"/>
      <c r="S53" s="99"/>
      <c r="T53" s="102"/>
      <c r="U53" s="102"/>
      <c r="V53" s="102"/>
      <c r="W53" s="102"/>
      <c r="X53" s="102"/>
      <c r="Y53" s="99"/>
      <c r="Z53" s="99"/>
      <c r="AA53" s="99"/>
      <c r="AB53" s="77"/>
      <c r="AC53" s="77"/>
      <c r="AD53" s="49"/>
      <c r="AE53" s="49"/>
      <c r="AF53" s="47"/>
      <c r="AG53" s="46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77"/>
      <c r="AC54" s="77"/>
      <c r="AD54" s="49"/>
      <c r="AE54" s="49"/>
      <c r="AF54" s="47"/>
      <c r="AG54" s="78"/>
    </row>
    <row r="55" spans="1:37" x14ac:dyDescent="0.2">
      <c r="A55" s="45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49"/>
      <c r="AF55" s="47"/>
      <c r="AG55" s="48"/>
      <c r="AJ55" t="s">
        <v>35</v>
      </c>
    </row>
    <row r="56" spans="1:37" x14ac:dyDescent="0.2">
      <c r="A56" s="4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50"/>
      <c r="AF56" s="47"/>
      <c r="AG56" s="48"/>
    </row>
    <row r="57" spans="1:37" ht="13.5" thickBot="1" x14ac:dyDescent="0.25">
      <c r="A57" s="55"/>
      <c r="B57" s="56"/>
      <c r="C57" s="56"/>
      <c r="D57" s="56"/>
      <c r="E57" s="56"/>
      <c r="F57" s="56"/>
      <c r="G57" s="56" t="s">
        <v>35</v>
      </c>
      <c r="H57" s="56"/>
      <c r="I57" s="56"/>
      <c r="J57" s="56"/>
      <c r="K57" s="56"/>
      <c r="L57" s="56" t="s">
        <v>35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79"/>
    </row>
    <row r="58" spans="1:37" x14ac:dyDescent="0.2">
      <c r="AF58" s="7"/>
    </row>
    <row r="61" spans="1:37" x14ac:dyDescent="0.2">
      <c r="R61" s="2" t="s">
        <v>35</v>
      </c>
      <c r="S61" s="2" t="s">
        <v>35</v>
      </c>
    </row>
    <row r="62" spans="1:37" x14ac:dyDescent="0.2">
      <c r="N62" s="2" t="s">
        <v>35</v>
      </c>
      <c r="O62" s="2" t="s">
        <v>35</v>
      </c>
      <c r="S62" s="2" t="s">
        <v>35</v>
      </c>
      <c r="AJ62" t="s">
        <v>35</v>
      </c>
    </row>
    <row r="63" spans="1:37" x14ac:dyDescent="0.2">
      <c r="N63" s="2" t="s">
        <v>35</v>
      </c>
    </row>
    <row r="64" spans="1:37" x14ac:dyDescent="0.2">
      <c r="G64" s="2" t="s">
        <v>35</v>
      </c>
    </row>
    <row r="65" spans="7:37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212</v>
      </c>
      <c r="AA65" s="2" t="s">
        <v>35</v>
      </c>
      <c r="AC65" s="2" t="s">
        <v>35</v>
      </c>
      <c r="AG65" s="1" t="s">
        <v>35</v>
      </c>
      <c r="AJ65" t="s">
        <v>35</v>
      </c>
    </row>
    <row r="66" spans="7:37" x14ac:dyDescent="0.2">
      <c r="K66" s="2" t="s">
        <v>35</v>
      </c>
    </row>
    <row r="67" spans="7:37" x14ac:dyDescent="0.2">
      <c r="K67" s="2" t="s">
        <v>35</v>
      </c>
    </row>
    <row r="68" spans="7:37" x14ac:dyDescent="0.2">
      <c r="G68" s="2" t="s">
        <v>35</v>
      </c>
      <c r="H68" s="2" t="s">
        <v>35</v>
      </c>
      <c r="AK68" s="12" t="s">
        <v>35</v>
      </c>
    </row>
    <row r="69" spans="7:37" x14ac:dyDescent="0.2">
      <c r="P69" s="2" t="s">
        <v>35</v>
      </c>
    </row>
    <row r="71" spans="7:37" x14ac:dyDescent="0.2">
      <c r="H71" s="2" t="s">
        <v>35</v>
      </c>
      <c r="Z71" s="2" t="s">
        <v>35</v>
      </c>
    </row>
    <row r="72" spans="7:37" x14ac:dyDescent="0.2">
      <c r="I72" s="2" t="s">
        <v>35</v>
      </c>
      <c r="T72" s="2" t="s">
        <v>35</v>
      </c>
    </row>
  </sheetData>
  <mergeCells count="33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2023-10-02T20:29:03Z</dcterms:modified>
</cp:coreProperties>
</file>