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3\"/>
    </mc:Choice>
  </mc:AlternateContent>
  <bookViews>
    <workbookView xWindow="0" yWindow="0" windowWidth="10890" windowHeight="729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H50" i="15" l="1"/>
  <c r="AG50" i="15"/>
  <c r="C77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AF77" i="14"/>
  <c r="B77" i="14"/>
  <c r="AH77" i="14"/>
  <c r="AG77" i="14"/>
  <c r="AG50" i="14"/>
  <c r="AH50" i="14"/>
  <c r="AI50" i="14"/>
  <c r="AG51" i="14"/>
  <c r="AH51" i="14"/>
  <c r="AI51" i="14"/>
  <c r="AG52" i="14"/>
  <c r="AH52" i="14"/>
  <c r="AI52" i="14"/>
  <c r="AG53" i="14"/>
  <c r="AH53" i="14"/>
  <c r="AI53" i="14"/>
  <c r="AG54" i="14"/>
  <c r="AH54" i="14"/>
  <c r="AI54" i="14"/>
  <c r="AG55" i="14"/>
  <c r="AH55" i="14"/>
  <c r="AI55" i="14"/>
  <c r="AG56" i="14"/>
  <c r="AH56" i="14"/>
  <c r="AI56" i="14"/>
  <c r="AG57" i="14"/>
  <c r="AH57" i="14"/>
  <c r="AI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I64" i="14"/>
  <c r="AG65" i="14"/>
  <c r="AH65" i="14"/>
  <c r="AI65" i="14"/>
  <c r="AG66" i="14"/>
  <c r="AH66" i="14"/>
  <c r="AI66" i="14"/>
  <c r="AG67" i="14"/>
  <c r="AH67" i="14"/>
  <c r="AI67" i="14"/>
  <c r="AG68" i="14"/>
  <c r="AH68" i="14"/>
  <c r="AI68" i="14"/>
  <c r="AG69" i="14"/>
  <c r="AH69" i="14"/>
  <c r="AI69" i="14"/>
  <c r="AG70" i="14"/>
  <c r="AH70" i="14"/>
  <c r="AI70" i="14"/>
  <c r="AG71" i="14"/>
  <c r="AH71" i="14"/>
  <c r="AI71" i="14"/>
  <c r="AG72" i="14"/>
  <c r="AH72" i="14"/>
  <c r="AI72" i="14"/>
  <c r="AG73" i="14"/>
  <c r="AH73" i="14"/>
  <c r="AI73" i="14"/>
  <c r="AG74" i="14"/>
  <c r="AH74" i="14"/>
  <c r="AI74" i="14"/>
  <c r="AG75" i="14"/>
  <c r="AH75" i="14"/>
  <c r="AI75" i="14"/>
  <c r="AG76" i="14"/>
  <c r="AH76" i="14"/>
  <c r="AI76" i="14"/>
  <c r="AF6" i="14" l="1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G44" i="4" l="1"/>
  <c r="AH44" i="14"/>
  <c r="AG44" i="14"/>
  <c r="AG44" i="15"/>
  <c r="AH44" i="15"/>
  <c r="AG44" i="12"/>
  <c r="AH44" i="12"/>
  <c r="AH44" i="9"/>
  <c r="AG44" i="9"/>
  <c r="AG44" i="8"/>
  <c r="AH44" i="8"/>
  <c r="AG44" i="7"/>
  <c r="AG44" i="6"/>
  <c r="AH44" i="6"/>
  <c r="AH44" i="5"/>
  <c r="AG44" i="5"/>
  <c r="AG45" i="14"/>
  <c r="AH45" i="14"/>
  <c r="AG8" i="7"/>
  <c r="AG9" i="7"/>
  <c r="AG9" i="12"/>
  <c r="AG11" i="4"/>
  <c r="AG11" i="9"/>
  <c r="AI12" i="14"/>
  <c r="AG13" i="14"/>
  <c r="AH15" i="5"/>
  <c r="AG16" i="4"/>
  <c r="AG16" i="7"/>
  <c r="AI16" i="14"/>
  <c r="AG17" i="4"/>
  <c r="AG17" i="14"/>
  <c r="AG19" i="4"/>
  <c r="AG20" i="7"/>
  <c r="AG24" i="7"/>
  <c r="AG26" i="4"/>
  <c r="AI26" i="14"/>
  <c r="AG27" i="4"/>
  <c r="AG27" i="14"/>
  <c r="AG31" i="7"/>
  <c r="AG33" i="4"/>
  <c r="AI34" i="14"/>
  <c r="AG35" i="14"/>
  <c r="AG36" i="4"/>
  <c r="AG37" i="4"/>
  <c r="AG37" i="7"/>
  <c r="AG40" i="4"/>
  <c r="AG40" i="7"/>
  <c r="AG41" i="7"/>
  <c r="AI41" i="14"/>
  <c r="AI42" i="14"/>
  <c r="AH43" i="9"/>
  <c r="AG43" i="14"/>
  <c r="AG46" i="6"/>
  <c r="AG47" i="5"/>
  <c r="AG47" i="12"/>
  <c r="AG48" i="9"/>
  <c r="AG48" i="14"/>
  <c r="AG49" i="4"/>
  <c r="AG49" i="8"/>
  <c r="AH6" i="14"/>
  <c r="AG47" i="4"/>
  <c r="AH48" i="9"/>
  <c r="AH48" i="14"/>
  <c r="AH49" i="8"/>
  <c r="AG6" i="14"/>
  <c r="AG29" i="8"/>
  <c r="AH29" i="8"/>
  <c r="AG30" i="7"/>
  <c r="AG31" i="6"/>
  <c r="AH31" i="6"/>
  <c r="AH31" i="12"/>
  <c r="AG31" i="12"/>
  <c r="AH32" i="9"/>
  <c r="AG32" i="9"/>
  <c r="AH33" i="8"/>
  <c r="AG33" i="8"/>
  <c r="AG35" i="9"/>
  <c r="AH35" i="9"/>
  <c r="AG37" i="5"/>
  <c r="AH37" i="5"/>
  <c r="AG39" i="8"/>
  <c r="AH39" i="8"/>
  <c r="AH39" i="15"/>
  <c r="AG39" i="15"/>
  <c r="AI40" i="14"/>
  <c r="AG40" i="14"/>
  <c r="AH40" i="14"/>
  <c r="AG41" i="15"/>
  <c r="AH41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5" i="12"/>
  <c r="AH15" i="12"/>
  <c r="AG19" i="6"/>
  <c r="AH19" i="6"/>
  <c r="AG20" i="15"/>
  <c r="AH20" i="15"/>
  <c r="AG21" i="5"/>
  <c r="AH21" i="5"/>
  <c r="AG25" i="6"/>
  <c r="AH25" i="6"/>
  <c r="AG26" i="15"/>
  <c r="AH26" i="15"/>
  <c r="AG27" i="12"/>
  <c r="AH27" i="12"/>
  <c r="AG7" i="8"/>
  <c r="AH7" i="8"/>
  <c r="AH7" i="15"/>
  <c r="AG7" i="15"/>
  <c r="AG13" i="12"/>
  <c r="AH13" i="12"/>
  <c r="AG15" i="8"/>
  <c r="AH15" i="8"/>
  <c r="AG16" i="9"/>
  <c r="AH16" i="9"/>
  <c r="AG19" i="14"/>
  <c r="AH19" i="14"/>
  <c r="AI19" i="14"/>
  <c r="AG21" i="7"/>
  <c r="AG22" i="9"/>
  <c r="AH22" i="9"/>
  <c r="AG23" i="8"/>
  <c r="AH23" i="8"/>
  <c r="AH23" i="14"/>
  <c r="AI23" i="14"/>
  <c r="AG7" i="7"/>
  <c r="AG10" i="4"/>
  <c r="AG17" i="6"/>
  <c r="AH17" i="6"/>
  <c r="AG21" i="12"/>
  <c r="AH21" i="12"/>
  <c r="AG23" i="15"/>
  <c r="AH23" i="15"/>
  <c r="AG25" i="12"/>
  <c r="AH25" i="12"/>
  <c r="AG25" i="14"/>
  <c r="AH25" i="14"/>
  <c r="AI25" i="14"/>
  <c r="AG26" i="5"/>
  <c r="AH26" i="5"/>
  <c r="AG28" i="9"/>
  <c r="AH28" i="9"/>
  <c r="AH28" i="15"/>
  <c r="AG28" i="15"/>
  <c r="AH29" i="14"/>
  <c r="AI29" i="14"/>
  <c r="AG32" i="5"/>
  <c r="AH32" i="5"/>
  <c r="AG33" i="14"/>
  <c r="AH33" i="14"/>
  <c r="AI33" i="14"/>
  <c r="AG34" i="15"/>
  <c r="AH34" i="15"/>
  <c r="AG36" i="12"/>
  <c r="AH36" i="12"/>
  <c r="AH37" i="14"/>
  <c r="AI37" i="14"/>
  <c r="AG41" i="6"/>
  <c r="AH41" i="6"/>
  <c r="AG42" i="5"/>
  <c r="AH42" i="5"/>
  <c r="AG13" i="9"/>
  <c r="AH13" i="9"/>
  <c r="AG16" i="6"/>
  <c r="AH16" i="6"/>
  <c r="AG29" i="7"/>
  <c r="AG31" i="5"/>
  <c r="AH31" i="5"/>
  <c r="AG34" i="12"/>
  <c r="AH34" i="12"/>
  <c r="AG39" i="4"/>
  <c r="AG39" i="14"/>
  <c r="AH39" i="14"/>
  <c r="AI39" i="14"/>
  <c r="AG42" i="9"/>
  <c r="AH42" i="9"/>
  <c r="AG46" i="5"/>
  <c r="AH46" i="5"/>
  <c r="AG47" i="14"/>
  <c r="AH47" i="14"/>
  <c r="AI47" i="14"/>
  <c r="AG48" i="15"/>
  <c r="AH48" i="15"/>
  <c r="AG36" i="8"/>
  <c r="AH36" i="8"/>
  <c r="AG37" i="9"/>
  <c r="AH37" i="9"/>
  <c r="AG9" i="5"/>
  <c r="AH9" i="5"/>
  <c r="AG17" i="5"/>
  <c r="AH17" i="5"/>
  <c r="AI18" i="14"/>
  <c r="AG20" i="12"/>
  <c r="AH20" i="12"/>
  <c r="AG22" i="8"/>
  <c r="AH22" i="8"/>
  <c r="AG23" i="7"/>
  <c r="AG24" i="6"/>
  <c r="AH24" i="6"/>
  <c r="AG27" i="9"/>
  <c r="AH27" i="9"/>
  <c r="AG28" i="8"/>
  <c r="AH28" i="8"/>
  <c r="AG32" i="4"/>
  <c r="AI32" i="14"/>
  <c r="AH32" i="14"/>
  <c r="AG32" i="14"/>
  <c r="AG33" i="15"/>
  <c r="AH33" i="15"/>
  <c r="AG35" i="8"/>
  <c r="AH35" i="8"/>
  <c r="AG36" i="7"/>
  <c r="AG37" i="6"/>
  <c r="AH37" i="6"/>
  <c r="AG43" i="8"/>
  <c r="AH43" i="8"/>
  <c r="AG17" i="8"/>
  <c r="AH17" i="8"/>
  <c r="AH20" i="14"/>
  <c r="AG20" i="14"/>
  <c r="AH35" i="6"/>
  <c r="AG35" i="6"/>
  <c r="AG38" i="6"/>
  <c r="AH38" i="6"/>
  <c r="AG39" i="5"/>
  <c r="AH39" i="5"/>
  <c r="AG8" i="6"/>
  <c r="AH8" i="6"/>
  <c r="AG11" i="15"/>
  <c r="AH11" i="15"/>
  <c r="AG15" i="7"/>
  <c r="AG19" i="15"/>
  <c r="AH19" i="15"/>
  <c r="AG21" i="9"/>
  <c r="AH21" i="9"/>
  <c r="AG25" i="5"/>
  <c r="AH25" i="5"/>
  <c r="AG25" i="15"/>
  <c r="AH25" i="15"/>
  <c r="AG26" i="12"/>
  <c r="AH26" i="12"/>
  <c r="AG30" i="6"/>
  <c r="AH30" i="6"/>
  <c r="AG38" i="5"/>
  <c r="AH38" i="5"/>
  <c r="AG40" i="15"/>
  <c r="AH40" i="15"/>
  <c r="AH41" i="12"/>
  <c r="AG41" i="12"/>
  <c r="AG49" i="12"/>
  <c r="AH49" i="12"/>
  <c r="AG6" i="8"/>
  <c r="AH6" i="8"/>
  <c r="AG7" i="6"/>
  <c r="AG9" i="4"/>
  <c r="AG9" i="14"/>
  <c r="AG10" i="15"/>
  <c r="AG11" i="12"/>
  <c r="AG13" i="8"/>
  <c r="AG15" i="6"/>
  <c r="AH17" i="14"/>
  <c r="AG19" i="12"/>
  <c r="AG20" i="9"/>
  <c r="AG21" i="8"/>
  <c r="AG22" i="7"/>
  <c r="AG23" i="6"/>
  <c r="AG25" i="4"/>
  <c r="AG27" i="8"/>
  <c r="AG28" i="7"/>
  <c r="AG29" i="6"/>
  <c r="AG30" i="5"/>
  <c r="AG31" i="14"/>
  <c r="AG33" i="12"/>
  <c r="AG38" i="14"/>
  <c r="AG40" i="12"/>
  <c r="AG41" i="9"/>
  <c r="AG46" i="14"/>
  <c r="AG47" i="15"/>
  <c r="AG48" i="12"/>
  <c r="AG49" i="9"/>
  <c r="AG6" i="7"/>
  <c r="AH47" i="12"/>
  <c r="AG7" i="5"/>
  <c r="AG8" i="4"/>
  <c r="AG13" i="7"/>
  <c r="AG19" i="9"/>
  <c r="AG20" i="8"/>
  <c r="AG22" i="6"/>
  <c r="AG23" i="5"/>
  <c r="AG24" i="4"/>
  <c r="AG29" i="5"/>
  <c r="AG30" i="14"/>
  <c r="AG31" i="15"/>
  <c r="AG33" i="9"/>
  <c r="AG37" i="14"/>
  <c r="AG38" i="15"/>
  <c r="AG39" i="12"/>
  <c r="AG40" i="9"/>
  <c r="AG41" i="8"/>
  <c r="AG43" i="6"/>
  <c r="AG46" i="15"/>
  <c r="AG6" i="6"/>
  <c r="AG7" i="4"/>
  <c r="AG7" i="14"/>
  <c r="AH7" i="14"/>
  <c r="AI7" i="14"/>
  <c r="AG8" i="15"/>
  <c r="AH8" i="15"/>
  <c r="AG15" i="4"/>
  <c r="AG15" i="14"/>
  <c r="AG22" i="5"/>
  <c r="AG23" i="14"/>
  <c r="AG24" i="15"/>
  <c r="AG27" i="6"/>
  <c r="AG30" i="15"/>
  <c r="AG39" i="9"/>
  <c r="AG43" i="5"/>
  <c r="AH46" i="6"/>
  <c r="AG9" i="9"/>
  <c r="AG43" i="4"/>
  <c r="AI6" i="14"/>
  <c r="AG43" i="9"/>
  <c r="AG7" i="12"/>
  <c r="AG8" i="9"/>
  <c r="AG9" i="8"/>
  <c r="AG11" i="6"/>
  <c r="AG13" i="4"/>
  <c r="AG21" i="4"/>
  <c r="AG22" i="15"/>
  <c r="AG23" i="12"/>
  <c r="AG24" i="9"/>
  <c r="AH27" i="14"/>
  <c r="AG29" i="12"/>
  <c r="AG31" i="8"/>
  <c r="AG32" i="7"/>
  <c r="AG33" i="6"/>
  <c r="AG34" i="5"/>
  <c r="AG35" i="4"/>
  <c r="AG35" i="15"/>
  <c r="AH36" i="15"/>
  <c r="AG39" i="7"/>
  <c r="AG41" i="5"/>
  <c r="AG42" i="4"/>
  <c r="AG42" i="14"/>
  <c r="AG43" i="15"/>
  <c r="AG47" i="7"/>
  <c r="AG49" i="5"/>
  <c r="AG6" i="15"/>
  <c r="AI45" i="14"/>
  <c r="AI9" i="14"/>
  <c r="AG10" i="9"/>
  <c r="AH10" i="9"/>
  <c r="AG11" i="8"/>
  <c r="AH11" i="8"/>
  <c r="AG13" i="6"/>
  <c r="AH13" i="6"/>
  <c r="AG15" i="5"/>
  <c r="AG16" i="15"/>
  <c r="AG17" i="12"/>
  <c r="AG19" i="8"/>
  <c r="AG21" i="6"/>
  <c r="AG25" i="9"/>
  <c r="AG29" i="4"/>
  <c r="AG29" i="14"/>
  <c r="AG36" i="14"/>
  <c r="AG40" i="8"/>
  <c r="AG42" i="6"/>
  <c r="AG47" i="9"/>
  <c r="AH47" i="15"/>
  <c r="AG48" i="8"/>
  <c r="AG49" i="7"/>
  <c r="AG6" i="5"/>
  <c r="AH47" i="5"/>
  <c r="AG8" i="12"/>
  <c r="AG13" i="5"/>
  <c r="AG15" i="15"/>
  <c r="AG16" i="12"/>
  <c r="AG17" i="9"/>
  <c r="AG22" i="14"/>
  <c r="AG24" i="12"/>
  <c r="AG25" i="8"/>
  <c r="AG26" i="6"/>
  <c r="AG27" i="5"/>
  <c r="AG28" i="4"/>
  <c r="AG28" i="14"/>
  <c r="AG31" i="9"/>
  <c r="AG32" i="8"/>
  <c r="AG33" i="7"/>
  <c r="AG34" i="6"/>
  <c r="AG35" i="5"/>
  <c r="AH35" i="14"/>
  <c r="AG36" i="15"/>
  <c r="AG37" i="12"/>
  <c r="AH43" i="14"/>
  <c r="AG47" i="8"/>
  <c r="AG48" i="7"/>
  <c r="AG49" i="6"/>
  <c r="AG7" i="9"/>
  <c r="AG8" i="8"/>
  <c r="AG10" i="6"/>
  <c r="AG11" i="5"/>
  <c r="AG15" i="9"/>
  <c r="AG16" i="8"/>
  <c r="AG17" i="7"/>
  <c r="AG19" i="5"/>
  <c r="AG20" i="4"/>
  <c r="AI20" i="14"/>
  <c r="AG23" i="9"/>
  <c r="AG24" i="8"/>
  <c r="AG25" i="7"/>
  <c r="AG26" i="14"/>
  <c r="AG27" i="15"/>
  <c r="AG28" i="12"/>
  <c r="AG29" i="9"/>
  <c r="AG33" i="5"/>
  <c r="AG34" i="4"/>
  <c r="AG34" i="14"/>
  <c r="AG35" i="12"/>
  <c r="AG36" i="9"/>
  <c r="AG37" i="8"/>
  <c r="AG38" i="7"/>
  <c r="AG39" i="6"/>
  <c r="AG41" i="4"/>
  <c r="AG41" i="14"/>
  <c r="AG42" i="15"/>
  <c r="AG43" i="12"/>
  <c r="AG46" i="7"/>
  <c r="AG47" i="6"/>
  <c r="AG49" i="14"/>
  <c r="AG42" i="12"/>
  <c r="AH42" i="12"/>
  <c r="AH42" i="15"/>
  <c r="AG48" i="4"/>
  <c r="AI48" i="14"/>
  <c r="AG49" i="15"/>
  <c r="AH49" i="15"/>
  <c r="AI49" i="14"/>
  <c r="AG6" i="9"/>
  <c r="AH6" i="9"/>
  <c r="AH6" i="15"/>
  <c r="AG8" i="5"/>
  <c r="AH8" i="5"/>
  <c r="AG16" i="5"/>
  <c r="AH16" i="5"/>
  <c r="AG24" i="5"/>
  <c r="AH24" i="5"/>
  <c r="AG26" i="9"/>
  <c r="AH26" i="9"/>
  <c r="AG31" i="4"/>
  <c r="AG34" i="9"/>
  <c r="AH34" i="9"/>
  <c r="AG35" i="7"/>
  <c r="AG36" i="6"/>
  <c r="AH36" i="6"/>
  <c r="AG38" i="4"/>
  <c r="AG42" i="8"/>
  <c r="AH42" i="8"/>
  <c r="AG43" i="7"/>
  <c r="AG46" i="4"/>
  <c r="AH42" i="14"/>
  <c r="AH34" i="14"/>
  <c r="AI31" i="14"/>
  <c r="AH26" i="14"/>
  <c r="AI15" i="14"/>
  <c r="AH43" i="15"/>
  <c r="AH38" i="15"/>
  <c r="AH27" i="15"/>
  <c r="AH22" i="15"/>
  <c r="AH16" i="15"/>
  <c r="AH40" i="12"/>
  <c r="AH35" i="12"/>
  <c r="AH29" i="12"/>
  <c r="AH24" i="12"/>
  <c r="AH19" i="12"/>
  <c r="AH8" i="12"/>
  <c r="AH47" i="9"/>
  <c r="AH41" i="9"/>
  <c r="AH36" i="9"/>
  <c r="AH31" i="9"/>
  <c r="AH25" i="9"/>
  <c r="AH20" i="9"/>
  <c r="AH15" i="9"/>
  <c r="AH9" i="9"/>
  <c r="AH48" i="8"/>
  <c r="AH37" i="8"/>
  <c r="AH32" i="8"/>
  <c r="AH27" i="8"/>
  <c r="AH21" i="8"/>
  <c r="AH16" i="8"/>
  <c r="AH39" i="6"/>
  <c r="AH34" i="6"/>
  <c r="AH29" i="6"/>
  <c r="AH23" i="6"/>
  <c r="AH7" i="6"/>
  <c r="AH41" i="5"/>
  <c r="AH35" i="5"/>
  <c r="AH30" i="5"/>
  <c r="AH19" i="5"/>
  <c r="AG8" i="14"/>
  <c r="AH8" i="14"/>
  <c r="AG9" i="15"/>
  <c r="AH9" i="15"/>
  <c r="AG10" i="12"/>
  <c r="AH10" i="12"/>
  <c r="AG16" i="14"/>
  <c r="AH16" i="14"/>
  <c r="AG17" i="15"/>
  <c r="AH17" i="15"/>
  <c r="AG24" i="14"/>
  <c r="AH24" i="14"/>
  <c r="AG26" i="8"/>
  <c r="AH26" i="8"/>
  <c r="AG27" i="7"/>
  <c r="AG28" i="6"/>
  <c r="AH28" i="6"/>
  <c r="AG30" i="4"/>
  <c r="AG34" i="8"/>
  <c r="AH34" i="8"/>
  <c r="AG36" i="5"/>
  <c r="AH36" i="5"/>
  <c r="AG42" i="7"/>
  <c r="AI44" i="14"/>
  <c r="AI36" i="14"/>
  <c r="AH31" i="14"/>
  <c r="AI28" i="14"/>
  <c r="AI22" i="14"/>
  <c r="AH15" i="14"/>
  <c r="AI8" i="14"/>
  <c r="AG23" i="4"/>
  <c r="AG26" i="7"/>
  <c r="AG28" i="5"/>
  <c r="AH28" i="5"/>
  <c r="AG34" i="7"/>
  <c r="AG37" i="15"/>
  <c r="AH37" i="15"/>
  <c r="AG38" i="12"/>
  <c r="AH38" i="12"/>
  <c r="AG46" i="12"/>
  <c r="AH46" i="12"/>
  <c r="AH36" i="14"/>
  <c r="AH28" i="14"/>
  <c r="AH22" i="14"/>
  <c r="AH31" i="15"/>
  <c r="AH15" i="15"/>
  <c r="AH10" i="15"/>
  <c r="AH39" i="12"/>
  <c r="AH33" i="12"/>
  <c r="AH28" i="12"/>
  <c r="AH23" i="12"/>
  <c r="AH17" i="12"/>
  <c r="AH7" i="12"/>
  <c r="AH40" i="9"/>
  <c r="AH29" i="9"/>
  <c r="AH24" i="9"/>
  <c r="AH19" i="9"/>
  <c r="AH8" i="9"/>
  <c r="AH47" i="8"/>
  <c r="AH41" i="8"/>
  <c r="AH31" i="8"/>
  <c r="AH25" i="8"/>
  <c r="AH20" i="8"/>
  <c r="AH9" i="8"/>
  <c r="AH49" i="6"/>
  <c r="AH43" i="6"/>
  <c r="AH33" i="6"/>
  <c r="AH27" i="6"/>
  <c r="AH22" i="6"/>
  <c r="AH11" i="6"/>
  <c r="AH6" i="6"/>
  <c r="AH34" i="5"/>
  <c r="AH29" i="5"/>
  <c r="AH23" i="5"/>
  <c r="AH13" i="5"/>
  <c r="AH7" i="5"/>
  <c r="AG10" i="8"/>
  <c r="AH10" i="8"/>
  <c r="AG11" i="7"/>
  <c r="AG19" i="7"/>
  <c r="AG20" i="6"/>
  <c r="AH20" i="6"/>
  <c r="AG22" i="4"/>
  <c r="AG29" i="15"/>
  <c r="AH29" i="15"/>
  <c r="AG30" i="12"/>
  <c r="AH30" i="12"/>
  <c r="AG38" i="9"/>
  <c r="AH38" i="9"/>
  <c r="AG46" i="9"/>
  <c r="AH46" i="9"/>
  <c r="AG6" i="4"/>
  <c r="AH49" i="14"/>
  <c r="AI46" i="14"/>
  <c r="AH41" i="14"/>
  <c r="AI38" i="14"/>
  <c r="AI30" i="14"/>
  <c r="AI14" i="14"/>
  <c r="AG10" i="7"/>
  <c r="AH13" i="14"/>
  <c r="AI13" i="14"/>
  <c r="AG20" i="5"/>
  <c r="AH20" i="5"/>
  <c r="AH21" i="14"/>
  <c r="AI21" i="14"/>
  <c r="AG30" i="9"/>
  <c r="AH30" i="9"/>
  <c r="AG38" i="8"/>
  <c r="AH38" i="8"/>
  <c r="AG40" i="6"/>
  <c r="AH40" i="6"/>
  <c r="AG46" i="8"/>
  <c r="AH46" i="8"/>
  <c r="AG48" i="6"/>
  <c r="AH48" i="6"/>
  <c r="AH46" i="14"/>
  <c r="AI43" i="14"/>
  <c r="AH38" i="14"/>
  <c r="AI35" i="14"/>
  <c r="AH30" i="14"/>
  <c r="AI27" i="14"/>
  <c r="AG21" i="14"/>
  <c r="AI17" i="14"/>
  <c r="AH46" i="15"/>
  <c r="AH35" i="15"/>
  <c r="AH30" i="15"/>
  <c r="AH24" i="15"/>
  <c r="AH48" i="12"/>
  <c r="AH43" i="12"/>
  <c r="AH37" i="12"/>
  <c r="AH16" i="12"/>
  <c r="AH11" i="12"/>
  <c r="AH49" i="9"/>
  <c r="AH39" i="9"/>
  <c r="AH33" i="9"/>
  <c r="AH23" i="9"/>
  <c r="AH17" i="9"/>
  <c r="AH7" i="9"/>
  <c r="AH40" i="8"/>
  <c r="AH24" i="8"/>
  <c r="AH19" i="8"/>
  <c r="AH13" i="8"/>
  <c r="AH8" i="8"/>
  <c r="AH47" i="6"/>
  <c r="AH42" i="6"/>
  <c r="AH26" i="6"/>
  <c r="AH21" i="6"/>
  <c r="AH15" i="6"/>
  <c r="AH10" i="6"/>
  <c r="AH49" i="5"/>
  <c r="AH43" i="5"/>
  <c r="AH33" i="5"/>
  <c r="AH27" i="5"/>
  <c r="AH22" i="5"/>
  <c r="AH11" i="5"/>
  <c r="AH6" i="5"/>
  <c r="AG13" i="15"/>
  <c r="AH13" i="15"/>
  <c r="AG21" i="15"/>
  <c r="AH21" i="15"/>
  <c r="AG22" i="12"/>
  <c r="AH22" i="12"/>
  <c r="AG30" i="8"/>
  <c r="AH30" i="8"/>
  <c r="AG32" i="6"/>
  <c r="AH32" i="6"/>
  <c r="AG40" i="5"/>
  <c r="AH40" i="5"/>
  <c r="AG48" i="5"/>
  <c r="AH48" i="5"/>
  <c r="AG6" i="12"/>
  <c r="AH6" i="12"/>
  <c r="AI24" i="14"/>
  <c r="AG5" i="7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H50" i="12" l="1"/>
  <c r="AG50" i="12"/>
  <c r="AG50" i="7"/>
  <c r="AG5" i="4" l="1"/>
  <c r="AG50" i="4" l="1"/>
  <c r="AF50" i="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9" l="1"/>
  <c r="AH50" i="8"/>
  <c r="AH50" i="6"/>
  <c r="AG50" i="9"/>
  <c r="AG50" i="8"/>
  <c r="AG50" i="6"/>
  <c r="AH50" i="5"/>
  <c r="AG50" i="5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<sst xmlns="http://schemas.openxmlformats.org/spreadsheetml/2006/main" count="1666" uniqueCount="251">
  <si>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</si>
  <si>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</si>
  <si>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</si>
  <si>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</si>
  <si>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</si>
  <si>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</si>
  <si>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</si>
  <si>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</si>
  <si>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</si>
  <si>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</si>
  <si>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</si>
  <si>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</si>
  <si>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</si>
  <si>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</si>
  <si>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</si>
  <si>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</si>
  <si>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</si>
  <si>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</si>
  <si>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</si>
  <si>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</si>
  <si>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</si>
  <si>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</si>
  <si>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</si>
  <si>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</si>
  <si>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</si>
  <si>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</si>
  <si>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</si>
  <si>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</si>
  <si>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</si>
  <si>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</si>
  <si>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</si>
  <si>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</si>
  <si>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</si>
  <si>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</si>
  <si>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</si>
  <si>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</si>
  <si>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</si>
  <si>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</si>
  <si>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</si>
  <si>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</si>
  <si>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</si>
  <si>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</si>
  <si>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</si>
  <si>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</si>
  <si>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</si>
  <si>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</si>
  <si>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</si>
  <si>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</si>
  <si>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</si>
  <si>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</si>
  <si>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</si>
  <si>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</si>
  <si>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</si>
  <si>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</si>
  <si>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</si>
  <si>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</si>
  <si>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</si>
  <si>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</si>
  <si>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</si>
  <si>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</si>
  <si>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</si>
  <si>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</si>
  <si>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</si>
  <si>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</si>
  <si>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</si>
  <si>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</si>
  <si>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</si>
  <si>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</si>
  <si>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</si>
  <si>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</si>
  <si>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</si>
  <si>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</si>
  <si>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</si>
  <si>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</si>
  <si>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</si>
  <si>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</si>
  <si>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</si>
  <si>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</si>
  <si>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</si>
  <si>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</si>
  <si>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</si>
  <si>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</si>
  <si>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</si>
  <si>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</si>
  <si>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</si>
  <si>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</si>
  <si>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</si>
  <si>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</si>
  <si>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</si>
  <si>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</si>
  <si>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</si>
  <si>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</si>
  <si>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</si>
  <si>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</si>
  <si>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</si>
  <si>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</si>
  <si>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</si>
  <si>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</si>
  <si>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</si>
  <si>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</si>
  <si>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</si>
  <si>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</si>
  <si>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</si>
  <si>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</si>
  <si>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</si>
  <si>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</si>
  <si>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</si>
  <si>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</si>
  <si>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</si>
  <si>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</si>
  <si>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</si>
  <si>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</si>
  <si>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</si>
  <si>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</si>
  <si>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</si>
  <si>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</si>
  <si>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</si>
  <si>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</si>
  <si>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</si>
  <si>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</si>
  <si>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</si>
  <si>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</si>
  <si>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</si>
  <si>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</si>
  <si>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</si>
  <si>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</si>
  <si>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</si>
  <si>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</si>
  <si>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</si>
  <si>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</si>
  <si>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</si>
  <si>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</si>
  <si>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</si>
  <si>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</si>
  <si>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</si>
  <si>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</si>
  <si>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</si>
  <si>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</si>
  <si>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</si>
  <si>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</si>
  <si>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</si>
  <si>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</si>
  <si>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</si>
  <si>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</si>
  <si>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</si>
  <si>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</si>
  <si>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</si>
  <si>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</si>
  <si>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</si>
  <si>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</si>
  <si>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</si>
  <si>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</si>
  <si>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</si>
  <si>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</si>
  <si>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</si>
  <si>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</si>
  <si>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</si>
  <si>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</si>
  <si>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</si>
  <si>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</si>
  <si>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</si>
  <si>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</si>
  <si>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</si>
  <si>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</si>
  <si>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</si>
  <si>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</si>
  <si>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</si>
  <si>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</si>
  <si>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</si>
  <si>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</si>
  <si>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</si>
  <si>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</si>
  <si>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</si>
  <si>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</si>
  <si>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</si>
  <si>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</si>
  <si>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</si>
  <si>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</si>
  <si>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</si>
  <si>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</si>
  <si>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</si>
  <si>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</si>
  <si>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</si>
  <si>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</si>
  <si>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</si>
  <si>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</si>
  <si>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</si>
  <si>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</si>
  <si>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</si>
  <si>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</si>
  <si>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</si>
  <si>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</si>
  <si>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</si>
  <si>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</si>
  <si>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</si>
  <si>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</si>
  <si>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</si>
  <si>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</si>
  <si>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</si>
  <si>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</si>
  <si>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</si>
  <si>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Outubro/2020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</si>
  <si>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</si>
  <si>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</si>
  <si>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</si>
  <si>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</si>
  <si>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</si>
  <si>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</si>
  <si>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</si>
  <si>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</si>
  <si>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</si>
  <si>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Outbro/2023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</si>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</sst>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50</xdr:row>
      <xdr:rowOff>31750</xdr:rowOff>
    </xdr:from>
    <xdr:to>
      <xdr:col>31</xdr:col>
      <xdr:colOff>197222</xdr:colOff>
      <xdr:row>56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77</xdr:row>
      <xdr:rowOff>63500</xdr:rowOff>
    </xdr:from>
    <xdr:to>
      <xdr:col>34</xdr:col>
      <xdr:colOff>504139</xdr:colOff>
      <xdr:row>83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50</xdr:row>
      <xdr:rowOff>84667</xdr:rowOff>
    </xdr:from>
    <xdr:to>
      <xdr:col>32</xdr:col>
      <xdr:colOff>133723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50</xdr:row>
      <xdr:rowOff>63500</xdr:rowOff>
    </xdr:from>
    <xdr:to>
      <xdr:col>33</xdr:col>
      <xdr:colOff>133723</xdr:colOff>
      <xdr:row>56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50</xdr:row>
      <xdr:rowOff>74083</xdr:rowOff>
    </xdr:from>
    <xdr:to>
      <xdr:col>31</xdr:col>
      <xdr:colOff>366554</xdr:colOff>
      <xdr:row>56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50</xdr:row>
      <xdr:rowOff>31750</xdr:rowOff>
    </xdr:from>
    <xdr:to>
      <xdr:col>31</xdr:col>
      <xdr:colOff>123138</xdr:colOff>
      <xdr:row>56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50</xdr:row>
      <xdr:rowOff>95250</xdr:rowOff>
    </xdr:from>
    <xdr:to>
      <xdr:col>33</xdr:col>
      <xdr:colOff>207805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50</xdr:row>
      <xdr:rowOff>52916</xdr:rowOff>
    </xdr:from>
    <xdr:to>
      <xdr:col>33</xdr:col>
      <xdr:colOff>218388</xdr:colOff>
      <xdr:row>56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50</xdr:row>
      <xdr:rowOff>74083</xdr:rowOff>
    </xdr:from>
    <xdr:to>
      <xdr:col>33</xdr:col>
      <xdr:colOff>101972</xdr:colOff>
      <xdr:row>56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ÁguaClara 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27.316666666666663</v>
          </cell>
          <cell r="C5">
            <v>34.200000000000003</v>
          </cell>
          <cell r="D5">
            <v>23.5</v>
          </cell>
          <cell r="E5">
            <v>79.375</v>
          </cell>
          <cell r="F5">
            <v>100</v>
          </cell>
          <cell r="G5">
            <v>50</v>
          </cell>
          <cell r="H5">
            <v>9.7200000000000006</v>
          </cell>
          <cell r="I5" t="str">
            <v>*</v>
          </cell>
          <cell r="J5">
            <v>23.040000000000003</v>
          </cell>
          <cell r="K5">
            <v>0.4</v>
          </cell>
        </row>
        <row r="6">
          <cell r="B6">
            <v>28.283333333333331</v>
          </cell>
          <cell r="C6">
            <v>37.299999999999997</v>
          </cell>
          <cell r="D6">
            <v>21.6</v>
          </cell>
          <cell r="E6">
            <v>70.916666666666671</v>
          </cell>
          <cell r="F6">
            <v>100</v>
          </cell>
          <cell r="G6">
            <v>33</v>
          </cell>
          <cell r="H6">
            <v>9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30.524999999999995</v>
          </cell>
          <cell r="C7">
            <v>40.700000000000003</v>
          </cell>
          <cell r="D7">
            <v>22.9</v>
          </cell>
          <cell r="E7">
            <v>59.166666666666664</v>
          </cell>
          <cell r="F7">
            <v>93</v>
          </cell>
          <cell r="G7">
            <v>23</v>
          </cell>
          <cell r="H7">
            <v>15.48</v>
          </cell>
          <cell r="I7" t="str">
            <v>*</v>
          </cell>
          <cell r="J7">
            <v>32.4</v>
          </cell>
          <cell r="K7">
            <v>0</v>
          </cell>
        </row>
        <row r="8">
          <cell r="B8">
            <v>31.070833333333329</v>
          </cell>
          <cell r="C8">
            <v>39</v>
          </cell>
          <cell r="D8">
            <v>24.4</v>
          </cell>
          <cell r="E8">
            <v>57</v>
          </cell>
          <cell r="F8">
            <v>86</v>
          </cell>
          <cell r="G8">
            <v>31</v>
          </cell>
          <cell r="H8">
            <v>15.120000000000001</v>
          </cell>
          <cell r="I8" t="str">
            <v>*</v>
          </cell>
          <cell r="J8">
            <v>64.8</v>
          </cell>
          <cell r="K8">
            <v>0</v>
          </cell>
        </row>
        <row r="9">
          <cell r="B9">
            <v>31.270833333333332</v>
          </cell>
          <cell r="C9">
            <v>40.1</v>
          </cell>
          <cell r="D9">
            <v>24.5</v>
          </cell>
          <cell r="E9">
            <v>55.5</v>
          </cell>
          <cell r="F9">
            <v>85</v>
          </cell>
          <cell r="G9">
            <v>25</v>
          </cell>
          <cell r="H9">
            <v>14.4</v>
          </cell>
          <cell r="I9" t="str">
            <v>*</v>
          </cell>
          <cell r="J9">
            <v>41.04</v>
          </cell>
          <cell r="K9">
            <v>0</v>
          </cell>
        </row>
        <row r="10">
          <cell r="B10">
            <v>30.183333333333337</v>
          </cell>
          <cell r="C10">
            <v>40.200000000000003</v>
          </cell>
          <cell r="D10">
            <v>22.8</v>
          </cell>
          <cell r="E10">
            <v>60.625</v>
          </cell>
          <cell r="F10">
            <v>93</v>
          </cell>
          <cell r="G10">
            <v>28</v>
          </cell>
          <cell r="H10">
            <v>14.04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29.5625</v>
          </cell>
          <cell r="C11">
            <v>39.700000000000003</v>
          </cell>
          <cell r="D11">
            <v>24.5</v>
          </cell>
          <cell r="E11">
            <v>65.083333333333329</v>
          </cell>
          <cell r="F11">
            <v>96</v>
          </cell>
          <cell r="G11">
            <v>30</v>
          </cell>
          <cell r="H11">
            <v>18</v>
          </cell>
          <cell r="I11" t="str">
            <v>*</v>
          </cell>
          <cell r="J11">
            <v>53.28</v>
          </cell>
          <cell r="K11">
            <v>13.6</v>
          </cell>
        </row>
        <row r="12">
          <cell r="B12">
            <v>26.237500000000001</v>
          </cell>
          <cell r="C12">
            <v>35.6</v>
          </cell>
          <cell r="D12">
            <v>21.9</v>
          </cell>
          <cell r="E12">
            <v>82.458333333333329</v>
          </cell>
          <cell r="F12">
            <v>99</v>
          </cell>
          <cell r="G12">
            <v>46</v>
          </cell>
          <cell r="H12">
            <v>15.48</v>
          </cell>
          <cell r="I12" t="str">
            <v>*</v>
          </cell>
          <cell r="J12">
            <v>39.24</v>
          </cell>
          <cell r="K12">
            <v>21.8</v>
          </cell>
        </row>
        <row r="13">
          <cell r="B13">
            <v>23.737499999999997</v>
          </cell>
          <cell r="C13">
            <v>31</v>
          </cell>
          <cell r="D13">
            <v>19.600000000000001</v>
          </cell>
          <cell r="E13">
            <v>79.416666666666671</v>
          </cell>
          <cell r="F13">
            <v>100</v>
          </cell>
          <cell r="G13">
            <v>48</v>
          </cell>
          <cell r="H13">
            <v>11.520000000000001</v>
          </cell>
          <cell r="I13" t="str">
            <v>*</v>
          </cell>
          <cell r="J13">
            <v>24.12</v>
          </cell>
          <cell r="K13">
            <v>1.6</v>
          </cell>
        </row>
        <row r="14">
          <cell r="B14">
            <v>26.291666666666668</v>
          </cell>
          <cell r="C14">
            <v>35.6</v>
          </cell>
          <cell r="D14">
            <v>18.5</v>
          </cell>
          <cell r="E14">
            <v>71.916666666666671</v>
          </cell>
          <cell r="F14">
            <v>99</v>
          </cell>
          <cell r="G14">
            <v>41</v>
          </cell>
          <cell r="H14">
            <v>12.24</v>
          </cell>
          <cell r="I14" t="str">
            <v>*</v>
          </cell>
          <cell r="J14">
            <v>28.08</v>
          </cell>
          <cell r="K14">
            <v>0</v>
          </cell>
        </row>
        <row r="15">
          <cell r="B15">
            <v>29.716666666666672</v>
          </cell>
          <cell r="C15">
            <v>39.200000000000003</v>
          </cell>
          <cell r="D15">
            <v>22</v>
          </cell>
          <cell r="E15">
            <v>62.125</v>
          </cell>
          <cell r="F15">
            <v>96</v>
          </cell>
          <cell r="G15">
            <v>31</v>
          </cell>
          <cell r="H15">
            <v>12.6</v>
          </cell>
          <cell r="I15" t="str">
            <v>*</v>
          </cell>
          <cell r="J15">
            <v>30.6</v>
          </cell>
          <cell r="K15">
            <v>0</v>
          </cell>
        </row>
        <row r="16">
          <cell r="B16">
            <v>31.875000000000004</v>
          </cell>
          <cell r="C16">
            <v>40.200000000000003</v>
          </cell>
          <cell r="D16">
            <v>24.7</v>
          </cell>
          <cell r="E16">
            <v>58.583333333333336</v>
          </cell>
          <cell r="F16">
            <v>91</v>
          </cell>
          <cell r="G16">
            <v>27</v>
          </cell>
          <cell r="H16">
            <v>17.28</v>
          </cell>
          <cell r="I16" t="str">
            <v>*</v>
          </cell>
          <cell r="J16">
            <v>42.12</v>
          </cell>
          <cell r="K16">
            <v>0</v>
          </cell>
        </row>
        <row r="17">
          <cell r="B17">
            <v>25.816666666666674</v>
          </cell>
          <cell r="C17">
            <v>32.200000000000003</v>
          </cell>
          <cell r="D17">
            <v>20.3</v>
          </cell>
          <cell r="E17">
            <v>66.375</v>
          </cell>
          <cell r="F17">
            <v>83</v>
          </cell>
          <cell r="G17">
            <v>46</v>
          </cell>
          <cell r="H17">
            <v>10.8</v>
          </cell>
          <cell r="I17" t="str">
            <v>*</v>
          </cell>
          <cell r="J17">
            <v>30.96</v>
          </cell>
          <cell r="K17">
            <v>0</v>
          </cell>
        </row>
        <row r="18">
          <cell r="B18">
            <v>27.075000000000003</v>
          </cell>
          <cell r="C18">
            <v>35</v>
          </cell>
          <cell r="D18">
            <v>20.9</v>
          </cell>
          <cell r="E18">
            <v>68.125</v>
          </cell>
          <cell r="F18">
            <v>93</v>
          </cell>
          <cell r="G18">
            <v>42</v>
          </cell>
          <cell r="H18">
            <v>10.44</v>
          </cell>
          <cell r="I18" t="str">
            <v>*</v>
          </cell>
          <cell r="J18">
            <v>21.6</v>
          </cell>
          <cell r="K18">
            <v>0</v>
          </cell>
        </row>
        <row r="19">
          <cell r="B19">
            <v>29.075000000000003</v>
          </cell>
          <cell r="C19">
            <v>39.299999999999997</v>
          </cell>
          <cell r="D19">
            <v>21.8</v>
          </cell>
          <cell r="E19">
            <v>64.75</v>
          </cell>
          <cell r="F19">
            <v>95</v>
          </cell>
          <cell r="G19">
            <v>31</v>
          </cell>
          <cell r="H19">
            <v>17.28</v>
          </cell>
          <cell r="I19" t="str">
            <v>*</v>
          </cell>
          <cell r="J19">
            <v>45</v>
          </cell>
          <cell r="K19">
            <v>0</v>
          </cell>
        </row>
        <row r="20">
          <cell r="B20">
            <v>28.812500000000004</v>
          </cell>
          <cell r="C20">
            <v>39.5</v>
          </cell>
          <cell r="D20">
            <v>21.5</v>
          </cell>
          <cell r="E20">
            <v>66.708333333333329</v>
          </cell>
          <cell r="F20">
            <v>98</v>
          </cell>
          <cell r="G20">
            <v>29</v>
          </cell>
          <cell r="H20">
            <v>19.8</v>
          </cell>
          <cell r="I20" t="str">
            <v>*</v>
          </cell>
          <cell r="J20">
            <v>46.440000000000005</v>
          </cell>
          <cell r="K20">
            <v>2.6</v>
          </cell>
        </row>
        <row r="21">
          <cell r="B21">
            <v>29.308333333333334</v>
          </cell>
          <cell r="C21">
            <v>41</v>
          </cell>
          <cell r="D21">
            <v>23.6</v>
          </cell>
          <cell r="E21">
            <v>64.166666666666671</v>
          </cell>
          <cell r="F21">
            <v>91</v>
          </cell>
          <cell r="G21">
            <v>24</v>
          </cell>
          <cell r="H21">
            <v>18.36</v>
          </cell>
          <cell r="I21" t="str">
            <v>*</v>
          </cell>
          <cell r="J21">
            <v>54.36</v>
          </cell>
          <cell r="K21">
            <v>3.6</v>
          </cell>
        </row>
        <row r="22">
          <cell r="B22">
            <v>29.816666666666674</v>
          </cell>
          <cell r="C22">
            <v>40.5</v>
          </cell>
          <cell r="D22">
            <v>22.6</v>
          </cell>
          <cell r="E22">
            <v>64.916666666666671</v>
          </cell>
          <cell r="F22">
            <v>97</v>
          </cell>
          <cell r="G22">
            <v>23</v>
          </cell>
          <cell r="H22">
            <v>8.64</v>
          </cell>
          <cell r="I22" t="str">
            <v>*</v>
          </cell>
          <cell r="J22">
            <v>32.4</v>
          </cell>
          <cell r="K22">
            <v>0</v>
          </cell>
        </row>
        <row r="23">
          <cell r="B23">
            <v>28.766666666666666</v>
          </cell>
          <cell r="C23">
            <v>37.200000000000003</v>
          </cell>
          <cell r="D23">
            <v>22.8</v>
          </cell>
          <cell r="E23">
            <v>64.625</v>
          </cell>
          <cell r="F23">
            <v>93</v>
          </cell>
          <cell r="G23">
            <v>37</v>
          </cell>
          <cell r="H23">
            <v>13.32</v>
          </cell>
          <cell r="I23" t="str">
            <v>*</v>
          </cell>
          <cell r="J23">
            <v>43.56</v>
          </cell>
          <cell r="K23">
            <v>0</v>
          </cell>
        </row>
        <row r="24">
          <cell r="B24">
            <v>25.962499999999995</v>
          </cell>
          <cell r="C24">
            <v>32.1</v>
          </cell>
          <cell r="D24">
            <v>22.4</v>
          </cell>
          <cell r="E24">
            <v>78.041666666666671</v>
          </cell>
          <cell r="F24">
            <v>97</v>
          </cell>
          <cell r="G24">
            <v>54</v>
          </cell>
          <cell r="H24">
            <v>12.24</v>
          </cell>
          <cell r="I24" t="str">
            <v>*</v>
          </cell>
          <cell r="J24">
            <v>33.480000000000004</v>
          </cell>
          <cell r="K24">
            <v>2.8</v>
          </cell>
        </row>
        <row r="25">
          <cell r="B25">
            <v>28.412499999999998</v>
          </cell>
          <cell r="C25">
            <v>35.9</v>
          </cell>
          <cell r="D25">
            <v>22.7</v>
          </cell>
          <cell r="E25">
            <v>71.291666666666671</v>
          </cell>
          <cell r="F25">
            <v>100</v>
          </cell>
          <cell r="G25">
            <v>37</v>
          </cell>
          <cell r="H25">
            <v>13.68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29.162499999999998</v>
          </cell>
          <cell r="C26">
            <v>39</v>
          </cell>
          <cell r="D26">
            <v>21.3</v>
          </cell>
          <cell r="E26">
            <v>60.833333333333336</v>
          </cell>
          <cell r="F26">
            <v>90</v>
          </cell>
          <cell r="G26">
            <v>26</v>
          </cell>
          <cell r="H26">
            <v>12.6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30.208333333333332</v>
          </cell>
          <cell r="C27">
            <v>41.3</v>
          </cell>
          <cell r="D27">
            <v>21.2</v>
          </cell>
          <cell r="E27">
            <v>55.875</v>
          </cell>
          <cell r="F27">
            <v>90</v>
          </cell>
          <cell r="G27">
            <v>17</v>
          </cell>
          <cell r="H27">
            <v>13.32</v>
          </cell>
          <cell r="I27" t="str">
            <v>*</v>
          </cell>
          <cell r="J27">
            <v>38.519999999999996</v>
          </cell>
          <cell r="K27">
            <v>0</v>
          </cell>
        </row>
        <row r="28">
          <cell r="B28">
            <v>28.524999999999995</v>
          </cell>
          <cell r="C28">
            <v>37.799999999999997</v>
          </cell>
          <cell r="D28">
            <v>24.4</v>
          </cell>
          <cell r="E28">
            <v>66.958333333333329</v>
          </cell>
          <cell r="F28">
            <v>87</v>
          </cell>
          <cell r="G28">
            <v>36</v>
          </cell>
          <cell r="H28">
            <v>17.64</v>
          </cell>
          <cell r="I28" t="str">
            <v>*</v>
          </cell>
          <cell r="J28">
            <v>66.239999999999995</v>
          </cell>
          <cell r="K28">
            <v>0</v>
          </cell>
        </row>
        <row r="29">
          <cell r="B29">
            <v>27.25</v>
          </cell>
          <cell r="C29">
            <v>33.9</v>
          </cell>
          <cell r="D29">
            <v>23.2</v>
          </cell>
          <cell r="E29">
            <v>76.583333333333329</v>
          </cell>
          <cell r="F29">
            <v>98</v>
          </cell>
          <cell r="G29">
            <v>45</v>
          </cell>
          <cell r="H29">
            <v>10.8</v>
          </cell>
          <cell r="I29" t="str">
            <v>*</v>
          </cell>
          <cell r="J29">
            <v>25.92</v>
          </cell>
          <cell r="K29">
            <v>0</v>
          </cell>
        </row>
        <row r="30">
          <cell r="B30">
            <v>29.133333333333329</v>
          </cell>
          <cell r="C30">
            <v>36</v>
          </cell>
          <cell r="D30">
            <v>23.1</v>
          </cell>
          <cell r="E30">
            <v>67.625</v>
          </cell>
          <cell r="F30">
            <v>95</v>
          </cell>
          <cell r="G30">
            <v>41</v>
          </cell>
          <cell r="H30">
            <v>19.440000000000001</v>
          </cell>
          <cell r="I30" t="str">
            <v>*</v>
          </cell>
          <cell r="J30">
            <v>45.72</v>
          </cell>
          <cell r="K30">
            <v>0.60000000000000009</v>
          </cell>
        </row>
        <row r="31">
          <cell r="B31">
            <v>28.69583333333334</v>
          </cell>
          <cell r="C31">
            <v>37.6</v>
          </cell>
          <cell r="D31">
            <v>23.6</v>
          </cell>
          <cell r="E31">
            <v>70.708333333333329</v>
          </cell>
          <cell r="F31">
            <v>95</v>
          </cell>
          <cell r="G31">
            <v>36</v>
          </cell>
          <cell r="H31">
            <v>14.76</v>
          </cell>
          <cell r="I31" t="str">
            <v>*</v>
          </cell>
          <cell r="J31">
            <v>45.72</v>
          </cell>
          <cell r="K31">
            <v>3</v>
          </cell>
        </row>
        <row r="32">
          <cell r="B32">
            <v>26.620833333333334</v>
          </cell>
          <cell r="C32">
            <v>36.200000000000003</v>
          </cell>
          <cell r="D32">
            <v>23</v>
          </cell>
          <cell r="E32">
            <v>82.875</v>
          </cell>
          <cell r="F32">
            <v>100</v>
          </cell>
          <cell r="G32">
            <v>40</v>
          </cell>
          <cell r="H32">
            <v>24.840000000000003</v>
          </cell>
          <cell r="I32" t="str">
            <v>*</v>
          </cell>
          <cell r="J32">
            <v>57.960000000000008</v>
          </cell>
          <cell r="K32">
            <v>44.6</v>
          </cell>
        </row>
        <row r="33">
          <cell r="B33">
            <v>27.858333333333324</v>
          </cell>
          <cell r="C33">
            <v>35.200000000000003</v>
          </cell>
          <cell r="D33">
            <v>23.8</v>
          </cell>
          <cell r="E33">
            <v>78.583333333333329</v>
          </cell>
          <cell r="F33">
            <v>100</v>
          </cell>
          <cell r="G33">
            <v>45</v>
          </cell>
          <cell r="H33">
            <v>11.520000000000001</v>
          </cell>
          <cell r="I33" t="str">
            <v>*</v>
          </cell>
          <cell r="J33">
            <v>39.96</v>
          </cell>
          <cell r="K33">
            <v>0</v>
          </cell>
        </row>
        <row r="34">
          <cell r="B34">
            <v>26.062499999999996</v>
          </cell>
          <cell r="C34">
            <v>31.2</v>
          </cell>
          <cell r="D34">
            <v>23.2</v>
          </cell>
          <cell r="E34">
            <v>83.833333333333329</v>
          </cell>
          <cell r="F34">
            <v>98</v>
          </cell>
          <cell r="G34">
            <v>57</v>
          </cell>
          <cell r="H34">
            <v>12.24</v>
          </cell>
          <cell r="I34" t="str">
            <v>*</v>
          </cell>
          <cell r="J34">
            <v>33.840000000000003</v>
          </cell>
          <cell r="K34">
            <v>10.399999999999999</v>
          </cell>
        </row>
        <row r="35">
          <cell r="B35">
            <v>26.933333333333334</v>
          </cell>
          <cell r="C35">
            <v>33.9</v>
          </cell>
          <cell r="D35">
            <v>23</v>
          </cell>
          <cell r="E35">
            <v>78.583333333333329</v>
          </cell>
          <cell r="F35">
            <v>99</v>
          </cell>
          <cell r="G35">
            <v>48</v>
          </cell>
          <cell r="H35">
            <v>10.44</v>
          </cell>
          <cell r="I35" t="str">
            <v>*</v>
          </cell>
          <cell r="J35">
            <v>30.96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24.775000000000002</v>
          </cell>
          <cell r="C5">
            <v>31.1</v>
          </cell>
          <cell r="D5">
            <v>19.2</v>
          </cell>
          <cell r="E5">
            <v>68.208333333333329</v>
          </cell>
          <cell r="F5">
            <v>91</v>
          </cell>
          <cell r="G5">
            <v>46</v>
          </cell>
          <cell r="H5">
            <v>16.2</v>
          </cell>
          <cell r="I5" t="str">
            <v>*</v>
          </cell>
          <cell r="J5">
            <v>28.8</v>
          </cell>
          <cell r="K5">
            <v>0</v>
          </cell>
        </row>
        <row r="6">
          <cell r="B6">
            <v>27.308695652173913</v>
          </cell>
          <cell r="C6">
            <v>37.1</v>
          </cell>
          <cell r="D6">
            <v>20.9</v>
          </cell>
          <cell r="E6">
            <v>60.130434782608695</v>
          </cell>
          <cell r="F6">
            <v>84</v>
          </cell>
          <cell r="G6">
            <v>33</v>
          </cell>
          <cell r="H6">
            <v>16.920000000000002</v>
          </cell>
          <cell r="I6" t="str">
            <v>*</v>
          </cell>
          <cell r="J6">
            <v>32.04</v>
          </cell>
          <cell r="K6">
            <v>0</v>
          </cell>
        </row>
        <row r="7">
          <cell r="B7">
            <v>30.649999999999995</v>
          </cell>
          <cell r="C7">
            <v>38.799999999999997</v>
          </cell>
          <cell r="D7">
            <v>24.7</v>
          </cell>
          <cell r="E7">
            <v>56.25</v>
          </cell>
          <cell r="F7">
            <v>82</v>
          </cell>
          <cell r="G7">
            <v>29</v>
          </cell>
          <cell r="H7">
            <v>18.720000000000002</v>
          </cell>
          <cell r="I7" t="str">
            <v>*</v>
          </cell>
          <cell r="J7">
            <v>44.28</v>
          </cell>
          <cell r="K7">
            <v>0</v>
          </cell>
        </row>
        <row r="8">
          <cell r="B8">
            <v>30.670833333333338</v>
          </cell>
          <cell r="C8">
            <v>37.9</v>
          </cell>
          <cell r="D8">
            <v>22.5</v>
          </cell>
          <cell r="E8">
            <v>53.375</v>
          </cell>
          <cell r="F8">
            <v>84</v>
          </cell>
          <cell r="G8">
            <v>34</v>
          </cell>
          <cell r="H8">
            <v>32.4</v>
          </cell>
          <cell r="I8" t="str">
            <v>*</v>
          </cell>
          <cell r="J8">
            <v>59.760000000000005</v>
          </cell>
          <cell r="K8">
            <v>0</v>
          </cell>
        </row>
        <row r="9">
          <cell r="B9">
            <v>22.587500000000002</v>
          </cell>
          <cell r="C9">
            <v>32.6</v>
          </cell>
          <cell r="D9">
            <v>17.600000000000001</v>
          </cell>
          <cell r="E9">
            <v>80.166666666666671</v>
          </cell>
          <cell r="F9">
            <v>100</v>
          </cell>
          <cell r="G9">
            <v>44</v>
          </cell>
          <cell r="H9">
            <v>21.240000000000002</v>
          </cell>
          <cell r="I9" t="str">
            <v>*</v>
          </cell>
          <cell r="J9">
            <v>38.880000000000003</v>
          </cell>
          <cell r="K9">
            <v>0</v>
          </cell>
        </row>
        <row r="10">
          <cell r="B10">
            <v>28.058333333333326</v>
          </cell>
          <cell r="C10">
            <v>38.299999999999997</v>
          </cell>
          <cell r="D10">
            <v>19.7</v>
          </cell>
          <cell r="E10">
            <v>64.166666666666671</v>
          </cell>
          <cell r="F10">
            <v>96</v>
          </cell>
          <cell r="G10">
            <v>30</v>
          </cell>
          <cell r="H10">
            <v>21.240000000000002</v>
          </cell>
          <cell r="I10" t="str">
            <v>*</v>
          </cell>
          <cell r="J10">
            <v>56.88</v>
          </cell>
          <cell r="K10">
            <v>0</v>
          </cell>
        </row>
        <row r="11">
          <cell r="B11">
            <v>30.858333333333334</v>
          </cell>
          <cell r="C11">
            <v>39.799999999999997</v>
          </cell>
          <cell r="D11">
            <v>26</v>
          </cell>
          <cell r="E11">
            <v>52.791666666666664</v>
          </cell>
          <cell r="F11">
            <v>69</v>
          </cell>
          <cell r="G11">
            <v>27</v>
          </cell>
          <cell r="H11">
            <v>32.4</v>
          </cell>
          <cell r="I11" t="str">
            <v>*</v>
          </cell>
          <cell r="J11">
            <v>55.080000000000005</v>
          </cell>
          <cell r="K11">
            <v>0.2</v>
          </cell>
        </row>
        <row r="12">
          <cell r="B12">
            <v>20.304166666666664</v>
          </cell>
          <cell r="C12">
            <v>26.6</v>
          </cell>
          <cell r="D12">
            <v>18.2</v>
          </cell>
          <cell r="E12">
            <v>94</v>
          </cell>
          <cell r="F12">
            <v>100</v>
          </cell>
          <cell r="G12">
            <v>67</v>
          </cell>
          <cell r="H12">
            <v>19.8</v>
          </cell>
          <cell r="I12" t="str">
            <v>*</v>
          </cell>
          <cell r="J12">
            <v>35.28</v>
          </cell>
          <cell r="K12">
            <v>36.4</v>
          </cell>
        </row>
        <row r="13">
          <cell r="B13">
            <v>20.656521739130437</v>
          </cell>
          <cell r="C13">
            <v>28.3</v>
          </cell>
          <cell r="D13">
            <v>16.5</v>
          </cell>
          <cell r="E13">
            <v>82.826086956521735</v>
          </cell>
          <cell r="F13">
            <v>100</v>
          </cell>
          <cell r="G13">
            <v>43</v>
          </cell>
          <cell r="H13">
            <v>14.04</v>
          </cell>
          <cell r="I13" t="str">
            <v>*</v>
          </cell>
          <cell r="J13">
            <v>25.92</v>
          </cell>
          <cell r="K13">
            <v>0.4</v>
          </cell>
        </row>
        <row r="14">
          <cell r="B14">
            <v>24.643478260869564</v>
          </cell>
          <cell r="C14">
            <v>32.799999999999997</v>
          </cell>
          <cell r="D14">
            <v>17</v>
          </cell>
          <cell r="E14">
            <v>67.521739130434781</v>
          </cell>
          <cell r="F14">
            <v>91</v>
          </cell>
          <cell r="G14">
            <v>45</v>
          </cell>
          <cell r="H14">
            <v>15.840000000000002</v>
          </cell>
          <cell r="I14" t="str">
            <v>*</v>
          </cell>
          <cell r="J14">
            <v>37.440000000000005</v>
          </cell>
          <cell r="K14">
            <v>0</v>
          </cell>
        </row>
        <row r="15">
          <cell r="B15">
            <v>29.037499999999998</v>
          </cell>
          <cell r="C15">
            <v>37.4</v>
          </cell>
          <cell r="D15">
            <v>22.8</v>
          </cell>
          <cell r="E15">
            <v>56.166666666666664</v>
          </cell>
          <cell r="F15">
            <v>72</v>
          </cell>
          <cell r="G15">
            <v>35</v>
          </cell>
          <cell r="H15">
            <v>23.040000000000003</v>
          </cell>
          <cell r="I15" t="str">
            <v>*</v>
          </cell>
          <cell r="J15">
            <v>52.92</v>
          </cell>
          <cell r="K15">
            <v>0</v>
          </cell>
        </row>
        <row r="16">
          <cell r="B16">
            <v>25.229166666666668</v>
          </cell>
          <cell r="C16">
            <v>31.7</v>
          </cell>
          <cell r="D16">
            <v>18.7</v>
          </cell>
          <cell r="E16">
            <v>69.958333333333329</v>
          </cell>
          <cell r="F16">
            <v>87</v>
          </cell>
          <cell r="G16">
            <v>50</v>
          </cell>
          <cell r="H16">
            <v>27.720000000000002</v>
          </cell>
          <cell r="I16" t="str">
            <v>*</v>
          </cell>
          <cell r="J16">
            <v>43.2</v>
          </cell>
          <cell r="K16">
            <v>0</v>
          </cell>
        </row>
        <row r="17">
          <cell r="B17">
            <v>19.791666666666668</v>
          </cell>
          <cell r="C17">
            <v>28.4</v>
          </cell>
          <cell r="D17">
            <v>14.8</v>
          </cell>
          <cell r="E17">
            <v>73.916666666666671</v>
          </cell>
          <cell r="F17">
            <v>95</v>
          </cell>
          <cell r="G17">
            <v>44</v>
          </cell>
          <cell r="H17">
            <v>20.88</v>
          </cell>
          <cell r="I17" t="str">
            <v>*</v>
          </cell>
          <cell r="J17">
            <v>38.159999999999997</v>
          </cell>
          <cell r="K17">
            <v>0</v>
          </cell>
        </row>
        <row r="18">
          <cell r="B18">
            <v>24.200000000000003</v>
          </cell>
          <cell r="C18">
            <v>31.7</v>
          </cell>
          <cell r="D18">
            <v>20</v>
          </cell>
          <cell r="E18">
            <v>72.041666666666671</v>
          </cell>
          <cell r="F18">
            <v>96</v>
          </cell>
          <cell r="G18">
            <v>47</v>
          </cell>
          <cell r="H18">
            <v>16.2</v>
          </cell>
          <cell r="I18" t="str">
            <v>*</v>
          </cell>
          <cell r="J18">
            <v>27.720000000000002</v>
          </cell>
          <cell r="K18">
            <v>0</v>
          </cell>
        </row>
        <row r="19">
          <cell r="B19">
            <v>27.617391304347823</v>
          </cell>
          <cell r="C19">
            <v>35.5</v>
          </cell>
          <cell r="D19">
            <v>20</v>
          </cell>
          <cell r="E19">
            <v>62.217391304347828</v>
          </cell>
          <cell r="F19">
            <v>89</v>
          </cell>
          <cell r="G19">
            <v>39</v>
          </cell>
          <cell r="H19">
            <v>23.759999999999998</v>
          </cell>
          <cell r="I19" t="str">
            <v>*</v>
          </cell>
          <cell r="J19">
            <v>38.159999999999997</v>
          </cell>
          <cell r="K19">
            <v>0</v>
          </cell>
        </row>
        <row r="20">
          <cell r="B20">
            <v>30.162499999999994</v>
          </cell>
          <cell r="C20">
            <v>38.4</v>
          </cell>
          <cell r="D20">
            <v>23.7</v>
          </cell>
          <cell r="E20">
            <v>56.333333333333336</v>
          </cell>
          <cell r="F20">
            <v>80</v>
          </cell>
          <cell r="G20">
            <v>30</v>
          </cell>
          <cell r="H20">
            <v>25.2</v>
          </cell>
          <cell r="I20" t="str">
            <v>*</v>
          </cell>
          <cell r="J20">
            <v>47.88</v>
          </cell>
          <cell r="K20">
            <v>1.8</v>
          </cell>
        </row>
        <row r="21">
          <cell r="B21">
            <v>30.191666666666674</v>
          </cell>
          <cell r="C21">
            <v>39.4</v>
          </cell>
          <cell r="D21">
            <v>23.6</v>
          </cell>
          <cell r="E21">
            <v>54.875</v>
          </cell>
          <cell r="F21">
            <v>95</v>
          </cell>
          <cell r="G21">
            <v>26</v>
          </cell>
          <cell r="H21">
            <v>24.48</v>
          </cell>
          <cell r="I21" t="str">
            <v>*</v>
          </cell>
          <cell r="J21">
            <v>50.04</v>
          </cell>
          <cell r="K21">
            <v>9.1999999999999993</v>
          </cell>
        </row>
        <row r="22">
          <cell r="B22">
            <v>26.766666666666666</v>
          </cell>
          <cell r="C22">
            <v>38.200000000000003</v>
          </cell>
          <cell r="D22">
            <v>20.100000000000001</v>
          </cell>
          <cell r="E22">
            <v>72.708333333333329</v>
          </cell>
          <cell r="F22">
            <v>100</v>
          </cell>
          <cell r="G22">
            <v>29</v>
          </cell>
          <cell r="H22">
            <v>20.16</v>
          </cell>
          <cell r="I22" t="str">
            <v>*</v>
          </cell>
          <cell r="J22">
            <v>39.6</v>
          </cell>
          <cell r="K22">
            <v>0.2</v>
          </cell>
        </row>
        <row r="23">
          <cell r="B23">
            <v>25.574999999999999</v>
          </cell>
          <cell r="C23">
            <v>34.299999999999997</v>
          </cell>
          <cell r="D23">
            <v>21.3</v>
          </cell>
          <cell r="E23">
            <v>76.833333333333329</v>
          </cell>
          <cell r="F23">
            <v>100</v>
          </cell>
          <cell r="G23">
            <v>44</v>
          </cell>
          <cell r="H23">
            <v>32.76</v>
          </cell>
          <cell r="I23" t="str">
            <v>*</v>
          </cell>
          <cell r="J23">
            <v>53.28</v>
          </cell>
          <cell r="K23">
            <v>10.799999999999999</v>
          </cell>
        </row>
        <row r="24">
          <cell r="B24">
            <v>24.712500000000002</v>
          </cell>
          <cell r="C24">
            <v>31.3</v>
          </cell>
          <cell r="D24">
            <v>20.8</v>
          </cell>
          <cell r="E24">
            <v>80.958333333333329</v>
          </cell>
          <cell r="F24">
            <v>100</v>
          </cell>
          <cell r="G24">
            <v>52</v>
          </cell>
          <cell r="H24">
            <v>21.240000000000002</v>
          </cell>
          <cell r="I24" t="str">
            <v>*</v>
          </cell>
          <cell r="J24">
            <v>39.6</v>
          </cell>
          <cell r="K24">
            <v>0</v>
          </cell>
        </row>
        <row r="25">
          <cell r="B25">
            <v>27.062499999999996</v>
          </cell>
          <cell r="C25">
            <v>34.799999999999997</v>
          </cell>
          <cell r="D25">
            <v>21.3</v>
          </cell>
          <cell r="E25">
            <v>69</v>
          </cell>
          <cell r="F25">
            <v>99</v>
          </cell>
          <cell r="G25">
            <v>41</v>
          </cell>
          <cell r="H25">
            <v>20.16</v>
          </cell>
          <cell r="I25" t="str">
            <v>*</v>
          </cell>
          <cell r="J25">
            <v>37.800000000000004</v>
          </cell>
          <cell r="K25">
            <v>0.2</v>
          </cell>
        </row>
        <row r="26">
          <cell r="B26">
            <v>28.483333333333331</v>
          </cell>
          <cell r="C26">
            <v>36.4</v>
          </cell>
          <cell r="D26">
            <v>21.6</v>
          </cell>
          <cell r="E26">
            <v>55.916666666666664</v>
          </cell>
          <cell r="F26">
            <v>79</v>
          </cell>
          <cell r="G26">
            <v>32</v>
          </cell>
          <cell r="H26">
            <v>19.079999999999998</v>
          </cell>
          <cell r="I26" t="str">
            <v>*</v>
          </cell>
          <cell r="J26">
            <v>37.800000000000004</v>
          </cell>
          <cell r="K26">
            <v>0</v>
          </cell>
        </row>
        <row r="27">
          <cell r="B27">
            <v>30.626086956521743</v>
          </cell>
          <cell r="C27">
            <v>38.799999999999997</v>
          </cell>
          <cell r="D27">
            <v>23.9</v>
          </cell>
          <cell r="E27">
            <v>50.260869565217391</v>
          </cell>
          <cell r="F27">
            <v>70</v>
          </cell>
          <cell r="G27">
            <v>30</v>
          </cell>
          <cell r="H27">
            <v>19.440000000000001</v>
          </cell>
          <cell r="I27" t="str">
            <v>*</v>
          </cell>
          <cell r="J27">
            <v>42.480000000000004</v>
          </cell>
          <cell r="K27">
            <v>0</v>
          </cell>
        </row>
        <row r="28">
          <cell r="B28">
            <v>23.908333333333328</v>
          </cell>
          <cell r="C28">
            <v>32.799999999999997</v>
          </cell>
          <cell r="D28">
            <v>21</v>
          </cell>
          <cell r="E28">
            <v>86.416666666666671</v>
          </cell>
          <cell r="F28">
            <v>100</v>
          </cell>
          <cell r="G28">
            <v>43</v>
          </cell>
          <cell r="H28">
            <v>25.92</v>
          </cell>
          <cell r="I28" t="str">
            <v>*</v>
          </cell>
          <cell r="J28">
            <v>51.12</v>
          </cell>
          <cell r="K28">
            <v>24.2</v>
          </cell>
        </row>
        <row r="29">
          <cell r="B29">
            <v>23.924999999999994</v>
          </cell>
          <cell r="C29">
            <v>29.1</v>
          </cell>
          <cell r="D29">
            <v>20.9</v>
          </cell>
          <cell r="E29">
            <v>88.541666666666671</v>
          </cell>
          <cell r="F29">
            <v>100</v>
          </cell>
          <cell r="G29">
            <v>64</v>
          </cell>
          <cell r="H29">
            <v>15.48</v>
          </cell>
          <cell r="I29" t="str">
            <v>*</v>
          </cell>
          <cell r="J29">
            <v>32.04</v>
          </cell>
          <cell r="K29">
            <v>0.60000000000000009</v>
          </cell>
        </row>
        <row r="30">
          <cell r="B30">
            <v>24.320833333333329</v>
          </cell>
          <cell r="C30">
            <v>31.6</v>
          </cell>
          <cell r="D30">
            <v>21.3</v>
          </cell>
          <cell r="E30">
            <v>89.916666666666671</v>
          </cell>
          <cell r="F30">
            <v>100</v>
          </cell>
          <cell r="G30">
            <v>58</v>
          </cell>
          <cell r="H30">
            <v>15.120000000000001</v>
          </cell>
          <cell r="I30" t="str">
            <v>*</v>
          </cell>
          <cell r="J30">
            <v>46.080000000000005</v>
          </cell>
          <cell r="K30">
            <v>21.4</v>
          </cell>
        </row>
        <row r="31">
          <cell r="B31">
            <v>23.887499999999999</v>
          </cell>
          <cell r="C31">
            <v>31.4</v>
          </cell>
          <cell r="D31">
            <v>21.3</v>
          </cell>
          <cell r="E31">
            <v>90.333333333333329</v>
          </cell>
          <cell r="F31">
            <v>100</v>
          </cell>
          <cell r="G31">
            <v>61</v>
          </cell>
          <cell r="H31">
            <v>28.08</v>
          </cell>
          <cell r="I31" t="str">
            <v>*</v>
          </cell>
          <cell r="J31">
            <v>61.560000000000009</v>
          </cell>
          <cell r="K31">
            <v>12.000000000000002</v>
          </cell>
        </row>
        <row r="32">
          <cell r="B32">
            <v>26.333333333333332</v>
          </cell>
          <cell r="C32">
            <v>33.9</v>
          </cell>
          <cell r="D32">
            <v>21</v>
          </cell>
          <cell r="E32">
            <v>77.333333333333329</v>
          </cell>
          <cell r="F32">
            <v>99</v>
          </cell>
          <cell r="G32">
            <v>46</v>
          </cell>
          <cell r="H32">
            <v>27</v>
          </cell>
          <cell r="I32" t="str">
            <v>*</v>
          </cell>
          <cell r="J32">
            <v>55.080000000000005</v>
          </cell>
          <cell r="K32">
            <v>0</v>
          </cell>
        </row>
        <row r="33">
          <cell r="B33">
            <v>27.678260869565214</v>
          </cell>
          <cell r="C33">
            <v>31.7</v>
          </cell>
          <cell r="D33">
            <v>25.3</v>
          </cell>
          <cell r="E33">
            <v>69.869565217391298</v>
          </cell>
          <cell r="F33">
            <v>82</v>
          </cell>
          <cell r="G33">
            <v>51</v>
          </cell>
          <cell r="H33">
            <v>17.28</v>
          </cell>
          <cell r="I33" t="str">
            <v>*</v>
          </cell>
          <cell r="J33">
            <v>46.080000000000005</v>
          </cell>
          <cell r="K33">
            <v>0</v>
          </cell>
        </row>
        <row r="34">
          <cell r="B34">
            <v>28.045833333333334</v>
          </cell>
          <cell r="C34">
            <v>34.700000000000003</v>
          </cell>
          <cell r="D34">
            <v>23.6</v>
          </cell>
          <cell r="E34">
            <v>69.916666666666671</v>
          </cell>
          <cell r="F34">
            <v>90</v>
          </cell>
          <cell r="G34">
            <v>38</v>
          </cell>
          <cell r="H34">
            <v>16.559999999999999</v>
          </cell>
          <cell r="I34" t="str">
            <v>*</v>
          </cell>
          <cell r="J34">
            <v>53.28</v>
          </cell>
          <cell r="K34">
            <v>0</v>
          </cell>
        </row>
        <row r="35">
          <cell r="B35">
            <v>24.925000000000001</v>
          </cell>
          <cell r="C35">
            <v>32.6</v>
          </cell>
          <cell r="D35">
            <v>20.100000000000001</v>
          </cell>
          <cell r="E35">
            <v>83.958333333333329</v>
          </cell>
          <cell r="F35">
            <v>100</v>
          </cell>
          <cell r="G35">
            <v>44</v>
          </cell>
          <cell r="H35">
            <v>21.96</v>
          </cell>
          <cell r="I35" t="str">
            <v>*</v>
          </cell>
          <cell r="J35">
            <v>47.16</v>
          </cell>
          <cell r="K35">
            <v>50.4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24.436363636363641</v>
          </cell>
          <cell r="C5">
            <v>32.299999999999997</v>
          </cell>
          <cell r="D5">
            <v>21.8</v>
          </cell>
          <cell r="E5" t="str">
            <v>*</v>
          </cell>
          <cell r="F5" t="str">
            <v>*</v>
          </cell>
          <cell r="G5" t="str">
            <v>*</v>
          </cell>
          <cell r="H5">
            <v>19.079999999999998</v>
          </cell>
          <cell r="I5" t="str">
            <v>*</v>
          </cell>
          <cell r="J5">
            <v>46.440000000000005</v>
          </cell>
          <cell r="K5">
            <v>7.4</v>
          </cell>
        </row>
        <row r="6">
          <cell r="B6">
            <v>26.718181818181822</v>
          </cell>
          <cell r="C6">
            <v>33.299999999999997</v>
          </cell>
          <cell r="D6">
            <v>20.7</v>
          </cell>
          <cell r="E6">
            <v>81.5</v>
          </cell>
          <cell r="F6">
            <v>100</v>
          </cell>
          <cell r="G6">
            <v>58</v>
          </cell>
          <cell r="H6">
            <v>9.3600000000000012</v>
          </cell>
          <cell r="I6" t="str">
            <v>*</v>
          </cell>
          <cell r="J6">
            <v>24.12</v>
          </cell>
          <cell r="K6">
            <v>0.2</v>
          </cell>
        </row>
        <row r="7">
          <cell r="B7">
            <v>28.380952380952369</v>
          </cell>
          <cell r="C7">
            <v>36.1</v>
          </cell>
          <cell r="D7">
            <v>21.8</v>
          </cell>
          <cell r="E7">
            <v>62.083333333333336</v>
          </cell>
          <cell r="F7">
            <v>100</v>
          </cell>
          <cell r="G7">
            <v>40</v>
          </cell>
          <cell r="H7">
            <v>19.8</v>
          </cell>
          <cell r="I7" t="str">
            <v>*</v>
          </cell>
          <cell r="J7">
            <v>38.519999999999996</v>
          </cell>
          <cell r="K7">
            <v>0</v>
          </cell>
        </row>
        <row r="8">
          <cell r="B8">
            <v>29.021739130434778</v>
          </cell>
          <cell r="C8">
            <v>36.6</v>
          </cell>
          <cell r="D8">
            <v>22.8</v>
          </cell>
          <cell r="E8">
            <v>63.692307692307693</v>
          </cell>
          <cell r="F8">
            <v>100</v>
          </cell>
          <cell r="G8">
            <v>39</v>
          </cell>
          <cell r="H8">
            <v>20.16</v>
          </cell>
          <cell r="I8" t="str">
            <v>*</v>
          </cell>
          <cell r="J8">
            <v>41.04</v>
          </cell>
          <cell r="K8">
            <v>0</v>
          </cell>
        </row>
        <row r="9">
          <cell r="B9">
            <v>29.337500000000006</v>
          </cell>
          <cell r="C9">
            <v>37.200000000000003</v>
          </cell>
          <cell r="D9">
            <v>22.6</v>
          </cell>
          <cell r="E9">
            <v>64.470588235294116</v>
          </cell>
          <cell r="F9">
            <v>100</v>
          </cell>
          <cell r="G9">
            <v>37</v>
          </cell>
          <cell r="H9">
            <v>22.68</v>
          </cell>
          <cell r="I9" t="str">
            <v>*</v>
          </cell>
          <cell r="J9">
            <v>41.4</v>
          </cell>
          <cell r="K9">
            <v>0</v>
          </cell>
        </row>
        <row r="10">
          <cell r="B10">
            <v>28.750000000000004</v>
          </cell>
          <cell r="C10">
            <v>37.799999999999997</v>
          </cell>
          <cell r="D10">
            <v>21.2</v>
          </cell>
          <cell r="E10">
            <v>51.833333333333336</v>
          </cell>
          <cell r="F10">
            <v>100</v>
          </cell>
          <cell r="G10">
            <v>35</v>
          </cell>
          <cell r="H10">
            <v>19.8</v>
          </cell>
          <cell r="I10" t="str">
            <v>*</v>
          </cell>
          <cell r="J10">
            <v>41.04</v>
          </cell>
          <cell r="K10">
            <v>0</v>
          </cell>
        </row>
        <row r="11">
          <cell r="B11">
            <v>27.245833333333326</v>
          </cell>
          <cell r="C11">
            <v>36.299999999999997</v>
          </cell>
          <cell r="D11">
            <v>23.1</v>
          </cell>
          <cell r="E11">
            <v>80.900000000000006</v>
          </cell>
          <cell r="F11">
            <v>100</v>
          </cell>
          <cell r="G11">
            <v>43</v>
          </cell>
          <cell r="H11">
            <v>20.52</v>
          </cell>
          <cell r="I11" t="str">
            <v>*</v>
          </cell>
          <cell r="J11">
            <v>54.72</v>
          </cell>
          <cell r="K11">
            <v>28.6</v>
          </cell>
        </row>
        <row r="12">
          <cell r="B12">
            <v>25.778260869565216</v>
          </cell>
          <cell r="C12">
            <v>34.9</v>
          </cell>
          <cell r="D12">
            <v>21.5</v>
          </cell>
          <cell r="E12">
            <v>71.285714285714292</v>
          </cell>
          <cell r="F12">
            <v>100</v>
          </cell>
          <cell r="G12">
            <v>48</v>
          </cell>
          <cell r="H12">
            <v>23.759999999999998</v>
          </cell>
          <cell r="I12" t="str">
            <v>*</v>
          </cell>
          <cell r="J12">
            <v>51.480000000000004</v>
          </cell>
          <cell r="K12">
            <v>1.4</v>
          </cell>
        </row>
        <row r="13">
          <cell r="B13">
            <v>23.14782608695652</v>
          </cell>
          <cell r="C13">
            <v>30.2</v>
          </cell>
          <cell r="D13">
            <v>18.7</v>
          </cell>
          <cell r="E13">
            <v>82.818181818181813</v>
          </cell>
          <cell r="F13">
            <v>100</v>
          </cell>
          <cell r="G13">
            <v>58</v>
          </cell>
          <cell r="H13">
            <v>19.440000000000001</v>
          </cell>
          <cell r="I13" t="str">
            <v>*</v>
          </cell>
          <cell r="J13">
            <v>39.6</v>
          </cell>
          <cell r="K13">
            <v>0.60000000000000009</v>
          </cell>
        </row>
        <row r="14">
          <cell r="B14">
            <v>26.904545454545453</v>
          </cell>
          <cell r="C14">
            <v>35.6</v>
          </cell>
          <cell r="D14">
            <v>21.5</v>
          </cell>
          <cell r="E14">
            <v>69.666666666666671</v>
          </cell>
          <cell r="F14">
            <v>100</v>
          </cell>
          <cell r="G14">
            <v>39</v>
          </cell>
          <cell r="H14">
            <v>12.96</v>
          </cell>
          <cell r="I14" t="str">
            <v>*</v>
          </cell>
          <cell r="J14">
            <v>25.56</v>
          </cell>
          <cell r="K14">
            <v>0</v>
          </cell>
        </row>
        <row r="15">
          <cell r="B15">
            <v>29.65454545454546</v>
          </cell>
          <cell r="C15">
            <v>36.9</v>
          </cell>
          <cell r="D15">
            <v>23.1</v>
          </cell>
          <cell r="E15">
            <v>65.8125</v>
          </cell>
          <cell r="F15">
            <v>100</v>
          </cell>
          <cell r="G15">
            <v>38</v>
          </cell>
          <cell r="H15">
            <v>15.120000000000001</v>
          </cell>
          <cell r="I15" t="str">
            <v>*</v>
          </cell>
          <cell r="J15">
            <v>39.6</v>
          </cell>
          <cell r="K15">
            <v>0</v>
          </cell>
        </row>
        <row r="16">
          <cell r="B16">
            <v>29.477272727272727</v>
          </cell>
          <cell r="C16">
            <v>37.200000000000003</v>
          </cell>
          <cell r="D16">
            <v>23</v>
          </cell>
          <cell r="E16">
            <v>61.133333333333333</v>
          </cell>
          <cell r="F16">
            <v>100</v>
          </cell>
          <cell r="G16">
            <v>36</v>
          </cell>
          <cell r="H16">
            <v>21.96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24.882608695652177</v>
          </cell>
          <cell r="C17">
            <v>33.299999999999997</v>
          </cell>
          <cell r="D17">
            <v>18.3</v>
          </cell>
          <cell r="E17">
            <v>71.2</v>
          </cell>
          <cell r="F17">
            <v>100</v>
          </cell>
          <cell r="G17">
            <v>39</v>
          </cell>
          <cell r="H17">
            <v>16.920000000000002</v>
          </cell>
          <cell r="I17" t="str">
            <v>*</v>
          </cell>
          <cell r="J17">
            <v>33.480000000000004</v>
          </cell>
          <cell r="K17">
            <v>0</v>
          </cell>
        </row>
        <row r="18">
          <cell r="B18">
            <v>26.009090909090904</v>
          </cell>
          <cell r="C18">
            <v>35.9</v>
          </cell>
          <cell r="D18">
            <v>19.899999999999999</v>
          </cell>
          <cell r="E18">
            <v>66</v>
          </cell>
          <cell r="F18">
            <v>100</v>
          </cell>
          <cell r="G18">
            <v>40</v>
          </cell>
          <cell r="H18">
            <v>15.48</v>
          </cell>
          <cell r="I18" t="str">
            <v>*</v>
          </cell>
          <cell r="J18">
            <v>28.44</v>
          </cell>
          <cell r="K18">
            <v>0</v>
          </cell>
        </row>
        <row r="19">
          <cell r="B19">
            <v>28.830434782608698</v>
          </cell>
          <cell r="C19">
            <v>38.4</v>
          </cell>
          <cell r="D19">
            <v>21.5</v>
          </cell>
          <cell r="E19">
            <v>58.46153846153846</v>
          </cell>
          <cell r="F19">
            <v>100</v>
          </cell>
          <cell r="G19">
            <v>34</v>
          </cell>
          <cell r="H19">
            <v>28.8</v>
          </cell>
          <cell r="I19" t="str">
            <v>*</v>
          </cell>
          <cell r="J19">
            <v>61.2</v>
          </cell>
          <cell r="K19">
            <v>6</v>
          </cell>
        </row>
        <row r="20">
          <cell r="B20">
            <v>29.728571428571428</v>
          </cell>
          <cell r="C20">
            <v>36.700000000000003</v>
          </cell>
          <cell r="D20">
            <v>22</v>
          </cell>
          <cell r="E20">
            <v>62.631578947368418</v>
          </cell>
          <cell r="F20">
            <v>100</v>
          </cell>
          <cell r="G20">
            <v>34</v>
          </cell>
          <cell r="H20">
            <v>20.16</v>
          </cell>
          <cell r="I20" t="str">
            <v>*</v>
          </cell>
          <cell r="J20">
            <v>36</v>
          </cell>
          <cell r="K20">
            <v>0</v>
          </cell>
        </row>
        <row r="21">
          <cell r="B21">
            <v>29.380000000000003</v>
          </cell>
          <cell r="C21">
            <v>36.299999999999997</v>
          </cell>
          <cell r="D21">
            <v>22.3</v>
          </cell>
          <cell r="E21">
            <v>64.578947368421055</v>
          </cell>
          <cell r="F21">
            <v>100</v>
          </cell>
          <cell r="G21">
            <v>33</v>
          </cell>
          <cell r="H21">
            <v>20.16</v>
          </cell>
          <cell r="I21" t="str">
            <v>*</v>
          </cell>
          <cell r="J21">
            <v>38.159999999999997</v>
          </cell>
          <cell r="K21">
            <v>0</v>
          </cell>
        </row>
        <row r="22">
          <cell r="B22">
            <v>29.838095238095239</v>
          </cell>
          <cell r="C22">
            <v>38.799999999999997</v>
          </cell>
          <cell r="D22">
            <v>21.3</v>
          </cell>
          <cell r="E22">
            <v>51.9375</v>
          </cell>
          <cell r="F22">
            <v>100</v>
          </cell>
          <cell r="G22">
            <v>20</v>
          </cell>
          <cell r="H22">
            <v>13.68</v>
          </cell>
          <cell r="I22" t="str">
            <v>*</v>
          </cell>
          <cell r="J22">
            <v>29.52</v>
          </cell>
          <cell r="K22">
            <v>0</v>
          </cell>
        </row>
        <row r="23">
          <cell r="B23">
            <v>29.409090909090914</v>
          </cell>
          <cell r="C23">
            <v>38.799999999999997</v>
          </cell>
          <cell r="D23">
            <v>24.1</v>
          </cell>
          <cell r="E23">
            <v>67.272727272727266</v>
          </cell>
          <cell r="F23">
            <v>100</v>
          </cell>
          <cell r="G23">
            <v>28</v>
          </cell>
          <cell r="H23">
            <v>29.880000000000003</v>
          </cell>
          <cell r="I23" t="str">
            <v>*</v>
          </cell>
          <cell r="J23">
            <v>54.72</v>
          </cell>
          <cell r="K23">
            <v>0</v>
          </cell>
        </row>
        <row r="24">
          <cell r="B24">
            <v>25.933333333333337</v>
          </cell>
          <cell r="C24">
            <v>31.7</v>
          </cell>
          <cell r="D24">
            <v>21.7</v>
          </cell>
          <cell r="E24">
            <v>76.17647058823529</v>
          </cell>
          <cell r="F24">
            <v>100</v>
          </cell>
          <cell r="G24">
            <v>50</v>
          </cell>
          <cell r="H24">
            <v>25.2</v>
          </cell>
          <cell r="I24" t="str">
            <v>*</v>
          </cell>
          <cell r="J24">
            <v>47.519999999999996</v>
          </cell>
          <cell r="K24">
            <v>0.4</v>
          </cell>
        </row>
        <row r="25">
          <cell r="B25">
            <v>28.831818181818178</v>
          </cell>
          <cell r="C25">
            <v>36.700000000000003</v>
          </cell>
          <cell r="D25">
            <v>22.5</v>
          </cell>
          <cell r="E25">
            <v>60.8125</v>
          </cell>
          <cell r="F25">
            <v>100</v>
          </cell>
          <cell r="G25">
            <v>36</v>
          </cell>
          <cell r="H25">
            <v>16.920000000000002</v>
          </cell>
          <cell r="I25" t="str">
            <v>*</v>
          </cell>
          <cell r="J25">
            <v>30.96</v>
          </cell>
          <cell r="K25">
            <v>0</v>
          </cell>
        </row>
        <row r="26">
          <cell r="B26">
            <v>30.379166666666666</v>
          </cell>
          <cell r="C26">
            <v>39.4</v>
          </cell>
          <cell r="D26">
            <v>24.6</v>
          </cell>
          <cell r="E26">
            <v>53.666666666666664</v>
          </cell>
          <cell r="F26">
            <v>80</v>
          </cell>
          <cell r="G26">
            <v>25</v>
          </cell>
          <cell r="H26">
            <v>17.28</v>
          </cell>
          <cell r="I26" t="str">
            <v>*</v>
          </cell>
          <cell r="J26">
            <v>41.4</v>
          </cell>
          <cell r="K26">
            <v>0</v>
          </cell>
        </row>
        <row r="27">
          <cell r="B27">
            <v>29.772727272727266</v>
          </cell>
          <cell r="C27">
            <v>39.700000000000003</v>
          </cell>
          <cell r="D27">
            <v>22</v>
          </cell>
          <cell r="E27">
            <v>53.409090909090907</v>
          </cell>
          <cell r="F27">
            <v>100</v>
          </cell>
          <cell r="G27">
            <v>28</v>
          </cell>
          <cell r="H27">
            <v>18</v>
          </cell>
          <cell r="I27" t="str">
            <v>*</v>
          </cell>
          <cell r="J27">
            <v>38.880000000000003</v>
          </cell>
          <cell r="K27">
            <v>0</v>
          </cell>
        </row>
        <row r="28">
          <cell r="B28">
            <v>25.820833333333329</v>
          </cell>
          <cell r="C28">
            <v>33.700000000000003</v>
          </cell>
          <cell r="D28">
            <v>21.1</v>
          </cell>
          <cell r="E28">
            <v>83.777777777777771</v>
          </cell>
          <cell r="F28">
            <v>100</v>
          </cell>
          <cell r="G28">
            <v>52</v>
          </cell>
          <cell r="H28">
            <v>30.96</v>
          </cell>
          <cell r="I28" t="str">
            <v>*</v>
          </cell>
          <cell r="J28">
            <v>77.039999999999992</v>
          </cell>
          <cell r="K28">
            <v>44.600000000000009</v>
          </cell>
        </row>
        <row r="29">
          <cell r="B29">
            <v>24.923809523809524</v>
          </cell>
          <cell r="C29">
            <v>30.8</v>
          </cell>
          <cell r="D29">
            <v>21.5</v>
          </cell>
          <cell r="E29">
            <v>84.75</v>
          </cell>
          <cell r="F29">
            <v>100</v>
          </cell>
          <cell r="G29">
            <v>65</v>
          </cell>
          <cell r="H29">
            <v>11.879999999999999</v>
          </cell>
          <cell r="I29" t="str">
            <v>*</v>
          </cell>
          <cell r="J29">
            <v>26.28</v>
          </cell>
          <cell r="K29">
            <v>9.1999999999999975</v>
          </cell>
        </row>
        <row r="30">
          <cell r="B30">
            <v>26.979166666666671</v>
          </cell>
          <cell r="C30">
            <v>33.700000000000003</v>
          </cell>
          <cell r="D30">
            <v>22.1</v>
          </cell>
          <cell r="E30">
            <v>70</v>
          </cell>
          <cell r="F30">
            <v>100</v>
          </cell>
          <cell r="G30">
            <v>48</v>
          </cell>
          <cell r="H30">
            <v>12.24</v>
          </cell>
          <cell r="I30" t="str">
            <v>*</v>
          </cell>
          <cell r="J30">
            <v>26.28</v>
          </cell>
          <cell r="K30">
            <v>0</v>
          </cell>
        </row>
        <row r="31">
          <cell r="B31">
            <v>27.395833333333332</v>
          </cell>
          <cell r="C31">
            <v>35.9</v>
          </cell>
          <cell r="D31">
            <v>21.1</v>
          </cell>
          <cell r="E31">
            <v>71.3125</v>
          </cell>
          <cell r="F31">
            <v>100</v>
          </cell>
          <cell r="G31">
            <v>38</v>
          </cell>
          <cell r="H31">
            <v>27.720000000000002</v>
          </cell>
          <cell r="I31" t="str">
            <v>*</v>
          </cell>
          <cell r="J31">
            <v>52.56</v>
          </cell>
          <cell r="K31">
            <v>0</v>
          </cell>
        </row>
        <row r="32">
          <cell r="B32">
            <v>26.560000000000002</v>
          </cell>
          <cell r="C32">
            <v>33.5</v>
          </cell>
          <cell r="D32">
            <v>22.7</v>
          </cell>
          <cell r="E32">
            <v>82.615384615384613</v>
          </cell>
          <cell r="F32">
            <v>100</v>
          </cell>
          <cell r="G32">
            <v>44</v>
          </cell>
          <cell r="H32">
            <v>25.92</v>
          </cell>
          <cell r="I32" t="str">
            <v>*</v>
          </cell>
          <cell r="J32">
            <v>72</v>
          </cell>
          <cell r="K32">
            <v>5.8</v>
          </cell>
        </row>
        <row r="33">
          <cell r="B33">
            <v>26.708333333333339</v>
          </cell>
          <cell r="C33">
            <v>34.200000000000003</v>
          </cell>
          <cell r="D33">
            <v>22.8</v>
          </cell>
          <cell r="E33">
            <v>74.07692307692308</v>
          </cell>
          <cell r="F33">
            <v>100</v>
          </cell>
          <cell r="G33">
            <v>45</v>
          </cell>
          <cell r="H33">
            <v>23.040000000000003</v>
          </cell>
          <cell r="I33" t="str">
            <v>*</v>
          </cell>
          <cell r="J33">
            <v>36.72</v>
          </cell>
          <cell r="K33">
            <v>0</v>
          </cell>
        </row>
        <row r="34">
          <cell r="B34">
            <v>25.466666666666665</v>
          </cell>
          <cell r="C34">
            <v>30.6</v>
          </cell>
          <cell r="D34">
            <v>21.5</v>
          </cell>
          <cell r="E34">
            <v>92.928571428571431</v>
          </cell>
          <cell r="F34">
            <v>100</v>
          </cell>
          <cell r="G34">
            <v>66</v>
          </cell>
          <cell r="H34">
            <v>24.12</v>
          </cell>
          <cell r="I34" t="str">
            <v>*</v>
          </cell>
          <cell r="J34">
            <v>46.080000000000005</v>
          </cell>
          <cell r="K34">
            <v>3.0000000000000004</v>
          </cell>
        </row>
        <row r="35">
          <cell r="B35">
            <v>25.780952380952378</v>
          </cell>
          <cell r="C35">
            <v>32.9</v>
          </cell>
          <cell r="D35">
            <v>22.5</v>
          </cell>
          <cell r="E35">
            <v>85.222222222222229</v>
          </cell>
          <cell r="F35">
            <v>100</v>
          </cell>
          <cell r="G35">
            <v>56</v>
          </cell>
          <cell r="H35">
            <v>14.76</v>
          </cell>
          <cell r="I35" t="str">
            <v>*</v>
          </cell>
          <cell r="J35">
            <v>39.6</v>
          </cell>
          <cell r="K35">
            <v>4.8000000000000007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26.533333333333342</v>
          </cell>
          <cell r="C5">
            <v>33.4</v>
          </cell>
          <cell r="D5">
            <v>21.7</v>
          </cell>
          <cell r="E5">
            <v>72.625</v>
          </cell>
          <cell r="F5">
            <v>92</v>
          </cell>
          <cell r="G5">
            <v>37</v>
          </cell>
          <cell r="H5">
            <v>14.4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27.958333333333329</v>
          </cell>
          <cell r="C6">
            <v>34.6</v>
          </cell>
          <cell r="D6">
            <v>21.9</v>
          </cell>
          <cell r="E6">
            <v>62.916666666666664</v>
          </cell>
          <cell r="F6">
            <v>86</v>
          </cell>
          <cell r="G6">
            <v>37</v>
          </cell>
          <cell r="H6">
            <v>15.120000000000001</v>
          </cell>
          <cell r="I6" t="str">
            <v>*</v>
          </cell>
          <cell r="J6">
            <v>28.8</v>
          </cell>
          <cell r="K6">
            <v>0</v>
          </cell>
        </row>
        <row r="7">
          <cell r="B7">
            <v>29.6875</v>
          </cell>
          <cell r="C7">
            <v>36.1</v>
          </cell>
          <cell r="D7">
            <v>23.7</v>
          </cell>
          <cell r="E7">
            <v>53.125</v>
          </cell>
          <cell r="F7">
            <v>75</v>
          </cell>
          <cell r="G7">
            <v>33</v>
          </cell>
          <cell r="H7">
            <v>22.32</v>
          </cell>
          <cell r="I7" t="str">
            <v>*</v>
          </cell>
          <cell r="J7">
            <v>41.04</v>
          </cell>
          <cell r="K7">
            <v>0</v>
          </cell>
        </row>
        <row r="8">
          <cell r="B8">
            <v>30.545833333333324</v>
          </cell>
          <cell r="C8">
            <v>36.6</v>
          </cell>
          <cell r="D8">
            <v>26.1</v>
          </cell>
          <cell r="E8">
            <v>47.166666666666664</v>
          </cell>
          <cell r="F8">
            <v>64</v>
          </cell>
          <cell r="G8">
            <v>24</v>
          </cell>
          <cell r="H8">
            <v>22.68</v>
          </cell>
          <cell r="I8" t="str">
            <v>*</v>
          </cell>
          <cell r="J8">
            <v>52.92</v>
          </cell>
          <cell r="K8">
            <v>0</v>
          </cell>
        </row>
        <row r="9">
          <cell r="B9">
            <v>27.558333333333334</v>
          </cell>
          <cell r="C9">
            <v>34.5</v>
          </cell>
          <cell r="D9">
            <v>19.8</v>
          </cell>
          <cell r="E9">
            <v>62.75</v>
          </cell>
          <cell r="F9">
            <v>90</v>
          </cell>
          <cell r="G9">
            <v>34</v>
          </cell>
          <cell r="H9">
            <v>20.52</v>
          </cell>
          <cell r="I9" t="str">
            <v>*</v>
          </cell>
          <cell r="J9">
            <v>42.480000000000004</v>
          </cell>
          <cell r="K9">
            <v>0</v>
          </cell>
        </row>
        <row r="10">
          <cell r="B10">
            <v>29.254166666666666</v>
          </cell>
          <cell r="C10">
            <v>36.6</v>
          </cell>
          <cell r="D10">
            <v>23.1</v>
          </cell>
          <cell r="E10">
            <v>55.208333333333336</v>
          </cell>
          <cell r="F10">
            <v>77</v>
          </cell>
          <cell r="G10">
            <v>31</v>
          </cell>
          <cell r="H10">
            <v>20.52</v>
          </cell>
          <cell r="I10" t="str">
            <v>*</v>
          </cell>
          <cell r="J10">
            <v>41.4</v>
          </cell>
          <cell r="K10">
            <v>0</v>
          </cell>
        </row>
        <row r="11">
          <cell r="B11">
            <v>30.591666666666672</v>
          </cell>
          <cell r="C11">
            <v>36.200000000000003</v>
          </cell>
          <cell r="D11">
            <v>26.3</v>
          </cell>
          <cell r="E11">
            <v>50.166666666666664</v>
          </cell>
          <cell r="F11">
            <v>63</v>
          </cell>
          <cell r="G11">
            <v>32</v>
          </cell>
          <cell r="H11">
            <v>23.040000000000003</v>
          </cell>
          <cell r="I11" t="str">
            <v>*</v>
          </cell>
          <cell r="J11">
            <v>47.519999999999996</v>
          </cell>
          <cell r="K11">
            <v>0</v>
          </cell>
        </row>
        <row r="12">
          <cell r="B12">
            <v>24.837500000000002</v>
          </cell>
          <cell r="C12">
            <v>31.3</v>
          </cell>
          <cell r="D12">
            <v>18.5</v>
          </cell>
          <cell r="E12">
            <v>75.125</v>
          </cell>
          <cell r="F12">
            <v>92</v>
          </cell>
          <cell r="G12">
            <v>49</v>
          </cell>
          <cell r="H12">
            <v>22.68</v>
          </cell>
          <cell r="I12" t="str">
            <v>*</v>
          </cell>
          <cell r="J12">
            <v>45.72</v>
          </cell>
          <cell r="K12">
            <v>0.60000000000000009</v>
          </cell>
        </row>
        <row r="13">
          <cell r="B13">
            <v>22.841666666666669</v>
          </cell>
          <cell r="C13">
            <v>30.5</v>
          </cell>
          <cell r="D13">
            <v>17.899999999999999</v>
          </cell>
          <cell r="E13">
            <v>70.208333333333329</v>
          </cell>
          <cell r="F13">
            <v>93</v>
          </cell>
          <cell r="G13">
            <v>34</v>
          </cell>
          <cell r="H13">
            <v>20.52</v>
          </cell>
          <cell r="I13" t="str">
            <v>*</v>
          </cell>
          <cell r="J13">
            <v>34.56</v>
          </cell>
          <cell r="K13">
            <v>3.2</v>
          </cell>
        </row>
        <row r="14">
          <cell r="B14">
            <v>27.645833333333329</v>
          </cell>
          <cell r="C14">
            <v>35.9</v>
          </cell>
          <cell r="D14">
            <v>21.4</v>
          </cell>
          <cell r="E14">
            <v>53.833333333333336</v>
          </cell>
          <cell r="F14">
            <v>75</v>
          </cell>
          <cell r="G14">
            <v>28</v>
          </cell>
          <cell r="H14">
            <v>20.88</v>
          </cell>
          <cell r="I14" t="str">
            <v>*</v>
          </cell>
          <cell r="J14">
            <v>35.64</v>
          </cell>
          <cell r="K14">
            <v>0</v>
          </cell>
        </row>
        <row r="15">
          <cell r="B15">
            <v>30.500000000000004</v>
          </cell>
          <cell r="C15">
            <v>37.299999999999997</v>
          </cell>
          <cell r="D15">
            <v>24.2</v>
          </cell>
          <cell r="E15">
            <v>51.125</v>
          </cell>
          <cell r="F15">
            <v>76</v>
          </cell>
          <cell r="G15">
            <v>29</v>
          </cell>
          <cell r="H15">
            <v>20.88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29.862500000000011</v>
          </cell>
          <cell r="C16">
            <v>36</v>
          </cell>
          <cell r="D16">
            <v>24.2</v>
          </cell>
          <cell r="E16">
            <v>51.916666666666664</v>
          </cell>
          <cell r="F16">
            <v>70</v>
          </cell>
          <cell r="G16">
            <v>33</v>
          </cell>
          <cell r="H16">
            <v>17.64</v>
          </cell>
          <cell r="I16" t="str">
            <v>*</v>
          </cell>
          <cell r="J16">
            <v>42.12</v>
          </cell>
          <cell r="K16">
            <v>0</v>
          </cell>
        </row>
        <row r="17">
          <cell r="B17">
            <v>22.045833333333331</v>
          </cell>
          <cell r="C17">
            <v>30.3</v>
          </cell>
          <cell r="D17">
            <v>17.2</v>
          </cell>
          <cell r="E17">
            <v>69.208333333333329</v>
          </cell>
          <cell r="F17">
            <v>88</v>
          </cell>
          <cell r="G17">
            <v>43</v>
          </cell>
          <cell r="H17">
            <v>18.36</v>
          </cell>
          <cell r="I17" t="str">
            <v>*</v>
          </cell>
          <cell r="J17">
            <v>33.480000000000004</v>
          </cell>
          <cell r="K17">
            <v>0</v>
          </cell>
        </row>
        <row r="18">
          <cell r="B18">
            <v>26.762500000000003</v>
          </cell>
          <cell r="C18">
            <v>35.1</v>
          </cell>
          <cell r="D18">
            <v>21.5</v>
          </cell>
          <cell r="E18">
            <v>56.625</v>
          </cell>
          <cell r="F18">
            <v>76</v>
          </cell>
          <cell r="G18">
            <v>34</v>
          </cell>
          <cell r="H18">
            <v>19.079999999999998</v>
          </cell>
          <cell r="I18" t="str">
            <v>*</v>
          </cell>
          <cell r="J18">
            <v>28.44</v>
          </cell>
          <cell r="K18">
            <v>0</v>
          </cell>
        </row>
        <row r="19">
          <cell r="B19">
            <v>28.770833333333332</v>
          </cell>
          <cell r="C19">
            <v>37.4</v>
          </cell>
          <cell r="D19">
            <v>23.7</v>
          </cell>
          <cell r="E19">
            <v>58.333333333333336</v>
          </cell>
          <cell r="F19">
            <v>80</v>
          </cell>
          <cell r="G19">
            <v>28</v>
          </cell>
          <cell r="H19">
            <v>21.240000000000002</v>
          </cell>
          <cell r="I19" t="str">
            <v>*</v>
          </cell>
          <cell r="J19">
            <v>37.800000000000004</v>
          </cell>
          <cell r="K19">
            <v>2.2000000000000002</v>
          </cell>
        </row>
        <row r="20">
          <cell r="B20">
            <v>29.904166666666669</v>
          </cell>
          <cell r="C20">
            <v>37.1</v>
          </cell>
          <cell r="D20">
            <v>21.9</v>
          </cell>
          <cell r="E20">
            <v>49.041666666666664</v>
          </cell>
          <cell r="F20">
            <v>78</v>
          </cell>
          <cell r="G20">
            <v>27</v>
          </cell>
          <cell r="H20">
            <v>28.8</v>
          </cell>
          <cell r="I20" t="str">
            <v>*</v>
          </cell>
          <cell r="J20">
            <v>55.800000000000004</v>
          </cell>
          <cell r="K20">
            <v>1</v>
          </cell>
        </row>
        <row r="21">
          <cell r="B21">
            <v>29.304166666666664</v>
          </cell>
          <cell r="C21">
            <v>35.9</v>
          </cell>
          <cell r="D21">
            <v>24.8</v>
          </cell>
          <cell r="E21">
            <v>48.666666666666664</v>
          </cell>
          <cell r="F21">
            <v>65</v>
          </cell>
          <cell r="G21">
            <v>30</v>
          </cell>
          <cell r="H21">
            <v>20.52</v>
          </cell>
          <cell r="I21" t="str">
            <v>*</v>
          </cell>
          <cell r="J21">
            <v>44.64</v>
          </cell>
          <cell r="K21">
            <v>0</v>
          </cell>
        </row>
        <row r="22">
          <cell r="B22">
            <v>29.983333333333334</v>
          </cell>
          <cell r="C22">
            <v>37.799999999999997</v>
          </cell>
          <cell r="D22">
            <v>24.4</v>
          </cell>
          <cell r="E22">
            <v>48.333333333333336</v>
          </cell>
          <cell r="F22">
            <v>71</v>
          </cell>
          <cell r="G22">
            <v>23</v>
          </cell>
          <cell r="H22">
            <v>23.040000000000003</v>
          </cell>
          <cell r="I22" t="str">
            <v>*</v>
          </cell>
          <cell r="J22">
            <v>39.6</v>
          </cell>
          <cell r="K22">
            <v>0</v>
          </cell>
        </row>
        <row r="23">
          <cell r="B23">
            <v>28.545833333333334</v>
          </cell>
          <cell r="C23">
            <v>37.200000000000003</v>
          </cell>
          <cell r="D23">
            <v>22.6</v>
          </cell>
          <cell r="E23">
            <v>55.083333333333336</v>
          </cell>
          <cell r="F23">
            <v>84</v>
          </cell>
          <cell r="G23">
            <v>29</v>
          </cell>
          <cell r="H23">
            <v>27.36</v>
          </cell>
          <cell r="I23" t="str">
            <v>*</v>
          </cell>
          <cell r="J23">
            <v>55.440000000000005</v>
          </cell>
          <cell r="K23">
            <v>5</v>
          </cell>
        </row>
        <row r="24">
          <cell r="B24">
            <v>26.258333333333329</v>
          </cell>
          <cell r="C24">
            <v>34.200000000000003</v>
          </cell>
          <cell r="D24">
            <v>20.9</v>
          </cell>
          <cell r="E24">
            <v>66.833333333333329</v>
          </cell>
          <cell r="F24">
            <v>89</v>
          </cell>
          <cell r="G24">
            <v>40</v>
          </cell>
          <cell r="H24">
            <v>26.28</v>
          </cell>
          <cell r="I24" t="str">
            <v>*</v>
          </cell>
          <cell r="J24">
            <v>49.680000000000007</v>
          </cell>
          <cell r="K24">
            <v>1.9999999999999998</v>
          </cell>
        </row>
        <row r="25">
          <cell r="B25">
            <v>28.854166666666668</v>
          </cell>
          <cell r="C25">
            <v>36.9</v>
          </cell>
          <cell r="D25">
            <v>22.9</v>
          </cell>
          <cell r="E25">
            <v>55.666666666666664</v>
          </cell>
          <cell r="F25">
            <v>81</v>
          </cell>
          <cell r="G25">
            <v>29</v>
          </cell>
          <cell r="H25">
            <v>25.2</v>
          </cell>
          <cell r="I25" t="str">
            <v>*</v>
          </cell>
          <cell r="J25">
            <v>48.24</v>
          </cell>
          <cell r="K25">
            <v>0</v>
          </cell>
        </row>
        <row r="26">
          <cell r="B26">
            <v>30.641666666666666</v>
          </cell>
          <cell r="C26">
            <v>38.1</v>
          </cell>
          <cell r="D26">
            <v>25</v>
          </cell>
          <cell r="E26">
            <v>45.166666666666664</v>
          </cell>
          <cell r="F26">
            <v>62</v>
          </cell>
          <cell r="G26">
            <v>25</v>
          </cell>
          <cell r="H26">
            <v>29.16</v>
          </cell>
          <cell r="I26" t="str">
            <v>*</v>
          </cell>
          <cell r="J26">
            <v>46.440000000000005</v>
          </cell>
          <cell r="K26">
            <v>0</v>
          </cell>
        </row>
        <row r="27">
          <cell r="B27">
            <v>32.35</v>
          </cell>
          <cell r="C27">
            <v>39.4</v>
          </cell>
          <cell r="D27">
            <v>27.2</v>
          </cell>
          <cell r="E27">
            <v>35.875</v>
          </cell>
          <cell r="F27">
            <v>51</v>
          </cell>
          <cell r="G27">
            <v>21</v>
          </cell>
          <cell r="H27">
            <v>17.64</v>
          </cell>
          <cell r="I27" t="str">
            <v>*</v>
          </cell>
          <cell r="J27">
            <v>37.800000000000004</v>
          </cell>
          <cell r="K27">
            <v>0</v>
          </cell>
        </row>
        <row r="28">
          <cell r="B28">
            <v>27.25</v>
          </cell>
          <cell r="C28">
            <v>32.1</v>
          </cell>
          <cell r="D28">
            <v>23.3</v>
          </cell>
          <cell r="E28">
            <v>60.291666666666664</v>
          </cell>
          <cell r="F28">
            <v>82</v>
          </cell>
          <cell r="G28">
            <v>41</v>
          </cell>
          <cell r="H28">
            <v>24.840000000000003</v>
          </cell>
          <cell r="I28" t="str">
            <v>*</v>
          </cell>
          <cell r="J28">
            <v>50.04</v>
          </cell>
          <cell r="K28">
            <v>0</v>
          </cell>
        </row>
        <row r="29">
          <cell r="B29">
            <v>25.429166666666671</v>
          </cell>
          <cell r="C29">
            <v>31.4</v>
          </cell>
          <cell r="D29">
            <v>21.4</v>
          </cell>
          <cell r="E29">
            <v>71.375</v>
          </cell>
          <cell r="F29">
            <v>86</v>
          </cell>
          <cell r="G29">
            <v>50</v>
          </cell>
          <cell r="H29">
            <v>18.36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27.45</v>
          </cell>
          <cell r="C30">
            <v>33.9</v>
          </cell>
          <cell r="D30">
            <v>22.5</v>
          </cell>
          <cell r="E30">
            <v>65.666666666666671</v>
          </cell>
          <cell r="F30">
            <v>86</v>
          </cell>
          <cell r="G30">
            <v>41</v>
          </cell>
          <cell r="H30">
            <v>15.840000000000002</v>
          </cell>
          <cell r="I30" t="str">
            <v>*</v>
          </cell>
          <cell r="J30">
            <v>33.480000000000004</v>
          </cell>
          <cell r="K30">
            <v>0</v>
          </cell>
        </row>
        <row r="31">
          <cell r="B31">
            <v>28.587500000000006</v>
          </cell>
          <cell r="C31">
            <v>34</v>
          </cell>
          <cell r="D31">
            <v>23.9</v>
          </cell>
          <cell r="E31">
            <v>58.083333333333336</v>
          </cell>
          <cell r="F31">
            <v>74</v>
          </cell>
          <cell r="G31">
            <v>39</v>
          </cell>
          <cell r="H31">
            <v>19.8</v>
          </cell>
          <cell r="I31" t="str">
            <v>*</v>
          </cell>
          <cell r="J31">
            <v>52.56</v>
          </cell>
          <cell r="K31">
            <v>0</v>
          </cell>
        </row>
        <row r="32">
          <cell r="B32">
            <v>27.912499999999998</v>
          </cell>
          <cell r="C32">
            <v>33.200000000000003</v>
          </cell>
          <cell r="D32">
            <v>25.3</v>
          </cell>
          <cell r="E32">
            <v>62.125</v>
          </cell>
          <cell r="F32">
            <v>72</v>
          </cell>
          <cell r="G32">
            <v>42</v>
          </cell>
          <cell r="H32">
            <v>29.880000000000003</v>
          </cell>
          <cell r="I32" t="str">
            <v>*</v>
          </cell>
          <cell r="J32">
            <v>63.72</v>
          </cell>
          <cell r="K32">
            <v>0</v>
          </cell>
        </row>
        <row r="33">
          <cell r="B33">
            <v>27.283333333333335</v>
          </cell>
          <cell r="C33">
            <v>33</v>
          </cell>
          <cell r="D33">
            <v>24.3</v>
          </cell>
          <cell r="E33">
            <v>64.666666666666671</v>
          </cell>
          <cell r="F33">
            <v>83</v>
          </cell>
          <cell r="G33">
            <v>44</v>
          </cell>
          <cell r="H33">
            <v>20.52</v>
          </cell>
          <cell r="I33" t="str">
            <v>*</v>
          </cell>
          <cell r="J33">
            <v>48.96</v>
          </cell>
          <cell r="K33">
            <v>0.2</v>
          </cell>
        </row>
        <row r="34">
          <cell r="B34">
            <v>28.416666666666668</v>
          </cell>
          <cell r="C34">
            <v>34.299999999999997</v>
          </cell>
          <cell r="D34">
            <v>24.7</v>
          </cell>
          <cell r="E34">
            <v>58.666666666666664</v>
          </cell>
          <cell r="F34">
            <v>78</v>
          </cell>
          <cell r="G34">
            <v>36</v>
          </cell>
          <cell r="H34">
            <v>18.36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B35">
            <v>27.366666666666664</v>
          </cell>
          <cell r="C35">
            <v>32.5</v>
          </cell>
          <cell r="D35">
            <v>22.3</v>
          </cell>
          <cell r="E35">
            <v>60.625</v>
          </cell>
          <cell r="F35">
            <v>86</v>
          </cell>
          <cell r="G35">
            <v>42</v>
          </cell>
          <cell r="H35">
            <v>18.720000000000002</v>
          </cell>
          <cell r="I35" t="str">
            <v>*</v>
          </cell>
          <cell r="J35">
            <v>47.519999999999996</v>
          </cell>
          <cell r="K35">
            <v>1.2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assilândia_2023 (PA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hapadãoDoSul_2023 (GO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24.517391304347825</v>
          </cell>
          <cell r="C5">
            <v>33.6</v>
          </cell>
          <cell r="D5">
            <v>19.899999999999999</v>
          </cell>
          <cell r="E5">
            <v>72.086956521739125</v>
          </cell>
          <cell r="F5">
            <v>89</v>
          </cell>
          <cell r="G5">
            <v>38</v>
          </cell>
          <cell r="H5">
            <v>22.68</v>
          </cell>
          <cell r="I5" t="str">
            <v>*</v>
          </cell>
          <cell r="J5">
            <v>50.76</v>
          </cell>
          <cell r="K5">
            <v>0.8</v>
          </cell>
        </row>
        <row r="6">
          <cell r="B6">
            <v>25.099999999999998</v>
          </cell>
          <cell r="C6">
            <v>35</v>
          </cell>
          <cell r="D6">
            <v>21.3</v>
          </cell>
          <cell r="E6">
            <v>71.869565217391298</v>
          </cell>
          <cell r="F6">
            <v>90</v>
          </cell>
          <cell r="G6">
            <v>32</v>
          </cell>
          <cell r="H6">
            <v>16.2</v>
          </cell>
          <cell r="I6" t="str">
            <v>*</v>
          </cell>
          <cell r="J6">
            <v>41.04</v>
          </cell>
          <cell r="K6">
            <v>0.4</v>
          </cell>
        </row>
        <row r="7">
          <cell r="B7">
            <v>25.168181818181814</v>
          </cell>
          <cell r="C7">
            <v>33.200000000000003</v>
          </cell>
          <cell r="D7">
            <v>21.3</v>
          </cell>
          <cell r="E7">
            <v>68.909090909090907</v>
          </cell>
          <cell r="F7">
            <v>85</v>
          </cell>
          <cell r="G7">
            <v>40</v>
          </cell>
          <cell r="H7">
            <v>18</v>
          </cell>
          <cell r="I7" t="str">
            <v>*</v>
          </cell>
          <cell r="J7">
            <v>36.36</v>
          </cell>
          <cell r="K7">
            <v>1.5999999999999999</v>
          </cell>
        </row>
        <row r="8">
          <cell r="B8">
            <v>27.908695652173908</v>
          </cell>
          <cell r="C8">
            <v>35</v>
          </cell>
          <cell r="D8">
            <v>22.1</v>
          </cell>
          <cell r="E8">
            <v>58.478260869565219</v>
          </cell>
          <cell r="F8">
            <v>82</v>
          </cell>
          <cell r="G8">
            <v>34</v>
          </cell>
          <cell r="H8">
            <v>23.759999999999998</v>
          </cell>
          <cell r="I8" t="str">
            <v>*</v>
          </cell>
          <cell r="J8">
            <v>45</v>
          </cell>
          <cell r="K8">
            <v>0</v>
          </cell>
        </row>
        <row r="9">
          <cell r="B9">
            <v>27.926086956521747</v>
          </cell>
          <cell r="C9">
            <v>35.299999999999997</v>
          </cell>
          <cell r="D9">
            <v>22.3</v>
          </cell>
          <cell r="E9">
            <v>57.739130434782609</v>
          </cell>
          <cell r="F9">
            <v>77</v>
          </cell>
          <cell r="G9">
            <v>32</v>
          </cell>
          <cell r="H9">
            <v>21.240000000000002</v>
          </cell>
          <cell r="I9" t="str">
            <v>*</v>
          </cell>
          <cell r="J9">
            <v>52.2</v>
          </cell>
          <cell r="K9">
            <v>0</v>
          </cell>
        </row>
        <row r="10">
          <cell r="B10">
            <v>27.917391304347827</v>
          </cell>
          <cell r="C10">
            <v>35.700000000000003</v>
          </cell>
          <cell r="D10">
            <v>21.9</v>
          </cell>
          <cell r="E10">
            <v>58.391304347826086</v>
          </cell>
          <cell r="F10">
            <v>89</v>
          </cell>
          <cell r="G10">
            <v>30</v>
          </cell>
          <cell r="H10">
            <v>17.28</v>
          </cell>
          <cell r="I10" t="str">
            <v>*</v>
          </cell>
          <cell r="J10">
            <v>51.12</v>
          </cell>
          <cell r="K10">
            <v>3.4</v>
          </cell>
        </row>
        <row r="11">
          <cell r="B11">
            <v>26.645454545454541</v>
          </cell>
          <cell r="C11">
            <v>33.200000000000003</v>
          </cell>
          <cell r="D11">
            <v>22.3</v>
          </cell>
          <cell r="E11">
            <v>68.545454545454547</v>
          </cell>
          <cell r="F11">
            <v>90</v>
          </cell>
          <cell r="G11">
            <v>43</v>
          </cell>
          <cell r="H11">
            <v>20.52</v>
          </cell>
          <cell r="I11" t="str">
            <v>*</v>
          </cell>
          <cell r="J11">
            <v>48.96</v>
          </cell>
          <cell r="K11">
            <v>8.7999999999999989</v>
          </cell>
        </row>
        <row r="12">
          <cell r="B12">
            <v>25.126086956521743</v>
          </cell>
          <cell r="C12">
            <v>33.6</v>
          </cell>
          <cell r="D12">
            <v>21.2</v>
          </cell>
          <cell r="E12">
            <v>74.391304347826093</v>
          </cell>
          <cell r="F12">
            <v>94</v>
          </cell>
          <cell r="G12">
            <v>38</v>
          </cell>
          <cell r="H12">
            <v>24.48</v>
          </cell>
          <cell r="I12" t="str">
            <v>*</v>
          </cell>
          <cell r="J12">
            <v>53.64</v>
          </cell>
          <cell r="K12">
            <v>0.8</v>
          </cell>
        </row>
        <row r="13">
          <cell r="B13">
            <v>22.370833333333334</v>
          </cell>
          <cell r="C13">
            <v>29</v>
          </cell>
          <cell r="D13">
            <v>18.3</v>
          </cell>
          <cell r="E13">
            <v>85.625</v>
          </cell>
          <cell r="F13">
            <v>96</v>
          </cell>
          <cell r="G13">
            <v>58</v>
          </cell>
          <cell r="H13">
            <v>21.6</v>
          </cell>
          <cell r="I13" t="str">
            <v>*</v>
          </cell>
          <cell r="J13">
            <v>36.72</v>
          </cell>
          <cell r="K13">
            <v>10.199999999999998</v>
          </cell>
        </row>
        <row r="14">
          <cell r="B14">
            <v>24.234782608695649</v>
          </cell>
          <cell r="C14">
            <v>33.6</v>
          </cell>
          <cell r="D14">
            <v>19.100000000000001</v>
          </cell>
          <cell r="E14">
            <v>77.695652173913047</v>
          </cell>
          <cell r="F14">
            <v>95</v>
          </cell>
          <cell r="G14">
            <v>37</v>
          </cell>
          <cell r="H14">
            <v>13.32</v>
          </cell>
          <cell r="I14" t="str">
            <v>*</v>
          </cell>
          <cell r="J14">
            <v>48.96</v>
          </cell>
          <cell r="K14">
            <v>4.4000000000000004</v>
          </cell>
        </row>
        <row r="15">
          <cell r="B15">
            <v>26.854545454545452</v>
          </cell>
          <cell r="C15">
            <v>34.4</v>
          </cell>
          <cell r="D15">
            <v>21.9</v>
          </cell>
          <cell r="E15">
            <v>66.545454545454547</v>
          </cell>
          <cell r="F15">
            <v>87</v>
          </cell>
          <cell r="G15">
            <v>31</v>
          </cell>
          <cell r="H15">
            <v>21.240000000000002</v>
          </cell>
          <cell r="I15" t="str">
            <v>*</v>
          </cell>
          <cell r="J15">
            <v>39.96</v>
          </cell>
          <cell r="K15">
            <v>0.2</v>
          </cell>
        </row>
        <row r="16">
          <cell r="B16">
            <v>29.313636363636363</v>
          </cell>
          <cell r="C16">
            <v>36.200000000000003</v>
          </cell>
          <cell r="D16">
            <v>23.3</v>
          </cell>
          <cell r="E16">
            <v>53.772727272727273</v>
          </cell>
          <cell r="F16">
            <v>81</v>
          </cell>
          <cell r="G16">
            <v>30</v>
          </cell>
          <cell r="H16">
            <v>21.240000000000002</v>
          </cell>
          <cell r="I16" t="str">
            <v>*</v>
          </cell>
          <cell r="J16">
            <v>40.680000000000007</v>
          </cell>
          <cell r="K16">
            <v>0</v>
          </cell>
        </row>
        <row r="17">
          <cell r="B17">
            <v>25.728571428571428</v>
          </cell>
          <cell r="C17">
            <v>32.4</v>
          </cell>
          <cell r="D17">
            <v>21.5</v>
          </cell>
          <cell r="E17">
            <v>71.476190476190482</v>
          </cell>
          <cell r="F17">
            <v>91</v>
          </cell>
          <cell r="G17">
            <v>42</v>
          </cell>
          <cell r="H17">
            <v>17.64</v>
          </cell>
          <cell r="I17" t="str">
            <v>*</v>
          </cell>
          <cell r="J17">
            <v>38.880000000000003</v>
          </cell>
          <cell r="K17">
            <v>0</v>
          </cell>
        </row>
        <row r="18">
          <cell r="B18">
            <v>25.366666666666664</v>
          </cell>
          <cell r="C18">
            <v>33.1</v>
          </cell>
          <cell r="D18">
            <v>20.100000000000001</v>
          </cell>
          <cell r="E18">
            <v>70.666666666666671</v>
          </cell>
          <cell r="F18">
            <v>90</v>
          </cell>
          <cell r="G18">
            <v>41</v>
          </cell>
          <cell r="H18">
            <v>13.32</v>
          </cell>
          <cell r="I18" t="str">
            <v>*</v>
          </cell>
          <cell r="J18">
            <v>30.240000000000002</v>
          </cell>
          <cell r="K18">
            <v>0</v>
          </cell>
        </row>
        <row r="19">
          <cell r="B19">
            <v>26.020000000000003</v>
          </cell>
          <cell r="C19">
            <v>33.9</v>
          </cell>
          <cell r="D19">
            <v>19.8</v>
          </cell>
          <cell r="E19">
            <v>67.05</v>
          </cell>
          <cell r="F19">
            <v>86</v>
          </cell>
          <cell r="G19">
            <v>37</v>
          </cell>
          <cell r="H19">
            <v>31.680000000000003</v>
          </cell>
          <cell r="I19" t="str">
            <v>*</v>
          </cell>
          <cell r="J19">
            <v>82.8</v>
          </cell>
          <cell r="K19">
            <v>10</v>
          </cell>
        </row>
        <row r="20">
          <cell r="B20">
            <v>27.599999999999994</v>
          </cell>
          <cell r="C20">
            <v>34.4</v>
          </cell>
          <cell r="D20">
            <v>21.1</v>
          </cell>
          <cell r="E20">
            <v>57.238095238095241</v>
          </cell>
          <cell r="F20">
            <v>87</v>
          </cell>
          <cell r="G20">
            <v>30</v>
          </cell>
          <cell r="H20">
            <v>17.64</v>
          </cell>
          <cell r="I20" t="str">
            <v>*</v>
          </cell>
          <cell r="J20">
            <v>36.72</v>
          </cell>
          <cell r="K20">
            <v>0</v>
          </cell>
        </row>
        <row r="21">
          <cell r="B21">
            <v>27.668181818181814</v>
          </cell>
          <cell r="C21">
            <v>35.9</v>
          </cell>
          <cell r="D21">
            <v>22.3</v>
          </cell>
          <cell r="E21">
            <v>56.590909090909093</v>
          </cell>
          <cell r="F21">
            <v>78</v>
          </cell>
          <cell r="G21">
            <v>25</v>
          </cell>
          <cell r="H21">
            <v>13.68</v>
          </cell>
          <cell r="I21" t="str">
            <v>*</v>
          </cell>
          <cell r="J21">
            <v>52.56</v>
          </cell>
          <cell r="K21">
            <v>0</v>
          </cell>
        </row>
        <row r="22">
          <cell r="B22">
            <v>28.481818181818177</v>
          </cell>
          <cell r="C22">
            <v>36</v>
          </cell>
          <cell r="D22">
            <v>22.4</v>
          </cell>
          <cell r="E22">
            <v>49.045454545454547</v>
          </cell>
          <cell r="F22">
            <v>71</v>
          </cell>
          <cell r="G22">
            <v>26</v>
          </cell>
          <cell r="H22">
            <v>15.48</v>
          </cell>
          <cell r="I22" t="str">
            <v>*</v>
          </cell>
          <cell r="J22">
            <v>29.16</v>
          </cell>
          <cell r="K22">
            <v>0</v>
          </cell>
        </row>
        <row r="23">
          <cell r="B23">
            <v>27.745454545454546</v>
          </cell>
          <cell r="C23">
            <v>35.6</v>
          </cell>
          <cell r="D23">
            <v>22.2</v>
          </cell>
          <cell r="E23">
            <v>54.727272727272727</v>
          </cell>
          <cell r="F23">
            <v>80</v>
          </cell>
          <cell r="G23">
            <v>26</v>
          </cell>
          <cell r="H23">
            <v>23.040000000000003</v>
          </cell>
          <cell r="I23" t="str">
            <v>*</v>
          </cell>
          <cell r="J23">
            <v>57.6</v>
          </cell>
          <cell r="K23">
            <v>7</v>
          </cell>
        </row>
        <row r="24">
          <cell r="B24">
            <v>24.912500000000005</v>
          </cell>
          <cell r="C24">
            <v>30.7</v>
          </cell>
          <cell r="D24">
            <v>20.3</v>
          </cell>
          <cell r="E24">
            <v>72.25</v>
          </cell>
          <cell r="F24">
            <v>94</v>
          </cell>
          <cell r="G24">
            <v>48</v>
          </cell>
          <cell r="H24">
            <v>21.240000000000002</v>
          </cell>
          <cell r="I24" t="str">
            <v>*</v>
          </cell>
          <cell r="J24">
            <v>36.36</v>
          </cell>
          <cell r="K24">
            <v>0.4</v>
          </cell>
        </row>
        <row r="25">
          <cell r="B25">
            <v>26.977272727272723</v>
          </cell>
          <cell r="C25">
            <v>35.4</v>
          </cell>
          <cell r="D25">
            <v>20.3</v>
          </cell>
          <cell r="E25">
            <v>60.772727272727273</v>
          </cell>
          <cell r="F25">
            <v>89</v>
          </cell>
          <cell r="G25">
            <v>30</v>
          </cell>
          <cell r="H25">
            <v>17.64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28.487500000000008</v>
          </cell>
          <cell r="C26">
            <v>36.4</v>
          </cell>
          <cell r="D26">
            <v>22.1</v>
          </cell>
          <cell r="E26">
            <v>51.5</v>
          </cell>
          <cell r="F26">
            <v>76</v>
          </cell>
          <cell r="G26">
            <v>24</v>
          </cell>
          <cell r="H26">
            <v>15.840000000000002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29.242857142857144</v>
          </cell>
          <cell r="C27">
            <v>36.200000000000003</v>
          </cell>
          <cell r="D27">
            <v>23.3</v>
          </cell>
          <cell r="E27">
            <v>45.80952380952381</v>
          </cell>
          <cell r="F27">
            <v>73</v>
          </cell>
          <cell r="G27">
            <v>26</v>
          </cell>
          <cell r="H27">
            <v>21.96</v>
          </cell>
          <cell r="I27" t="str">
            <v>*</v>
          </cell>
          <cell r="J27">
            <v>48.24</v>
          </cell>
          <cell r="K27">
            <v>1.8</v>
          </cell>
        </row>
        <row r="28">
          <cell r="B28">
            <v>25.666666666666661</v>
          </cell>
          <cell r="C28">
            <v>33</v>
          </cell>
          <cell r="D28">
            <v>20</v>
          </cell>
          <cell r="E28">
            <v>70.38095238095238</v>
          </cell>
          <cell r="F28">
            <v>91</v>
          </cell>
          <cell r="G28">
            <v>43</v>
          </cell>
          <cell r="H28">
            <v>25.56</v>
          </cell>
          <cell r="I28" t="str">
            <v>*</v>
          </cell>
          <cell r="J28">
            <v>54.36</v>
          </cell>
          <cell r="K28">
            <v>9</v>
          </cell>
        </row>
        <row r="29">
          <cell r="B29">
            <v>25.766666666666669</v>
          </cell>
          <cell r="C29">
            <v>32.5</v>
          </cell>
          <cell r="D29">
            <v>20.6</v>
          </cell>
          <cell r="E29">
            <v>66.476190476190482</v>
          </cell>
          <cell r="F29">
            <v>93</v>
          </cell>
          <cell r="G29">
            <v>38</v>
          </cell>
          <cell r="H29">
            <v>17.64</v>
          </cell>
          <cell r="I29" t="str">
            <v>*</v>
          </cell>
          <cell r="J29">
            <v>33.840000000000003</v>
          </cell>
          <cell r="K29">
            <v>0.2</v>
          </cell>
        </row>
        <row r="30">
          <cell r="B30">
            <v>26.799999999999997</v>
          </cell>
          <cell r="C30">
            <v>33.299999999999997</v>
          </cell>
          <cell r="D30">
            <v>22.4</v>
          </cell>
          <cell r="E30">
            <v>65.095238095238102</v>
          </cell>
          <cell r="F30">
            <v>85</v>
          </cell>
          <cell r="G30">
            <v>37</v>
          </cell>
          <cell r="H30">
            <v>16.559999999999999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26.662499999999998</v>
          </cell>
          <cell r="C31">
            <v>33.799999999999997</v>
          </cell>
          <cell r="D31">
            <v>23.2</v>
          </cell>
          <cell r="E31">
            <v>63.041666666666664</v>
          </cell>
          <cell r="F31">
            <v>77</v>
          </cell>
          <cell r="G31">
            <v>32</v>
          </cell>
          <cell r="H31">
            <v>22.32</v>
          </cell>
          <cell r="I31" t="str">
            <v>*</v>
          </cell>
          <cell r="J31">
            <v>51.84</v>
          </cell>
          <cell r="K31">
            <v>0</v>
          </cell>
        </row>
        <row r="32">
          <cell r="B32">
            <v>25.854545454545459</v>
          </cell>
          <cell r="C32">
            <v>32.1</v>
          </cell>
          <cell r="D32">
            <v>20.3</v>
          </cell>
          <cell r="E32">
            <v>68.181818181818187</v>
          </cell>
          <cell r="F32">
            <v>91</v>
          </cell>
          <cell r="G32">
            <v>42</v>
          </cell>
          <cell r="H32">
            <v>40.32</v>
          </cell>
          <cell r="I32" t="str">
            <v>*</v>
          </cell>
          <cell r="J32">
            <v>72</v>
          </cell>
          <cell r="K32">
            <v>10.199999999999999</v>
          </cell>
        </row>
        <row r="33">
          <cell r="B33">
            <v>25.362499999999994</v>
          </cell>
          <cell r="C33">
            <v>31.6</v>
          </cell>
          <cell r="D33">
            <v>21.9</v>
          </cell>
          <cell r="E33">
            <v>70.125</v>
          </cell>
          <cell r="F33">
            <v>89</v>
          </cell>
          <cell r="G33">
            <v>47</v>
          </cell>
          <cell r="H33">
            <v>19.079999999999998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24.22608695652174</v>
          </cell>
          <cell r="C34">
            <v>32.799999999999997</v>
          </cell>
          <cell r="D34">
            <v>19</v>
          </cell>
          <cell r="E34">
            <v>78.086956521739125</v>
          </cell>
          <cell r="F34">
            <v>96</v>
          </cell>
          <cell r="G34">
            <v>45</v>
          </cell>
          <cell r="H34">
            <v>19.8</v>
          </cell>
          <cell r="I34" t="str">
            <v>*</v>
          </cell>
          <cell r="J34">
            <v>55.080000000000005</v>
          </cell>
          <cell r="K34">
            <v>32.4</v>
          </cell>
        </row>
        <row r="35">
          <cell r="B35">
            <v>26.052380952380954</v>
          </cell>
          <cell r="C35">
            <v>31.7</v>
          </cell>
          <cell r="D35">
            <v>21.2</v>
          </cell>
          <cell r="E35">
            <v>68.476190476190482</v>
          </cell>
          <cell r="F35">
            <v>88</v>
          </cell>
          <cell r="G35">
            <v>47</v>
          </cell>
          <cell r="H35">
            <v>20.88</v>
          </cell>
          <cell r="I35" t="str">
            <v>*</v>
          </cell>
          <cell r="J35">
            <v>33.480000000000004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orumbá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30.658333333333331</v>
          </cell>
          <cell r="C5">
            <v>36.5</v>
          </cell>
          <cell r="D5">
            <v>24.4</v>
          </cell>
          <cell r="E5">
            <v>38.541666666666664</v>
          </cell>
          <cell r="F5">
            <v>68</v>
          </cell>
          <cell r="G5">
            <v>28</v>
          </cell>
          <cell r="H5">
            <v>14.4</v>
          </cell>
          <cell r="I5" t="str">
            <v>*</v>
          </cell>
          <cell r="J5">
            <v>33.119999999999997</v>
          </cell>
          <cell r="K5">
            <v>0</v>
          </cell>
        </row>
        <row r="6">
          <cell r="B6">
            <v>32.099999999999994</v>
          </cell>
          <cell r="C6">
            <v>38.200000000000003</v>
          </cell>
          <cell r="D6">
            <v>26.3</v>
          </cell>
          <cell r="E6">
            <v>51.454545454545453</v>
          </cell>
          <cell r="F6">
            <v>79</v>
          </cell>
          <cell r="G6">
            <v>34</v>
          </cell>
          <cell r="H6">
            <v>11.16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33.55238095238095</v>
          </cell>
          <cell r="C7">
            <v>41.1</v>
          </cell>
          <cell r="D7">
            <v>28</v>
          </cell>
          <cell r="E7">
            <v>47.45</v>
          </cell>
          <cell r="F7">
            <v>65</v>
          </cell>
          <cell r="G7">
            <v>23</v>
          </cell>
          <cell r="H7">
            <v>14.76</v>
          </cell>
          <cell r="I7" t="str">
            <v>*</v>
          </cell>
          <cell r="J7">
            <v>40.32</v>
          </cell>
          <cell r="K7">
            <v>0</v>
          </cell>
        </row>
        <row r="8">
          <cell r="B8">
            <v>33.234782608695653</v>
          </cell>
          <cell r="C8">
            <v>40</v>
          </cell>
          <cell r="D8">
            <v>27.5</v>
          </cell>
          <cell r="E8">
            <v>48.608695652173914</v>
          </cell>
          <cell r="F8">
            <v>72</v>
          </cell>
          <cell r="G8">
            <v>29</v>
          </cell>
          <cell r="H8">
            <v>17.64</v>
          </cell>
          <cell r="I8" t="str">
            <v>*</v>
          </cell>
          <cell r="J8">
            <v>42.480000000000004</v>
          </cell>
          <cell r="K8">
            <v>0</v>
          </cell>
        </row>
        <row r="9">
          <cell r="B9">
            <v>26.962500000000006</v>
          </cell>
          <cell r="C9">
            <v>34</v>
          </cell>
          <cell r="D9">
            <v>21.4</v>
          </cell>
          <cell r="E9">
            <v>46.458333333333336</v>
          </cell>
          <cell r="F9">
            <v>61</v>
          </cell>
          <cell r="G9">
            <v>32</v>
          </cell>
          <cell r="H9">
            <v>21.6</v>
          </cell>
          <cell r="I9" t="str">
            <v>*</v>
          </cell>
          <cell r="J9">
            <v>57.24</v>
          </cell>
          <cell r="K9">
            <v>0</v>
          </cell>
        </row>
        <row r="10">
          <cell r="B10">
            <v>32.437500000000007</v>
          </cell>
          <cell r="C10">
            <v>41.1</v>
          </cell>
          <cell r="D10">
            <v>27.6</v>
          </cell>
          <cell r="E10">
            <v>49.166666666666664</v>
          </cell>
          <cell r="F10">
            <v>64</v>
          </cell>
          <cell r="G10">
            <v>24</v>
          </cell>
          <cell r="H10">
            <v>15.840000000000002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32.626086956521739</v>
          </cell>
          <cell r="C11">
            <v>39.799999999999997</v>
          </cell>
          <cell r="D11">
            <v>27.5</v>
          </cell>
          <cell r="E11">
            <v>47.782608695652172</v>
          </cell>
          <cell r="F11">
            <v>65</v>
          </cell>
          <cell r="G11">
            <v>31</v>
          </cell>
          <cell r="H11">
            <v>24.48</v>
          </cell>
          <cell r="I11" t="str">
            <v>*</v>
          </cell>
          <cell r="J11">
            <v>46.800000000000004</v>
          </cell>
          <cell r="K11">
            <v>0</v>
          </cell>
        </row>
        <row r="12">
          <cell r="B12">
            <v>23.904166666666669</v>
          </cell>
          <cell r="C12">
            <v>29.8</v>
          </cell>
          <cell r="D12">
            <v>20.9</v>
          </cell>
          <cell r="E12">
            <v>74.958333333333329</v>
          </cell>
          <cell r="F12">
            <v>85</v>
          </cell>
          <cell r="G12">
            <v>54</v>
          </cell>
          <cell r="H12">
            <v>16.920000000000002</v>
          </cell>
          <cell r="I12" t="str">
            <v>*</v>
          </cell>
          <cell r="J12">
            <v>34.56</v>
          </cell>
          <cell r="K12">
            <v>2.9999999999999996</v>
          </cell>
        </row>
        <row r="13">
          <cell r="B13">
            <v>25.087499999999995</v>
          </cell>
          <cell r="C13">
            <v>31.9</v>
          </cell>
          <cell r="D13">
            <v>21</v>
          </cell>
          <cell r="E13">
            <v>69.791666666666671</v>
          </cell>
          <cell r="F13">
            <v>86</v>
          </cell>
          <cell r="G13">
            <v>44</v>
          </cell>
          <cell r="H13">
            <v>8.64</v>
          </cell>
          <cell r="I13" t="str">
            <v>*</v>
          </cell>
          <cell r="J13">
            <v>19.079999999999998</v>
          </cell>
          <cell r="K13">
            <v>0.4</v>
          </cell>
        </row>
        <row r="14">
          <cell r="B14">
            <v>30.152173913043477</v>
          </cell>
          <cell r="C14">
            <v>38.4</v>
          </cell>
          <cell r="D14">
            <v>23.8</v>
          </cell>
          <cell r="E14">
            <v>57.826086956521742</v>
          </cell>
          <cell r="F14">
            <v>85</v>
          </cell>
          <cell r="G14">
            <v>34</v>
          </cell>
          <cell r="H14">
            <v>10.8</v>
          </cell>
          <cell r="I14" t="str">
            <v>*</v>
          </cell>
          <cell r="J14">
            <v>21.96</v>
          </cell>
          <cell r="K14">
            <v>0</v>
          </cell>
        </row>
        <row r="15">
          <cell r="B15">
            <v>32.895238095238106</v>
          </cell>
          <cell r="C15">
            <v>40.200000000000003</v>
          </cell>
          <cell r="D15">
            <v>27.2</v>
          </cell>
          <cell r="E15">
            <v>53.476190476190474</v>
          </cell>
          <cell r="F15">
            <v>75</v>
          </cell>
          <cell r="G15">
            <v>31</v>
          </cell>
          <cell r="H15">
            <v>12.6</v>
          </cell>
          <cell r="I15" t="str">
            <v>*</v>
          </cell>
          <cell r="J15">
            <v>28.8</v>
          </cell>
          <cell r="K15">
            <v>0</v>
          </cell>
        </row>
        <row r="16">
          <cell r="B16">
            <v>31.047826086956519</v>
          </cell>
          <cell r="C16">
            <v>33.700000000000003</v>
          </cell>
          <cell r="D16">
            <v>27.6</v>
          </cell>
          <cell r="E16">
            <v>45.782608695652172</v>
          </cell>
          <cell r="F16">
            <v>59</v>
          </cell>
          <cell r="G16">
            <v>33</v>
          </cell>
          <cell r="H16">
            <v>23.040000000000003</v>
          </cell>
          <cell r="I16" t="str">
            <v>*</v>
          </cell>
          <cell r="J16">
            <v>53.64</v>
          </cell>
          <cell r="K16">
            <v>0</v>
          </cell>
        </row>
        <row r="17">
          <cell r="B17">
            <v>24.147826086956524</v>
          </cell>
          <cell r="C17">
            <v>30.1</v>
          </cell>
          <cell r="D17">
            <v>19</v>
          </cell>
          <cell r="E17">
            <v>50.347826086956523</v>
          </cell>
          <cell r="F17">
            <v>66</v>
          </cell>
          <cell r="G17">
            <v>35</v>
          </cell>
          <cell r="H17">
            <v>27</v>
          </cell>
          <cell r="I17" t="str">
            <v>*</v>
          </cell>
          <cell r="J17">
            <v>55.800000000000004</v>
          </cell>
          <cell r="K17">
            <v>0</v>
          </cell>
        </row>
        <row r="18">
          <cell r="B18">
            <v>28.563636363636363</v>
          </cell>
          <cell r="C18">
            <v>36.4</v>
          </cell>
          <cell r="D18">
            <v>22.2</v>
          </cell>
          <cell r="E18">
            <v>51.090909090909093</v>
          </cell>
          <cell r="F18">
            <v>78</v>
          </cell>
          <cell r="G18">
            <v>31</v>
          </cell>
          <cell r="H18">
            <v>8.64</v>
          </cell>
          <cell r="I18" t="str">
            <v>*</v>
          </cell>
          <cell r="J18">
            <v>16.920000000000002</v>
          </cell>
          <cell r="K18">
            <v>0</v>
          </cell>
        </row>
        <row r="19">
          <cell r="B19">
            <v>33.04545454545454</v>
          </cell>
          <cell r="C19">
            <v>39.700000000000003</v>
          </cell>
          <cell r="D19">
            <v>27.3</v>
          </cell>
          <cell r="E19">
            <v>45.363636363636367</v>
          </cell>
          <cell r="F19">
            <v>65</v>
          </cell>
          <cell r="G19">
            <v>22</v>
          </cell>
          <cell r="H19">
            <v>10.44</v>
          </cell>
          <cell r="I19" t="str">
            <v>*</v>
          </cell>
          <cell r="J19">
            <v>23.759999999999998</v>
          </cell>
          <cell r="K19">
            <v>0</v>
          </cell>
        </row>
        <row r="20">
          <cell r="B20">
            <v>32.508695652173913</v>
          </cell>
          <cell r="C20">
            <v>40.1</v>
          </cell>
          <cell r="D20">
            <v>27.4</v>
          </cell>
          <cell r="E20">
            <v>48.173913043478258</v>
          </cell>
          <cell r="F20">
            <v>65</v>
          </cell>
          <cell r="G20">
            <v>28</v>
          </cell>
          <cell r="H20">
            <v>15.840000000000002</v>
          </cell>
          <cell r="I20" t="str">
            <v>*</v>
          </cell>
          <cell r="J20">
            <v>36.36</v>
          </cell>
          <cell r="K20">
            <v>0</v>
          </cell>
        </row>
        <row r="21">
          <cell r="B21">
            <v>33.328571428571436</v>
          </cell>
          <cell r="C21">
            <v>42.5</v>
          </cell>
          <cell r="D21">
            <v>26.7</v>
          </cell>
          <cell r="E21">
            <v>43.80952380952381</v>
          </cell>
          <cell r="F21">
            <v>69</v>
          </cell>
          <cell r="G21">
            <v>17</v>
          </cell>
          <cell r="H21">
            <v>15.48</v>
          </cell>
          <cell r="I21" t="str">
            <v>*</v>
          </cell>
          <cell r="J21">
            <v>40.32</v>
          </cell>
          <cell r="K21">
            <v>0</v>
          </cell>
        </row>
        <row r="22">
          <cell r="B22">
            <v>33.768181818181816</v>
          </cell>
          <cell r="C22">
            <v>39.799999999999997</v>
          </cell>
          <cell r="D22">
            <v>27.7</v>
          </cell>
          <cell r="E22">
            <v>39</v>
          </cell>
          <cell r="F22">
            <v>62</v>
          </cell>
          <cell r="G22">
            <v>25</v>
          </cell>
          <cell r="H22">
            <v>10.08</v>
          </cell>
          <cell r="I22" t="str">
            <v>*</v>
          </cell>
          <cell r="J22">
            <v>24.48</v>
          </cell>
          <cell r="K22">
            <v>0</v>
          </cell>
        </row>
        <row r="23">
          <cell r="B23">
            <v>32</v>
          </cell>
          <cell r="C23">
            <v>41.4</v>
          </cell>
          <cell r="D23">
            <v>26.7</v>
          </cell>
          <cell r="E23">
            <v>55.454545454545453</v>
          </cell>
          <cell r="F23">
            <v>81</v>
          </cell>
          <cell r="G23">
            <v>22</v>
          </cell>
          <cell r="H23">
            <v>11.520000000000001</v>
          </cell>
          <cell r="I23" t="str">
            <v>*</v>
          </cell>
          <cell r="J23">
            <v>37.440000000000005</v>
          </cell>
          <cell r="K23">
            <v>0</v>
          </cell>
        </row>
        <row r="24">
          <cell r="B24">
            <v>31.658333333333335</v>
          </cell>
          <cell r="C24">
            <v>38.6</v>
          </cell>
          <cell r="D24">
            <v>26.1</v>
          </cell>
          <cell r="E24">
            <v>50.5</v>
          </cell>
          <cell r="F24">
            <v>77</v>
          </cell>
          <cell r="G24">
            <v>24</v>
          </cell>
          <cell r="H24">
            <v>21.240000000000002</v>
          </cell>
          <cell r="I24" t="str">
            <v>*</v>
          </cell>
          <cell r="J24">
            <v>42.12</v>
          </cell>
          <cell r="K24">
            <v>0</v>
          </cell>
        </row>
        <row r="25">
          <cell r="B25">
            <v>32.743478260869558</v>
          </cell>
          <cell r="C25">
            <v>40.200000000000003</v>
          </cell>
          <cell r="D25">
            <v>28.8</v>
          </cell>
          <cell r="E25">
            <v>48.565217391304351</v>
          </cell>
          <cell r="F25">
            <v>66</v>
          </cell>
          <cell r="G25">
            <v>27</v>
          </cell>
          <cell r="H25">
            <v>19.440000000000001</v>
          </cell>
          <cell r="I25" t="str">
            <v>*</v>
          </cell>
          <cell r="J25">
            <v>47.16</v>
          </cell>
          <cell r="K25">
            <v>0</v>
          </cell>
        </row>
        <row r="26">
          <cell r="B26">
            <v>33.216666666666661</v>
          </cell>
          <cell r="C26">
            <v>40.4</v>
          </cell>
          <cell r="D26">
            <v>27.6</v>
          </cell>
          <cell r="E26">
            <v>46.75</v>
          </cell>
          <cell r="F26">
            <v>71</v>
          </cell>
          <cell r="G26">
            <v>24</v>
          </cell>
          <cell r="H26">
            <v>14.76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34.074999999999989</v>
          </cell>
          <cell r="C27">
            <v>41.7</v>
          </cell>
          <cell r="D27">
            <v>28.6</v>
          </cell>
          <cell r="E27">
            <v>46.791666666666664</v>
          </cell>
          <cell r="F27">
            <v>67</v>
          </cell>
          <cell r="G27">
            <v>28</v>
          </cell>
          <cell r="H27">
            <v>13.68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28.38636363636364</v>
          </cell>
          <cell r="C28">
            <v>33.799999999999997</v>
          </cell>
          <cell r="D28">
            <v>22.8</v>
          </cell>
          <cell r="E28">
            <v>66.590909090909093</v>
          </cell>
          <cell r="F28">
            <v>91</v>
          </cell>
          <cell r="G28">
            <v>47</v>
          </cell>
          <cell r="H28">
            <v>15.840000000000002</v>
          </cell>
          <cell r="I28" t="str">
            <v>*</v>
          </cell>
          <cell r="J28">
            <v>55.080000000000005</v>
          </cell>
          <cell r="K28">
            <v>48.400000000000006</v>
          </cell>
        </row>
        <row r="29">
          <cell r="B29">
            <v>27.640909090909087</v>
          </cell>
          <cell r="C29">
            <v>32.299999999999997</v>
          </cell>
          <cell r="D29">
            <v>25.2</v>
          </cell>
          <cell r="E29">
            <v>72.954545454545453</v>
          </cell>
          <cell r="F29">
            <v>84</v>
          </cell>
          <cell r="G29">
            <v>58</v>
          </cell>
          <cell r="H29">
            <v>12.6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29.378260869565221</v>
          </cell>
          <cell r="C30">
            <v>35.9</v>
          </cell>
          <cell r="D30">
            <v>24.9</v>
          </cell>
          <cell r="E30">
            <v>65.782608695652172</v>
          </cell>
          <cell r="F30">
            <v>87</v>
          </cell>
          <cell r="G30">
            <v>40</v>
          </cell>
          <cell r="H30">
            <v>9</v>
          </cell>
          <cell r="I30" t="str">
            <v>*</v>
          </cell>
          <cell r="J30">
            <v>21.96</v>
          </cell>
          <cell r="K30">
            <v>0</v>
          </cell>
        </row>
        <row r="31">
          <cell r="B31">
            <v>31.65652173913044</v>
          </cell>
          <cell r="C31">
            <v>39</v>
          </cell>
          <cell r="D31">
            <v>27.9</v>
          </cell>
          <cell r="E31">
            <v>55.913043478260867</v>
          </cell>
          <cell r="F31">
            <v>68</v>
          </cell>
          <cell r="G31">
            <v>30</v>
          </cell>
          <cell r="H31">
            <v>15.48</v>
          </cell>
          <cell r="I31" t="str">
            <v>*</v>
          </cell>
          <cell r="J31">
            <v>32.4</v>
          </cell>
          <cell r="K31">
            <v>0</v>
          </cell>
        </row>
        <row r="32">
          <cell r="B32">
            <v>30.482608695652175</v>
          </cell>
          <cell r="C32">
            <v>36.6</v>
          </cell>
          <cell r="D32">
            <v>27.3</v>
          </cell>
          <cell r="E32">
            <v>58.913043478260867</v>
          </cell>
          <cell r="F32">
            <v>72</v>
          </cell>
          <cell r="G32">
            <v>36</v>
          </cell>
          <cell r="H32">
            <v>16.559999999999999</v>
          </cell>
          <cell r="I32" t="str">
            <v>*</v>
          </cell>
          <cell r="J32">
            <v>43.2</v>
          </cell>
          <cell r="K32">
            <v>0</v>
          </cell>
        </row>
        <row r="33">
          <cell r="B33">
            <v>32.020833333333336</v>
          </cell>
          <cell r="C33">
            <v>38.9</v>
          </cell>
          <cell r="D33">
            <v>27.9</v>
          </cell>
          <cell r="E33">
            <v>52</v>
          </cell>
          <cell r="F33">
            <v>68</v>
          </cell>
          <cell r="G33">
            <v>30</v>
          </cell>
          <cell r="H33">
            <v>14.4</v>
          </cell>
          <cell r="I33" t="str">
            <v>*</v>
          </cell>
          <cell r="J33">
            <v>50.76</v>
          </cell>
          <cell r="K33">
            <v>0</v>
          </cell>
        </row>
        <row r="34">
          <cell r="B34">
            <v>31.162499999999998</v>
          </cell>
          <cell r="C34">
            <v>36.9</v>
          </cell>
          <cell r="D34">
            <v>27.7</v>
          </cell>
          <cell r="E34">
            <v>56.041666666666664</v>
          </cell>
          <cell r="F34">
            <v>67</v>
          </cell>
          <cell r="G34">
            <v>38</v>
          </cell>
          <cell r="H34">
            <v>13.68</v>
          </cell>
          <cell r="I34" t="str">
            <v>*</v>
          </cell>
          <cell r="J34">
            <v>27.36</v>
          </cell>
          <cell r="K34">
            <v>0</v>
          </cell>
        </row>
        <row r="35">
          <cell r="B35">
            <v>29.633333333333336</v>
          </cell>
          <cell r="C35">
            <v>37.299999999999997</v>
          </cell>
          <cell r="D35">
            <v>25.1</v>
          </cell>
          <cell r="E35">
            <v>63.714285714285715</v>
          </cell>
          <cell r="F35">
            <v>86</v>
          </cell>
          <cell r="G35">
            <v>35</v>
          </cell>
          <cell r="H35">
            <v>16.2</v>
          </cell>
          <cell r="I35" t="str">
            <v>*</v>
          </cell>
          <cell r="J35">
            <v>45.36</v>
          </cell>
          <cell r="K35">
            <v>1.6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25.166666666666671</v>
          </cell>
          <cell r="C5">
            <v>33.299999999999997</v>
          </cell>
          <cell r="D5">
            <v>20.8</v>
          </cell>
          <cell r="E5">
            <v>77.458333333333329</v>
          </cell>
          <cell r="F5">
            <v>100</v>
          </cell>
          <cell r="G5">
            <v>43</v>
          </cell>
          <cell r="H5">
            <v>20.16</v>
          </cell>
          <cell r="I5" t="str">
            <v>*</v>
          </cell>
          <cell r="J5">
            <v>45</v>
          </cell>
          <cell r="K5">
            <v>0</v>
          </cell>
        </row>
        <row r="6">
          <cell r="B6">
            <v>25.391666666666666</v>
          </cell>
          <cell r="C6">
            <v>33.9</v>
          </cell>
          <cell r="D6">
            <v>21.2</v>
          </cell>
          <cell r="E6">
            <v>74.083333333333329</v>
          </cell>
          <cell r="F6">
            <v>95</v>
          </cell>
          <cell r="G6">
            <v>38</v>
          </cell>
          <cell r="H6">
            <v>19.8</v>
          </cell>
          <cell r="I6" t="str">
            <v>*</v>
          </cell>
          <cell r="J6">
            <v>42.480000000000004</v>
          </cell>
          <cell r="K6">
            <v>10</v>
          </cell>
        </row>
        <row r="7">
          <cell r="B7">
            <v>26.441666666666666</v>
          </cell>
          <cell r="C7">
            <v>34.6</v>
          </cell>
          <cell r="D7">
            <v>20.8</v>
          </cell>
          <cell r="E7">
            <v>67.041666666666671</v>
          </cell>
          <cell r="F7">
            <v>96</v>
          </cell>
          <cell r="G7">
            <v>32</v>
          </cell>
          <cell r="H7">
            <v>24.12</v>
          </cell>
          <cell r="I7" t="str">
            <v>*</v>
          </cell>
          <cell r="J7">
            <v>35.64</v>
          </cell>
          <cell r="K7">
            <v>0.4</v>
          </cell>
        </row>
        <row r="8">
          <cell r="B8">
            <v>27.466666666666665</v>
          </cell>
          <cell r="C8">
            <v>34</v>
          </cell>
          <cell r="D8">
            <v>22</v>
          </cell>
          <cell r="E8">
            <v>62.416666666666664</v>
          </cell>
          <cell r="F8">
            <v>86</v>
          </cell>
          <cell r="G8">
            <v>37</v>
          </cell>
          <cell r="H8">
            <v>25.2</v>
          </cell>
          <cell r="I8" t="str">
            <v>*</v>
          </cell>
          <cell r="J8">
            <v>42.84</v>
          </cell>
          <cell r="K8">
            <v>1.5999999999999999</v>
          </cell>
        </row>
        <row r="9">
          <cell r="B9">
            <v>27.816666666666666</v>
          </cell>
          <cell r="C9">
            <v>34.4</v>
          </cell>
          <cell r="D9">
            <v>22.6</v>
          </cell>
          <cell r="E9">
            <v>61.125</v>
          </cell>
          <cell r="F9">
            <v>80</v>
          </cell>
          <cell r="G9">
            <v>37</v>
          </cell>
          <cell r="H9">
            <v>26.64</v>
          </cell>
          <cell r="I9" t="str">
            <v>*</v>
          </cell>
          <cell r="J9">
            <v>43.92</v>
          </cell>
          <cell r="K9">
            <v>0</v>
          </cell>
        </row>
        <row r="10">
          <cell r="B10">
            <v>27.237500000000001</v>
          </cell>
          <cell r="C10">
            <v>35.5</v>
          </cell>
          <cell r="D10">
            <v>22.9</v>
          </cell>
          <cell r="E10">
            <v>66.083333333333329</v>
          </cell>
          <cell r="F10">
            <v>81</v>
          </cell>
          <cell r="G10">
            <v>35</v>
          </cell>
          <cell r="H10">
            <v>28.8</v>
          </cell>
          <cell r="I10" t="str">
            <v>*</v>
          </cell>
          <cell r="J10">
            <v>67.680000000000007</v>
          </cell>
          <cell r="K10">
            <v>4.6000000000000005</v>
          </cell>
        </row>
        <row r="11">
          <cell r="B11">
            <v>26.158333333333335</v>
          </cell>
          <cell r="C11">
            <v>33.1</v>
          </cell>
          <cell r="D11">
            <v>22.6</v>
          </cell>
          <cell r="E11">
            <v>73.791666666666671</v>
          </cell>
          <cell r="F11">
            <v>89</v>
          </cell>
          <cell r="G11">
            <v>42</v>
          </cell>
          <cell r="H11">
            <v>38.159999999999997</v>
          </cell>
          <cell r="I11" t="str">
            <v>*</v>
          </cell>
          <cell r="J11">
            <v>61.92</v>
          </cell>
          <cell r="K11">
            <v>6.6000000000000005</v>
          </cell>
        </row>
        <row r="12">
          <cell r="B12">
            <v>26.5</v>
          </cell>
          <cell r="C12">
            <v>33.5</v>
          </cell>
          <cell r="D12">
            <v>21.1</v>
          </cell>
          <cell r="E12">
            <v>71.958333333333329</v>
          </cell>
          <cell r="F12">
            <v>98</v>
          </cell>
          <cell r="G12">
            <v>41</v>
          </cell>
          <cell r="H12">
            <v>25.92</v>
          </cell>
          <cell r="I12" t="str">
            <v>*</v>
          </cell>
          <cell r="J12">
            <v>47.16</v>
          </cell>
          <cell r="K12">
            <v>0.2</v>
          </cell>
        </row>
        <row r="13">
          <cell r="B13">
            <v>23.987500000000008</v>
          </cell>
          <cell r="C13">
            <v>30.9</v>
          </cell>
          <cell r="D13">
            <v>20.100000000000001</v>
          </cell>
          <cell r="E13">
            <v>84.916666666666671</v>
          </cell>
          <cell r="F13">
            <v>100</v>
          </cell>
          <cell r="G13">
            <v>54</v>
          </cell>
          <cell r="H13">
            <v>18.36</v>
          </cell>
          <cell r="I13" t="str">
            <v>*</v>
          </cell>
          <cell r="J13">
            <v>57.24</v>
          </cell>
          <cell r="K13">
            <v>4.3999999999999995</v>
          </cell>
        </row>
        <row r="14">
          <cell r="B14">
            <v>26.412500000000005</v>
          </cell>
          <cell r="C14">
            <v>35.4</v>
          </cell>
          <cell r="D14">
            <v>20.8</v>
          </cell>
          <cell r="E14">
            <v>71.166666666666671</v>
          </cell>
          <cell r="F14">
            <v>98</v>
          </cell>
          <cell r="G14">
            <v>31</v>
          </cell>
          <cell r="H14">
            <v>21.96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26.929166666666671</v>
          </cell>
          <cell r="C15">
            <v>35.9</v>
          </cell>
          <cell r="D15">
            <v>22.4</v>
          </cell>
          <cell r="E15">
            <v>67.5</v>
          </cell>
          <cell r="F15">
            <v>87</v>
          </cell>
          <cell r="G15">
            <v>35</v>
          </cell>
          <cell r="H15">
            <v>21.6</v>
          </cell>
          <cell r="I15" t="str">
            <v>*</v>
          </cell>
          <cell r="J15">
            <v>49.32</v>
          </cell>
          <cell r="K15">
            <v>0</v>
          </cell>
        </row>
        <row r="16">
          <cell r="B16">
            <v>28.604166666666668</v>
          </cell>
          <cell r="C16">
            <v>35.9</v>
          </cell>
          <cell r="D16">
            <v>22.7</v>
          </cell>
          <cell r="E16">
            <v>59.708333333333336</v>
          </cell>
          <cell r="F16">
            <v>85</v>
          </cell>
          <cell r="G16">
            <v>31</v>
          </cell>
          <cell r="H16">
            <v>28.08</v>
          </cell>
          <cell r="I16" t="str">
            <v>*</v>
          </cell>
          <cell r="J16">
            <v>47.519999999999996</v>
          </cell>
          <cell r="K16">
            <v>0</v>
          </cell>
        </row>
        <row r="17">
          <cell r="B17">
            <v>26.145833333333332</v>
          </cell>
          <cell r="C17">
            <v>31.9</v>
          </cell>
          <cell r="D17">
            <v>21.4</v>
          </cell>
          <cell r="E17">
            <v>70.375</v>
          </cell>
          <cell r="F17">
            <v>92</v>
          </cell>
          <cell r="G17">
            <v>50</v>
          </cell>
          <cell r="H17">
            <v>16.2</v>
          </cell>
          <cell r="I17" t="str">
            <v>*</v>
          </cell>
          <cell r="J17">
            <v>30.96</v>
          </cell>
          <cell r="K17">
            <v>0</v>
          </cell>
        </row>
        <row r="18">
          <cell r="B18">
            <v>24.304166666666664</v>
          </cell>
          <cell r="C18">
            <v>34.799999999999997</v>
          </cell>
          <cell r="D18">
            <v>20.5</v>
          </cell>
          <cell r="E18">
            <v>79.041666666666671</v>
          </cell>
          <cell r="F18">
            <v>100</v>
          </cell>
          <cell r="G18">
            <v>36</v>
          </cell>
          <cell r="H18">
            <v>19.8</v>
          </cell>
          <cell r="I18" t="str">
            <v>*</v>
          </cell>
          <cell r="J18">
            <v>57.960000000000008</v>
          </cell>
          <cell r="K18">
            <v>12.600000000000001</v>
          </cell>
        </row>
        <row r="19">
          <cell r="B19">
            <v>25.666666666666661</v>
          </cell>
          <cell r="C19">
            <v>35</v>
          </cell>
          <cell r="D19">
            <v>20.5</v>
          </cell>
          <cell r="E19">
            <v>73.333333333333329</v>
          </cell>
          <cell r="F19">
            <v>92</v>
          </cell>
          <cell r="G19">
            <v>36</v>
          </cell>
          <cell r="H19">
            <v>22.32</v>
          </cell>
          <cell r="I19" t="str">
            <v>*</v>
          </cell>
          <cell r="J19">
            <v>65.160000000000011</v>
          </cell>
          <cell r="K19">
            <v>16.8</v>
          </cell>
        </row>
        <row r="20">
          <cell r="B20">
            <v>26.508333333333329</v>
          </cell>
          <cell r="C20">
            <v>33.9</v>
          </cell>
          <cell r="D20">
            <v>21</v>
          </cell>
          <cell r="E20">
            <v>69.375</v>
          </cell>
          <cell r="F20">
            <v>93</v>
          </cell>
          <cell r="G20">
            <v>38</v>
          </cell>
          <cell r="H20">
            <v>20.52</v>
          </cell>
          <cell r="I20" t="str">
            <v>*</v>
          </cell>
          <cell r="J20">
            <v>33.840000000000003</v>
          </cell>
          <cell r="K20">
            <v>0</v>
          </cell>
        </row>
        <row r="21">
          <cell r="B21">
            <v>25.25</v>
          </cell>
          <cell r="C21">
            <v>34.200000000000003</v>
          </cell>
          <cell r="D21">
            <v>19.5</v>
          </cell>
          <cell r="E21">
            <v>71.958333333333329</v>
          </cell>
          <cell r="F21">
            <v>90</v>
          </cell>
          <cell r="G21">
            <v>35</v>
          </cell>
          <cell r="H21">
            <v>24.840000000000003</v>
          </cell>
          <cell r="I21" t="str">
            <v>*</v>
          </cell>
          <cell r="J21">
            <v>64.44</v>
          </cell>
          <cell r="K21">
            <v>15.799999999999999</v>
          </cell>
        </row>
        <row r="22">
          <cell r="B22">
            <v>27.254166666666663</v>
          </cell>
          <cell r="C22">
            <v>36.299999999999997</v>
          </cell>
          <cell r="D22">
            <v>20.3</v>
          </cell>
          <cell r="E22">
            <v>60.208333333333336</v>
          </cell>
          <cell r="F22">
            <v>90</v>
          </cell>
          <cell r="G22">
            <v>27</v>
          </cell>
          <cell r="H22">
            <v>17.28</v>
          </cell>
          <cell r="I22" t="str">
            <v>*</v>
          </cell>
          <cell r="J22">
            <v>29.880000000000003</v>
          </cell>
          <cell r="K22">
            <v>0</v>
          </cell>
        </row>
        <row r="23">
          <cell r="B23">
            <v>28.862499999999997</v>
          </cell>
          <cell r="C23">
            <v>36.799999999999997</v>
          </cell>
          <cell r="D23">
            <v>22.6</v>
          </cell>
          <cell r="E23">
            <v>52.416666666666664</v>
          </cell>
          <cell r="F23">
            <v>78</v>
          </cell>
          <cell r="G23">
            <v>25</v>
          </cell>
          <cell r="H23">
            <v>21.96</v>
          </cell>
          <cell r="I23" t="str">
            <v>*</v>
          </cell>
          <cell r="J23">
            <v>33.119999999999997</v>
          </cell>
          <cell r="K23">
            <v>0</v>
          </cell>
        </row>
        <row r="24">
          <cell r="B24">
            <v>25.804166666666674</v>
          </cell>
          <cell r="C24">
            <v>34.700000000000003</v>
          </cell>
          <cell r="D24">
            <v>17.100000000000001</v>
          </cell>
          <cell r="E24">
            <v>69.375</v>
          </cell>
          <cell r="F24">
            <v>100</v>
          </cell>
          <cell r="G24">
            <v>33</v>
          </cell>
          <cell r="H24">
            <v>59.4</v>
          </cell>
          <cell r="I24" t="str">
            <v>*</v>
          </cell>
          <cell r="J24">
            <v>37.800000000000004</v>
          </cell>
          <cell r="K24">
            <v>23.799999999999997</v>
          </cell>
        </row>
        <row r="25">
          <cell r="B25">
            <v>26.637500000000003</v>
          </cell>
          <cell r="C25">
            <v>35.9</v>
          </cell>
          <cell r="D25">
            <v>21.2</v>
          </cell>
          <cell r="E25">
            <v>64.458333333333329</v>
          </cell>
          <cell r="F25">
            <v>92</v>
          </cell>
          <cell r="G25">
            <v>31</v>
          </cell>
          <cell r="H25">
            <v>21.6</v>
          </cell>
          <cell r="I25" t="str">
            <v>*</v>
          </cell>
          <cell r="J25">
            <v>42.480000000000004</v>
          </cell>
          <cell r="K25">
            <v>0</v>
          </cell>
        </row>
        <row r="26">
          <cell r="B26">
            <v>28.595833333333335</v>
          </cell>
          <cell r="C26">
            <v>36.9</v>
          </cell>
          <cell r="D26">
            <v>22.2</v>
          </cell>
          <cell r="E26">
            <v>55.416666666666664</v>
          </cell>
          <cell r="F26">
            <v>79</v>
          </cell>
          <cell r="G26">
            <v>26</v>
          </cell>
          <cell r="H26">
            <v>20.52</v>
          </cell>
          <cell r="I26" t="str">
            <v>*</v>
          </cell>
          <cell r="J26">
            <v>34.56</v>
          </cell>
          <cell r="K26">
            <v>0</v>
          </cell>
        </row>
        <row r="27">
          <cell r="B27">
            <v>29.041666666666661</v>
          </cell>
          <cell r="C27">
            <v>36.700000000000003</v>
          </cell>
          <cell r="D27">
            <v>22.8</v>
          </cell>
          <cell r="E27">
            <v>53.458333333333336</v>
          </cell>
          <cell r="F27">
            <v>80</v>
          </cell>
          <cell r="G27">
            <v>28</v>
          </cell>
          <cell r="H27">
            <v>25.56</v>
          </cell>
          <cell r="I27" t="str">
            <v>*</v>
          </cell>
          <cell r="J27">
            <v>42.480000000000004</v>
          </cell>
          <cell r="K27">
            <v>0</v>
          </cell>
        </row>
        <row r="28">
          <cell r="B28">
            <v>25.595833333333331</v>
          </cell>
          <cell r="C28">
            <v>32.799999999999997</v>
          </cell>
          <cell r="D28">
            <v>21</v>
          </cell>
          <cell r="E28">
            <v>70.708333333333329</v>
          </cell>
          <cell r="F28">
            <v>93</v>
          </cell>
          <cell r="G28">
            <v>47</v>
          </cell>
          <cell r="H28">
            <v>27.720000000000002</v>
          </cell>
          <cell r="I28" t="str">
            <v>*</v>
          </cell>
          <cell r="J28">
            <v>46.080000000000005</v>
          </cell>
          <cell r="K28">
            <v>2.2000000000000002</v>
          </cell>
        </row>
        <row r="29">
          <cell r="B29">
            <v>23.820833333333336</v>
          </cell>
          <cell r="C29">
            <v>29</v>
          </cell>
          <cell r="D29">
            <v>20.8</v>
          </cell>
          <cell r="E29">
            <v>83.208333333333329</v>
          </cell>
          <cell r="F29">
            <v>100</v>
          </cell>
          <cell r="G29">
            <v>57</v>
          </cell>
          <cell r="H29">
            <v>16.2</v>
          </cell>
          <cell r="I29" t="str">
            <v>*</v>
          </cell>
          <cell r="J29">
            <v>28.8</v>
          </cell>
          <cell r="K29">
            <v>9</v>
          </cell>
        </row>
        <row r="30">
          <cell r="B30">
            <v>25.629166666666674</v>
          </cell>
          <cell r="C30">
            <v>31.7</v>
          </cell>
          <cell r="D30">
            <v>21.7</v>
          </cell>
          <cell r="E30">
            <v>75.25</v>
          </cell>
          <cell r="F30">
            <v>95</v>
          </cell>
          <cell r="G30">
            <v>45</v>
          </cell>
          <cell r="H30">
            <v>15.48</v>
          </cell>
          <cell r="I30" t="str">
            <v>*</v>
          </cell>
          <cell r="J30">
            <v>29.16</v>
          </cell>
          <cell r="K30">
            <v>0</v>
          </cell>
        </row>
        <row r="31">
          <cell r="B31">
            <v>25.962500000000002</v>
          </cell>
          <cell r="C31">
            <v>33.200000000000003</v>
          </cell>
          <cell r="D31">
            <v>22.9</v>
          </cell>
          <cell r="E31">
            <v>71.208333333333329</v>
          </cell>
          <cell r="F31">
            <v>87</v>
          </cell>
          <cell r="G31">
            <v>43</v>
          </cell>
          <cell r="H31">
            <v>23.400000000000002</v>
          </cell>
          <cell r="I31" t="str">
            <v>*</v>
          </cell>
          <cell r="J31">
            <v>60.839999999999996</v>
          </cell>
          <cell r="K31">
            <v>2</v>
          </cell>
        </row>
        <row r="32">
          <cell r="B32">
            <v>26.695833333333329</v>
          </cell>
          <cell r="C32">
            <v>32.200000000000003</v>
          </cell>
          <cell r="D32">
            <v>23.5</v>
          </cell>
          <cell r="E32">
            <v>67.416666666666671</v>
          </cell>
          <cell r="F32">
            <v>82</v>
          </cell>
          <cell r="G32">
            <v>44</v>
          </cell>
          <cell r="H32">
            <v>30.96</v>
          </cell>
          <cell r="I32" t="str">
            <v>*</v>
          </cell>
          <cell r="J32">
            <v>50.4</v>
          </cell>
          <cell r="K32">
            <v>0</v>
          </cell>
        </row>
        <row r="33">
          <cell r="B33">
            <v>26.162499999999998</v>
          </cell>
          <cell r="C33">
            <v>34.799999999999997</v>
          </cell>
          <cell r="D33">
            <v>22.9</v>
          </cell>
          <cell r="E33">
            <v>69.125</v>
          </cell>
          <cell r="F33">
            <v>87</v>
          </cell>
          <cell r="G33">
            <v>35</v>
          </cell>
          <cell r="H33">
            <v>24.12</v>
          </cell>
          <cell r="I33" t="str">
            <v>*</v>
          </cell>
          <cell r="J33">
            <v>42.480000000000004</v>
          </cell>
          <cell r="K33">
            <v>0</v>
          </cell>
        </row>
        <row r="34">
          <cell r="B34">
            <v>24.108333333333334</v>
          </cell>
          <cell r="C34">
            <v>32.200000000000003</v>
          </cell>
          <cell r="D34">
            <v>21.1</v>
          </cell>
          <cell r="E34">
            <v>79.583333333333329</v>
          </cell>
          <cell r="F34">
            <v>97</v>
          </cell>
          <cell r="G34">
            <v>47</v>
          </cell>
          <cell r="H34">
            <v>20.16</v>
          </cell>
          <cell r="I34" t="str">
            <v>*</v>
          </cell>
          <cell r="J34">
            <v>43.2</v>
          </cell>
          <cell r="K34">
            <v>9</v>
          </cell>
        </row>
        <row r="35">
          <cell r="B35">
            <v>25.662499999999994</v>
          </cell>
          <cell r="C35">
            <v>32.5</v>
          </cell>
          <cell r="D35">
            <v>20.6</v>
          </cell>
          <cell r="E35">
            <v>73.375</v>
          </cell>
          <cell r="F35">
            <v>94</v>
          </cell>
          <cell r="G35">
            <v>45</v>
          </cell>
          <cell r="H35">
            <v>18.36</v>
          </cell>
          <cell r="I35" t="str">
            <v>*</v>
          </cell>
          <cell r="J35">
            <v>32.4</v>
          </cell>
          <cell r="K35">
            <v>0.4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28.881818181818186</v>
          </cell>
          <cell r="C5">
            <v>36.1</v>
          </cell>
          <cell r="D5">
            <v>23.5</v>
          </cell>
          <cell r="E5">
            <v>67.545454545454547</v>
          </cell>
          <cell r="F5">
            <v>92</v>
          </cell>
          <cell r="G5">
            <v>39</v>
          </cell>
          <cell r="H5">
            <v>12.96</v>
          </cell>
          <cell r="I5" t="str">
            <v>*</v>
          </cell>
          <cell r="J5">
            <v>25.92</v>
          </cell>
          <cell r="K5">
            <v>0</v>
          </cell>
        </row>
        <row r="6">
          <cell r="B6">
            <v>30.038095238095234</v>
          </cell>
          <cell r="C6">
            <v>38.299999999999997</v>
          </cell>
          <cell r="D6">
            <v>22.3</v>
          </cell>
          <cell r="E6">
            <v>62.047619047619051</v>
          </cell>
          <cell r="F6">
            <v>96</v>
          </cell>
          <cell r="G6">
            <v>31</v>
          </cell>
          <cell r="H6">
            <v>14.76</v>
          </cell>
          <cell r="I6" t="str">
            <v>*</v>
          </cell>
          <cell r="J6">
            <v>29.16</v>
          </cell>
          <cell r="K6">
            <v>0</v>
          </cell>
        </row>
        <row r="7">
          <cell r="B7">
            <v>31.12857142857143</v>
          </cell>
          <cell r="C7">
            <v>39.299999999999997</v>
          </cell>
          <cell r="D7">
            <v>22.3</v>
          </cell>
          <cell r="E7">
            <v>56.238095238095241</v>
          </cell>
          <cell r="F7">
            <v>94</v>
          </cell>
          <cell r="G7">
            <v>27</v>
          </cell>
          <cell r="H7">
            <v>14.76</v>
          </cell>
          <cell r="I7" t="str">
            <v>*</v>
          </cell>
          <cell r="J7">
            <v>32.76</v>
          </cell>
          <cell r="K7">
            <v>0</v>
          </cell>
        </row>
        <row r="8">
          <cell r="B8">
            <v>31.354545454545452</v>
          </cell>
          <cell r="C8">
            <v>39</v>
          </cell>
          <cell r="D8">
            <v>22.7</v>
          </cell>
          <cell r="E8">
            <v>51.863636363636367</v>
          </cell>
          <cell r="F8">
            <v>86</v>
          </cell>
          <cell r="G8">
            <v>27</v>
          </cell>
          <cell r="H8">
            <v>18</v>
          </cell>
          <cell r="I8" t="str">
            <v>*</v>
          </cell>
          <cell r="J8">
            <v>41.76</v>
          </cell>
          <cell r="K8">
            <v>0</v>
          </cell>
        </row>
        <row r="9">
          <cell r="B9">
            <v>30.349999999999998</v>
          </cell>
          <cell r="C9">
            <v>37.5</v>
          </cell>
          <cell r="D9">
            <v>24.3</v>
          </cell>
          <cell r="E9">
            <v>56.666666666666664</v>
          </cell>
          <cell r="F9">
            <v>80</v>
          </cell>
          <cell r="G9">
            <v>33</v>
          </cell>
          <cell r="H9">
            <v>16.2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31.240909090909089</v>
          </cell>
          <cell r="C10">
            <v>40.200000000000003</v>
          </cell>
          <cell r="D10">
            <v>22.6</v>
          </cell>
          <cell r="E10">
            <v>55.909090909090907</v>
          </cell>
          <cell r="F10">
            <v>91</v>
          </cell>
          <cell r="G10">
            <v>25</v>
          </cell>
          <cell r="H10">
            <v>15.48</v>
          </cell>
          <cell r="I10" t="str">
            <v>*</v>
          </cell>
          <cell r="J10">
            <v>36</v>
          </cell>
          <cell r="K10">
            <v>0</v>
          </cell>
        </row>
        <row r="11">
          <cell r="B11">
            <v>29.933333333333326</v>
          </cell>
          <cell r="C11">
            <v>38.4</v>
          </cell>
          <cell r="D11">
            <v>24.2</v>
          </cell>
          <cell r="E11">
            <v>61.125</v>
          </cell>
          <cell r="F11">
            <v>94</v>
          </cell>
          <cell r="G11">
            <v>32</v>
          </cell>
          <cell r="H11">
            <v>17.64</v>
          </cell>
          <cell r="I11" t="str">
            <v>*</v>
          </cell>
          <cell r="J11">
            <v>54.72</v>
          </cell>
          <cell r="K11">
            <v>14.4</v>
          </cell>
        </row>
        <row r="12">
          <cell r="B12">
            <v>27.834782608695658</v>
          </cell>
          <cell r="C12">
            <v>35.799999999999997</v>
          </cell>
          <cell r="D12">
            <v>23.3</v>
          </cell>
          <cell r="E12">
            <v>77.304347826086953</v>
          </cell>
          <cell r="F12">
            <v>97</v>
          </cell>
          <cell r="G12">
            <v>43</v>
          </cell>
          <cell r="H12">
            <v>18.720000000000002</v>
          </cell>
          <cell r="I12" t="str">
            <v>*</v>
          </cell>
          <cell r="J12">
            <v>39.96</v>
          </cell>
          <cell r="K12">
            <v>1.8</v>
          </cell>
        </row>
        <row r="13">
          <cell r="B13">
            <v>26.647826086956524</v>
          </cell>
          <cell r="C13">
            <v>33.6</v>
          </cell>
          <cell r="D13">
            <v>21.4</v>
          </cell>
          <cell r="E13">
            <v>70.086956521739125</v>
          </cell>
          <cell r="F13">
            <v>87</v>
          </cell>
          <cell r="G13">
            <v>44</v>
          </cell>
          <cell r="H13">
            <v>9.3600000000000012</v>
          </cell>
          <cell r="I13" t="str">
            <v>*</v>
          </cell>
          <cell r="J13">
            <v>20.88</v>
          </cell>
          <cell r="K13">
            <v>0.2</v>
          </cell>
        </row>
        <row r="14">
          <cell r="B14">
            <v>29.204545454545453</v>
          </cell>
          <cell r="C14">
            <v>38.200000000000003</v>
          </cell>
          <cell r="D14">
            <v>21.7</v>
          </cell>
          <cell r="E14">
            <v>64.454545454545453</v>
          </cell>
          <cell r="F14">
            <v>93</v>
          </cell>
          <cell r="G14">
            <v>28</v>
          </cell>
          <cell r="H14">
            <v>9.3600000000000012</v>
          </cell>
          <cell r="I14" t="str">
            <v>*</v>
          </cell>
          <cell r="J14">
            <v>37.440000000000005</v>
          </cell>
          <cell r="K14">
            <v>0</v>
          </cell>
        </row>
        <row r="15">
          <cell r="B15">
            <v>30.357142857142861</v>
          </cell>
          <cell r="C15">
            <v>39.5</v>
          </cell>
          <cell r="D15">
            <v>23.4</v>
          </cell>
          <cell r="E15">
            <v>61.761904761904759</v>
          </cell>
          <cell r="F15">
            <v>92</v>
          </cell>
          <cell r="G15">
            <v>30</v>
          </cell>
          <cell r="H15">
            <v>19.440000000000001</v>
          </cell>
          <cell r="I15" t="str">
            <v>*</v>
          </cell>
          <cell r="J15">
            <v>44.64</v>
          </cell>
          <cell r="K15">
            <v>0</v>
          </cell>
        </row>
        <row r="16">
          <cell r="B16">
            <v>31.286956521739125</v>
          </cell>
          <cell r="C16">
            <v>39.799999999999997</v>
          </cell>
          <cell r="D16">
            <v>23.6</v>
          </cell>
          <cell r="E16">
            <v>59.434782608695649</v>
          </cell>
          <cell r="F16">
            <v>94</v>
          </cell>
          <cell r="G16">
            <v>27</v>
          </cell>
          <cell r="H16">
            <v>16.920000000000002</v>
          </cell>
          <cell r="I16" t="str">
            <v>*</v>
          </cell>
          <cell r="J16">
            <v>35.64</v>
          </cell>
          <cell r="K16">
            <v>0</v>
          </cell>
        </row>
        <row r="17">
          <cell r="B17">
            <v>27.078260869565216</v>
          </cell>
          <cell r="C17">
            <v>33.200000000000003</v>
          </cell>
          <cell r="D17">
            <v>21.7</v>
          </cell>
          <cell r="E17">
            <v>61.826086956521742</v>
          </cell>
          <cell r="F17">
            <v>79</v>
          </cell>
          <cell r="G17">
            <v>41</v>
          </cell>
          <cell r="H17">
            <v>12.6</v>
          </cell>
          <cell r="I17" t="str">
            <v>*</v>
          </cell>
          <cell r="J17">
            <v>25.56</v>
          </cell>
          <cell r="K17">
            <v>0</v>
          </cell>
        </row>
        <row r="18">
          <cell r="B18">
            <v>28.945454545454549</v>
          </cell>
          <cell r="C18">
            <v>37.700000000000003</v>
          </cell>
          <cell r="D18">
            <v>21.5</v>
          </cell>
          <cell r="E18">
            <v>57.454545454545453</v>
          </cell>
          <cell r="F18">
            <v>85</v>
          </cell>
          <cell r="G18">
            <v>31</v>
          </cell>
          <cell r="H18">
            <v>8.2799999999999994</v>
          </cell>
          <cell r="I18" t="str">
            <v>*</v>
          </cell>
          <cell r="J18">
            <v>35.64</v>
          </cell>
          <cell r="K18">
            <v>0</v>
          </cell>
        </row>
        <row r="19">
          <cell r="B19">
            <v>29.630434782608699</v>
          </cell>
          <cell r="C19">
            <v>40.6</v>
          </cell>
          <cell r="D19">
            <v>22.2</v>
          </cell>
          <cell r="E19">
            <v>58.478260869565219</v>
          </cell>
          <cell r="F19">
            <v>91</v>
          </cell>
          <cell r="G19">
            <v>22</v>
          </cell>
          <cell r="H19">
            <v>27.36</v>
          </cell>
          <cell r="I19" t="str">
            <v>*</v>
          </cell>
          <cell r="J19">
            <v>62.28</v>
          </cell>
          <cell r="K19">
            <v>0</v>
          </cell>
        </row>
        <row r="20">
          <cell r="B20">
            <v>30.4</v>
          </cell>
          <cell r="C20">
            <v>40.1</v>
          </cell>
          <cell r="D20">
            <v>22.4</v>
          </cell>
          <cell r="E20">
            <v>55.19047619047619</v>
          </cell>
          <cell r="F20">
            <v>85</v>
          </cell>
          <cell r="G20">
            <v>23</v>
          </cell>
          <cell r="H20">
            <v>15.840000000000002</v>
          </cell>
          <cell r="I20" t="str">
            <v>*</v>
          </cell>
          <cell r="J20">
            <v>36</v>
          </cell>
          <cell r="K20">
            <v>0</v>
          </cell>
        </row>
        <row r="21">
          <cell r="B21">
            <v>29.859999999999996</v>
          </cell>
          <cell r="C21">
            <v>39.1</v>
          </cell>
          <cell r="D21">
            <v>23.6</v>
          </cell>
          <cell r="E21">
            <v>60.15</v>
          </cell>
          <cell r="F21">
            <v>91</v>
          </cell>
          <cell r="G21">
            <v>24</v>
          </cell>
          <cell r="H21">
            <v>11.16</v>
          </cell>
          <cell r="I21" t="str">
            <v>*</v>
          </cell>
          <cell r="J21">
            <v>25.56</v>
          </cell>
          <cell r="K21">
            <v>0.60000000000000009</v>
          </cell>
        </row>
        <row r="22">
          <cell r="B22">
            <v>31.165217391304346</v>
          </cell>
          <cell r="C22">
            <v>41.2</v>
          </cell>
          <cell r="D22">
            <v>22.6</v>
          </cell>
          <cell r="E22">
            <v>53.173913043478258</v>
          </cell>
          <cell r="F22">
            <v>91</v>
          </cell>
          <cell r="G22">
            <v>19</v>
          </cell>
          <cell r="H22">
            <v>12.6</v>
          </cell>
          <cell r="I22" t="str">
            <v>*</v>
          </cell>
          <cell r="J22">
            <v>31.319999999999997</v>
          </cell>
          <cell r="K22">
            <v>0</v>
          </cell>
        </row>
        <row r="23">
          <cell r="B23">
            <v>31.9590909090909</v>
          </cell>
          <cell r="C23">
            <v>42.2</v>
          </cell>
          <cell r="D23">
            <v>25</v>
          </cell>
          <cell r="E23">
            <v>46.727272727272727</v>
          </cell>
          <cell r="F23">
            <v>71</v>
          </cell>
          <cell r="G23">
            <v>20</v>
          </cell>
          <cell r="H23">
            <v>12.24</v>
          </cell>
          <cell r="I23" t="str">
            <v>*</v>
          </cell>
          <cell r="J23">
            <v>45</v>
          </cell>
          <cell r="K23">
            <v>1.2</v>
          </cell>
        </row>
        <row r="24">
          <cell r="B24">
            <v>29.920833333333334</v>
          </cell>
          <cell r="C24">
            <v>37.4</v>
          </cell>
          <cell r="D24">
            <v>22.9</v>
          </cell>
          <cell r="E24">
            <v>57.625</v>
          </cell>
          <cell r="F24">
            <v>83</v>
          </cell>
          <cell r="G24">
            <v>33</v>
          </cell>
          <cell r="H24">
            <v>19.8</v>
          </cell>
          <cell r="I24" t="str">
            <v>*</v>
          </cell>
          <cell r="J24">
            <v>45</v>
          </cell>
          <cell r="K24">
            <v>13.399999999999999</v>
          </cell>
        </row>
        <row r="25">
          <cell r="B25">
            <v>30.852173913043476</v>
          </cell>
          <cell r="C25">
            <v>39.299999999999997</v>
          </cell>
          <cell r="D25">
            <v>24.1</v>
          </cell>
          <cell r="E25">
            <v>54.086956521739133</v>
          </cell>
          <cell r="F25">
            <v>82</v>
          </cell>
          <cell r="G25">
            <v>23</v>
          </cell>
          <cell r="H25">
            <v>11.16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31.779166666666669</v>
          </cell>
          <cell r="C26">
            <v>40.5</v>
          </cell>
          <cell r="D26">
            <v>23.7</v>
          </cell>
          <cell r="E26">
            <v>50.416666666666664</v>
          </cell>
          <cell r="F26">
            <v>83</v>
          </cell>
          <cell r="G26">
            <v>22</v>
          </cell>
          <cell r="H26">
            <v>11.16</v>
          </cell>
          <cell r="I26" t="str">
            <v>*</v>
          </cell>
          <cell r="J26">
            <v>27</v>
          </cell>
          <cell r="K26">
            <v>0</v>
          </cell>
        </row>
        <row r="27">
          <cell r="B27">
            <v>32.065217391304344</v>
          </cell>
          <cell r="C27">
            <v>41.2</v>
          </cell>
          <cell r="D27">
            <v>23.8</v>
          </cell>
          <cell r="E27">
            <v>49.521739130434781</v>
          </cell>
          <cell r="F27">
            <v>82</v>
          </cell>
          <cell r="G27">
            <v>21</v>
          </cell>
          <cell r="H27">
            <v>12.6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29.830434782608698</v>
          </cell>
          <cell r="C28">
            <v>36.9</v>
          </cell>
          <cell r="D28">
            <v>26.5</v>
          </cell>
          <cell r="E28">
            <v>58.782608695652172</v>
          </cell>
          <cell r="F28">
            <v>75</v>
          </cell>
          <cell r="G28">
            <v>37</v>
          </cell>
          <cell r="H28">
            <v>32.76</v>
          </cell>
          <cell r="I28" t="str">
            <v>*</v>
          </cell>
          <cell r="J28">
            <v>61.560000000000009</v>
          </cell>
          <cell r="K28">
            <v>0</v>
          </cell>
        </row>
        <row r="29">
          <cell r="B29">
            <v>26.780952380952378</v>
          </cell>
          <cell r="C29">
            <v>31.6</v>
          </cell>
          <cell r="D29">
            <v>23.1</v>
          </cell>
          <cell r="E29">
            <v>73.952380952380949</v>
          </cell>
          <cell r="F29">
            <v>93</v>
          </cell>
          <cell r="G29">
            <v>51</v>
          </cell>
          <cell r="H29">
            <v>11.16</v>
          </cell>
          <cell r="I29" t="str">
            <v>*</v>
          </cell>
          <cell r="J29">
            <v>24.840000000000003</v>
          </cell>
          <cell r="K29">
            <v>0</v>
          </cell>
        </row>
        <row r="30">
          <cell r="B30">
            <v>29.045454545454547</v>
          </cell>
          <cell r="C30">
            <v>36.700000000000003</v>
          </cell>
          <cell r="D30">
            <v>22.7</v>
          </cell>
          <cell r="E30">
            <v>61.409090909090907</v>
          </cell>
          <cell r="F30">
            <v>87</v>
          </cell>
          <cell r="G30">
            <v>33</v>
          </cell>
          <cell r="H30">
            <v>13.32</v>
          </cell>
          <cell r="I30" t="str">
            <v>*</v>
          </cell>
          <cell r="J30">
            <v>33.840000000000003</v>
          </cell>
          <cell r="K30">
            <v>0</v>
          </cell>
        </row>
        <row r="31">
          <cell r="B31">
            <v>29.645833333333332</v>
          </cell>
          <cell r="C31">
            <v>38.799999999999997</v>
          </cell>
          <cell r="D31">
            <v>22.4</v>
          </cell>
          <cell r="E31">
            <v>61.083333333333336</v>
          </cell>
          <cell r="F31">
            <v>92</v>
          </cell>
          <cell r="G31">
            <v>30</v>
          </cell>
          <cell r="H31">
            <v>18</v>
          </cell>
          <cell r="I31" t="str">
            <v>*</v>
          </cell>
          <cell r="J31">
            <v>40.32</v>
          </cell>
          <cell r="K31">
            <v>0</v>
          </cell>
        </row>
        <row r="32">
          <cell r="B32">
            <v>30.12857142857143</v>
          </cell>
          <cell r="C32">
            <v>36.4</v>
          </cell>
          <cell r="D32">
            <v>26.4</v>
          </cell>
          <cell r="E32">
            <v>57.80952380952381</v>
          </cell>
          <cell r="F32">
            <v>79</v>
          </cell>
          <cell r="G32">
            <v>35</v>
          </cell>
          <cell r="H32">
            <v>17.28</v>
          </cell>
          <cell r="I32" t="str">
            <v>*</v>
          </cell>
          <cell r="J32">
            <v>43.56</v>
          </cell>
          <cell r="K32">
            <v>0</v>
          </cell>
        </row>
        <row r="33">
          <cell r="B33">
            <v>29.847826086956527</v>
          </cell>
          <cell r="C33">
            <v>38.200000000000003</v>
          </cell>
          <cell r="D33">
            <v>24.7</v>
          </cell>
          <cell r="E33">
            <v>61.304347826086953</v>
          </cell>
          <cell r="F33">
            <v>87</v>
          </cell>
          <cell r="G33">
            <v>27</v>
          </cell>
          <cell r="H33">
            <v>17.64</v>
          </cell>
          <cell r="I33" t="str">
            <v>*</v>
          </cell>
          <cell r="J33">
            <v>41.76</v>
          </cell>
          <cell r="K33">
            <v>0</v>
          </cell>
        </row>
        <row r="34">
          <cell r="B34">
            <v>27.150000000000002</v>
          </cell>
          <cell r="C34">
            <v>34.5</v>
          </cell>
          <cell r="D34">
            <v>24</v>
          </cell>
          <cell r="E34">
            <v>73.166666666666671</v>
          </cell>
          <cell r="F34">
            <v>93</v>
          </cell>
          <cell r="G34">
            <v>40</v>
          </cell>
          <cell r="H34">
            <v>20.52</v>
          </cell>
          <cell r="I34" t="str">
            <v>*</v>
          </cell>
          <cell r="J34">
            <v>44.28</v>
          </cell>
          <cell r="K34">
            <v>16</v>
          </cell>
        </row>
        <row r="35">
          <cell r="B35">
            <v>29.323809523809523</v>
          </cell>
          <cell r="C35">
            <v>36.700000000000003</v>
          </cell>
          <cell r="D35">
            <v>23</v>
          </cell>
          <cell r="E35">
            <v>63.238095238095241</v>
          </cell>
          <cell r="F35">
            <v>93</v>
          </cell>
          <cell r="G35">
            <v>31</v>
          </cell>
          <cell r="H35">
            <v>11.520000000000001</v>
          </cell>
          <cell r="I35" t="str">
            <v>*</v>
          </cell>
          <cell r="J35">
            <v>28.08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25.1875</v>
          </cell>
          <cell r="C5">
            <v>30.3</v>
          </cell>
          <cell r="D5">
            <v>19.899999999999999</v>
          </cell>
          <cell r="E5">
            <v>66.041666666666671</v>
          </cell>
          <cell r="F5">
            <v>83</v>
          </cell>
          <cell r="G5">
            <v>47</v>
          </cell>
          <cell r="H5">
            <v>12.96</v>
          </cell>
          <cell r="I5" t="str">
            <v>*</v>
          </cell>
          <cell r="J5">
            <v>25.2</v>
          </cell>
          <cell r="K5">
            <v>0</v>
          </cell>
        </row>
        <row r="6">
          <cell r="B6">
            <v>27.337499999999995</v>
          </cell>
          <cell r="C6">
            <v>35.200000000000003</v>
          </cell>
          <cell r="D6">
            <v>20.399999999999999</v>
          </cell>
          <cell r="E6">
            <v>61.208333333333336</v>
          </cell>
          <cell r="F6">
            <v>86</v>
          </cell>
          <cell r="G6">
            <v>34</v>
          </cell>
          <cell r="H6">
            <v>14.04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30.879166666666659</v>
          </cell>
          <cell r="C7">
            <v>39.1</v>
          </cell>
          <cell r="D7">
            <v>25.2</v>
          </cell>
          <cell r="E7">
            <v>52.375</v>
          </cell>
          <cell r="F7">
            <v>76</v>
          </cell>
          <cell r="G7">
            <v>25</v>
          </cell>
          <cell r="H7">
            <v>18.720000000000002</v>
          </cell>
          <cell r="I7" t="str">
            <v>*</v>
          </cell>
          <cell r="J7">
            <v>53.28</v>
          </cell>
          <cell r="K7">
            <v>0</v>
          </cell>
        </row>
        <row r="8">
          <cell r="B8">
            <v>29.600000000000005</v>
          </cell>
          <cell r="C8">
            <v>37.6</v>
          </cell>
          <cell r="D8">
            <v>24.5</v>
          </cell>
          <cell r="E8">
            <v>55.833333333333336</v>
          </cell>
          <cell r="F8">
            <v>74</v>
          </cell>
          <cell r="G8">
            <v>31</v>
          </cell>
          <cell r="H8">
            <v>32.76</v>
          </cell>
          <cell r="I8" t="str">
            <v>*</v>
          </cell>
          <cell r="J8">
            <v>63.360000000000007</v>
          </cell>
          <cell r="K8">
            <v>1.2</v>
          </cell>
        </row>
        <row r="9">
          <cell r="B9">
            <v>23.787499999999998</v>
          </cell>
          <cell r="C9">
            <v>32.5</v>
          </cell>
          <cell r="D9">
            <v>17.8</v>
          </cell>
          <cell r="E9">
            <v>74.291666666666671</v>
          </cell>
          <cell r="F9">
            <v>97</v>
          </cell>
          <cell r="G9">
            <v>43</v>
          </cell>
          <cell r="H9">
            <v>20.52</v>
          </cell>
          <cell r="I9" t="str">
            <v>*</v>
          </cell>
          <cell r="J9">
            <v>42.12</v>
          </cell>
          <cell r="K9">
            <v>0</v>
          </cell>
        </row>
        <row r="10">
          <cell r="B10">
            <v>28.474999999999998</v>
          </cell>
          <cell r="C10">
            <v>38.9</v>
          </cell>
          <cell r="D10">
            <v>20.9</v>
          </cell>
          <cell r="E10">
            <v>59.458333333333336</v>
          </cell>
          <cell r="F10">
            <v>86</v>
          </cell>
          <cell r="G10">
            <v>26</v>
          </cell>
          <cell r="H10">
            <v>22.32</v>
          </cell>
          <cell r="I10" t="str">
            <v>*</v>
          </cell>
          <cell r="J10">
            <v>55.080000000000005</v>
          </cell>
          <cell r="K10">
            <v>0</v>
          </cell>
        </row>
        <row r="11">
          <cell r="B11">
            <v>30.200000000000003</v>
          </cell>
          <cell r="C11">
            <v>38.799999999999997</v>
          </cell>
          <cell r="D11">
            <v>23.7</v>
          </cell>
          <cell r="E11">
            <v>54.291666666666664</v>
          </cell>
          <cell r="F11">
            <v>78</v>
          </cell>
          <cell r="G11">
            <v>25</v>
          </cell>
          <cell r="H11">
            <v>38.159999999999997</v>
          </cell>
          <cell r="I11" t="str">
            <v>*</v>
          </cell>
          <cell r="J11">
            <v>60.839999999999996</v>
          </cell>
          <cell r="K11">
            <v>0</v>
          </cell>
        </row>
        <row r="12">
          <cell r="B12">
            <v>20.295833333333334</v>
          </cell>
          <cell r="C12">
            <v>27.6</v>
          </cell>
          <cell r="D12">
            <v>16.899999999999999</v>
          </cell>
          <cell r="E12">
            <v>92.875</v>
          </cell>
          <cell r="F12">
            <v>98</v>
          </cell>
          <cell r="G12">
            <v>69</v>
          </cell>
          <cell r="H12">
            <v>19.079999999999998</v>
          </cell>
          <cell r="I12" t="str">
            <v>*</v>
          </cell>
          <cell r="J12">
            <v>34.56</v>
          </cell>
          <cell r="K12">
            <v>73.59999999999998</v>
          </cell>
        </row>
        <row r="13">
          <cell r="B13">
            <v>20.55833333333333</v>
          </cell>
          <cell r="C13">
            <v>28.1</v>
          </cell>
          <cell r="D13">
            <v>15.6</v>
          </cell>
          <cell r="E13">
            <v>78.708333333333329</v>
          </cell>
          <cell r="F13">
            <v>100</v>
          </cell>
          <cell r="G13">
            <v>39</v>
          </cell>
          <cell r="H13">
            <v>11.879999999999999</v>
          </cell>
          <cell r="I13" t="str">
            <v>*</v>
          </cell>
          <cell r="J13">
            <v>24.12</v>
          </cell>
          <cell r="K13">
            <v>0.8</v>
          </cell>
        </row>
        <row r="14">
          <cell r="B14">
            <v>25.104166666666668</v>
          </cell>
          <cell r="C14">
            <v>32.799999999999997</v>
          </cell>
          <cell r="D14">
            <v>17.8</v>
          </cell>
          <cell r="E14">
            <v>61.416666666666664</v>
          </cell>
          <cell r="F14">
            <v>85</v>
          </cell>
          <cell r="G14">
            <v>42</v>
          </cell>
          <cell r="H14">
            <v>15.120000000000001</v>
          </cell>
          <cell r="I14" t="str">
            <v>*</v>
          </cell>
          <cell r="J14">
            <v>32.76</v>
          </cell>
          <cell r="K14">
            <v>0</v>
          </cell>
        </row>
        <row r="15">
          <cell r="B15">
            <v>29.262500000000003</v>
          </cell>
          <cell r="C15">
            <v>38</v>
          </cell>
          <cell r="D15">
            <v>22.5</v>
          </cell>
          <cell r="E15">
            <v>55.833333333333336</v>
          </cell>
          <cell r="F15">
            <v>74</v>
          </cell>
          <cell r="G15">
            <v>32</v>
          </cell>
          <cell r="H15">
            <v>19.440000000000001</v>
          </cell>
          <cell r="I15" t="str">
            <v>*</v>
          </cell>
          <cell r="J15">
            <v>53.28</v>
          </cell>
          <cell r="K15">
            <v>0</v>
          </cell>
        </row>
        <row r="16">
          <cell r="B16">
            <v>25.162499999999998</v>
          </cell>
          <cell r="C16">
            <v>31.1</v>
          </cell>
          <cell r="D16">
            <v>18.600000000000001</v>
          </cell>
          <cell r="E16">
            <v>69.208333333333329</v>
          </cell>
          <cell r="F16">
            <v>81</v>
          </cell>
          <cell r="G16">
            <v>49</v>
          </cell>
          <cell r="H16">
            <v>15.48</v>
          </cell>
          <cell r="I16" t="str">
            <v>*</v>
          </cell>
          <cell r="J16">
            <v>35.28</v>
          </cell>
          <cell r="K16">
            <v>0</v>
          </cell>
        </row>
        <row r="17">
          <cell r="B17">
            <v>19.608333333333334</v>
          </cell>
          <cell r="C17">
            <v>27.4</v>
          </cell>
          <cell r="D17">
            <v>14.7</v>
          </cell>
          <cell r="E17">
            <v>73.75</v>
          </cell>
          <cell r="F17">
            <v>93</v>
          </cell>
          <cell r="G17">
            <v>44</v>
          </cell>
          <cell r="H17">
            <v>16.920000000000002</v>
          </cell>
          <cell r="I17" t="str">
            <v>*</v>
          </cell>
          <cell r="J17">
            <v>39.96</v>
          </cell>
          <cell r="K17">
            <v>0</v>
          </cell>
        </row>
        <row r="18">
          <cell r="B18">
            <v>23.812499999999996</v>
          </cell>
          <cell r="C18">
            <v>31.6</v>
          </cell>
          <cell r="D18">
            <v>18.899999999999999</v>
          </cell>
          <cell r="E18">
            <v>72.416666666666671</v>
          </cell>
          <cell r="F18">
            <v>96</v>
          </cell>
          <cell r="G18">
            <v>46</v>
          </cell>
          <cell r="H18">
            <v>10.44</v>
          </cell>
          <cell r="I18" t="str">
            <v>*</v>
          </cell>
          <cell r="J18">
            <v>24.12</v>
          </cell>
          <cell r="K18">
            <v>0</v>
          </cell>
        </row>
        <row r="19">
          <cell r="B19">
            <v>26.862499999999997</v>
          </cell>
          <cell r="C19">
            <v>34.799999999999997</v>
          </cell>
          <cell r="D19">
            <v>21</v>
          </cell>
          <cell r="E19">
            <v>63.166666666666664</v>
          </cell>
          <cell r="F19">
            <v>85</v>
          </cell>
          <cell r="G19">
            <v>36</v>
          </cell>
          <cell r="H19">
            <v>15.840000000000002</v>
          </cell>
          <cell r="I19" t="str">
            <v>*</v>
          </cell>
          <cell r="J19">
            <v>43.56</v>
          </cell>
          <cell r="K19">
            <v>0</v>
          </cell>
        </row>
        <row r="20">
          <cell r="B20">
            <v>30.3125</v>
          </cell>
          <cell r="C20">
            <v>38.799999999999997</v>
          </cell>
          <cell r="D20">
            <v>22.6</v>
          </cell>
          <cell r="E20">
            <v>53.541666666666664</v>
          </cell>
          <cell r="F20">
            <v>82</v>
          </cell>
          <cell r="G20">
            <v>26</v>
          </cell>
          <cell r="H20">
            <v>19.079999999999998</v>
          </cell>
          <cell r="I20" t="str">
            <v>*</v>
          </cell>
          <cell r="J20">
            <v>46.800000000000004</v>
          </cell>
          <cell r="K20">
            <v>0</v>
          </cell>
        </row>
        <row r="21">
          <cell r="B21">
            <v>30.858333333333338</v>
          </cell>
          <cell r="C21">
            <v>38.9</v>
          </cell>
          <cell r="D21">
            <v>23.3</v>
          </cell>
          <cell r="E21">
            <v>48.041666666666664</v>
          </cell>
          <cell r="F21">
            <v>78</v>
          </cell>
          <cell r="G21">
            <v>24</v>
          </cell>
          <cell r="H21">
            <v>29.52</v>
          </cell>
          <cell r="I21" t="str">
            <v>*</v>
          </cell>
          <cell r="J21">
            <v>53.64</v>
          </cell>
          <cell r="K21">
            <v>0</v>
          </cell>
        </row>
        <row r="22">
          <cell r="B22">
            <v>28.145833333333339</v>
          </cell>
          <cell r="C22">
            <v>37.6</v>
          </cell>
          <cell r="D22">
            <v>21.5</v>
          </cell>
          <cell r="E22">
            <v>61.916666666666664</v>
          </cell>
          <cell r="F22">
            <v>89</v>
          </cell>
          <cell r="G22">
            <v>27</v>
          </cell>
          <cell r="H22">
            <v>20.16</v>
          </cell>
          <cell r="I22" t="str">
            <v>*</v>
          </cell>
          <cell r="J22">
            <v>38.519999999999996</v>
          </cell>
          <cell r="K22">
            <v>0</v>
          </cell>
        </row>
        <row r="23">
          <cell r="B23">
            <v>25.883333333333336</v>
          </cell>
          <cell r="C23">
            <v>34.700000000000003</v>
          </cell>
          <cell r="D23">
            <v>20.399999999999999</v>
          </cell>
          <cell r="E23">
            <v>72.041666666666671</v>
          </cell>
          <cell r="F23">
            <v>97</v>
          </cell>
          <cell r="G23">
            <v>41</v>
          </cell>
          <cell r="H23">
            <v>44.64</v>
          </cell>
          <cell r="I23" t="str">
            <v>*</v>
          </cell>
          <cell r="J23">
            <v>77.400000000000006</v>
          </cell>
          <cell r="K23">
            <v>38.4</v>
          </cell>
        </row>
        <row r="24">
          <cell r="B24">
            <v>23.879166666666663</v>
          </cell>
          <cell r="C24">
            <v>30.8</v>
          </cell>
          <cell r="D24">
            <v>20.8</v>
          </cell>
          <cell r="E24">
            <v>81.75</v>
          </cell>
          <cell r="F24">
            <v>95</v>
          </cell>
          <cell r="G24">
            <v>47</v>
          </cell>
          <cell r="H24">
            <v>16.920000000000002</v>
          </cell>
          <cell r="I24" t="str">
            <v>*</v>
          </cell>
          <cell r="J24">
            <v>38.880000000000003</v>
          </cell>
          <cell r="K24">
            <v>4.4000000000000004</v>
          </cell>
        </row>
        <row r="25">
          <cell r="B25">
            <v>26.500000000000004</v>
          </cell>
          <cell r="C25">
            <v>33.4</v>
          </cell>
          <cell r="D25">
            <v>22</v>
          </cell>
          <cell r="E25">
            <v>71.5</v>
          </cell>
          <cell r="F25">
            <v>94</v>
          </cell>
          <cell r="G25">
            <v>44</v>
          </cell>
          <cell r="H25">
            <v>17.64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28.124999999999996</v>
          </cell>
          <cell r="C26">
            <v>35.299999999999997</v>
          </cell>
          <cell r="D26">
            <v>21.7</v>
          </cell>
          <cell r="E26">
            <v>56.375</v>
          </cell>
          <cell r="F26">
            <v>77</v>
          </cell>
          <cell r="G26">
            <v>32</v>
          </cell>
          <cell r="H26">
            <v>18.36</v>
          </cell>
          <cell r="I26" t="str">
            <v>*</v>
          </cell>
          <cell r="J26">
            <v>37.800000000000004</v>
          </cell>
          <cell r="K26">
            <v>0</v>
          </cell>
        </row>
        <row r="27">
          <cell r="B27">
            <v>30.033333333333331</v>
          </cell>
          <cell r="C27">
            <v>38.799999999999997</v>
          </cell>
          <cell r="D27">
            <v>22.8</v>
          </cell>
          <cell r="E27">
            <v>49.875</v>
          </cell>
          <cell r="F27">
            <v>74</v>
          </cell>
          <cell r="G27">
            <v>23</v>
          </cell>
          <cell r="H27">
            <v>20.88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24.8125</v>
          </cell>
          <cell r="C28">
            <v>31.2</v>
          </cell>
          <cell r="D28">
            <v>20.7</v>
          </cell>
          <cell r="E28">
            <v>77.208333333333329</v>
          </cell>
          <cell r="F28">
            <v>100</v>
          </cell>
          <cell r="G28">
            <v>39</v>
          </cell>
          <cell r="H28">
            <v>19.8</v>
          </cell>
          <cell r="I28" t="str">
            <v>*</v>
          </cell>
          <cell r="J28">
            <v>46.800000000000004</v>
          </cell>
          <cell r="K28">
            <v>46.399999999999991</v>
          </cell>
        </row>
        <row r="29">
          <cell r="B29">
            <v>23.112500000000001</v>
          </cell>
          <cell r="C29">
            <v>29.2</v>
          </cell>
          <cell r="D29">
            <v>20.100000000000001</v>
          </cell>
          <cell r="E29">
            <v>88.916666666666671</v>
          </cell>
          <cell r="F29">
            <v>99</v>
          </cell>
          <cell r="G29">
            <v>64</v>
          </cell>
          <cell r="H29">
            <v>8.64</v>
          </cell>
          <cell r="I29" t="str">
            <v>*</v>
          </cell>
          <cell r="J29">
            <v>57.960000000000008</v>
          </cell>
          <cell r="K29">
            <v>24.599999999999998</v>
          </cell>
        </row>
        <row r="30">
          <cell r="B30">
            <v>24.758333333333336</v>
          </cell>
          <cell r="C30">
            <v>32.5</v>
          </cell>
          <cell r="D30">
            <v>21</v>
          </cell>
          <cell r="E30">
            <v>84.458333333333329</v>
          </cell>
          <cell r="F30">
            <v>99</v>
          </cell>
          <cell r="G30">
            <v>55</v>
          </cell>
          <cell r="H30">
            <v>10.8</v>
          </cell>
          <cell r="I30" t="str">
            <v>*</v>
          </cell>
          <cell r="J30">
            <v>42.480000000000004</v>
          </cell>
          <cell r="K30">
            <v>0.6</v>
          </cell>
        </row>
        <row r="31">
          <cell r="B31">
            <v>25.558333333333341</v>
          </cell>
          <cell r="C31">
            <v>34.5</v>
          </cell>
          <cell r="D31">
            <v>21.1</v>
          </cell>
          <cell r="E31">
            <v>79.291666666666671</v>
          </cell>
          <cell r="F31">
            <v>99</v>
          </cell>
          <cell r="G31">
            <v>43</v>
          </cell>
          <cell r="H31">
            <v>21.240000000000002</v>
          </cell>
          <cell r="I31" t="str">
            <v>*</v>
          </cell>
          <cell r="J31">
            <v>58.680000000000007</v>
          </cell>
          <cell r="K31">
            <v>50.2</v>
          </cell>
        </row>
        <row r="32">
          <cell r="B32">
            <v>26.783333333333328</v>
          </cell>
          <cell r="C32">
            <v>34.700000000000003</v>
          </cell>
          <cell r="D32">
            <v>21.1</v>
          </cell>
          <cell r="E32">
            <v>71.5</v>
          </cell>
          <cell r="F32">
            <v>96</v>
          </cell>
          <cell r="G32">
            <v>38</v>
          </cell>
          <cell r="H32">
            <v>33.119999999999997</v>
          </cell>
          <cell r="I32" t="str">
            <v>*</v>
          </cell>
          <cell r="J32">
            <v>70.92</v>
          </cell>
          <cell r="K32">
            <v>0</v>
          </cell>
        </row>
        <row r="33">
          <cell r="B33">
            <v>27.270833333333339</v>
          </cell>
          <cell r="C33">
            <v>33.1</v>
          </cell>
          <cell r="D33">
            <v>24.6</v>
          </cell>
          <cell r="E33">
            <v>68.958333333333329</v>
          </cell>
          <cell r="F33">
            <v>82</v>
          </cell>
          <cell r="G33">
            <v>40</v>
          </cell>
          <cell r="H33">
            <v>19.8</v>
          </cell>
          <cell r="I33" t="str">
            <v>*</v>
          </cell>
          <cell r="J33">
            <v>40.680000000000007</v>
          </cell>
          <cell r="K33">
            <v>0</v>
          </cell>
        </row>
        <row r="34">
          <cell r="B34">
            <v>27.620833333333334</v>
          </cell>
          <cell r="C34">
            <v>34.299999999999997</v>
          </cell>
          <cell r="D34">
            <v>23.7</v>
          </cell>
          <cell r="E34">
            <v>67.083333333333329</v>
          </cell>
          <cell r="F34">
            <v>84</v>
          </cell>
          <cell r="G34">
            <v>37</v>
          </cell>
          <cell r="H34">
            <v>20.88</v>
          </cell>
          <cell r="I34" t="str">
            <v>*</v>
          </cell>
          <cell r="J34">
            <v>45.72</v>
          </cell>
          <cell r="K34">
            <v>0</v>
          </cell>
        </row>
        <row r="35">
          <cell r="B35">
            <v>24.275000000000006</v>
          </cell>
          <cell r="C35">
            <v>31.6</v>
          </cell>
          <cell r="D35">
            <v>20.100000000000001</v>
          </cell>
          <cell r="E35">
            <v>86</v>
          </cell>
          <cell r="F35">
            <v>99</v>
          </cell>
          <cell r="G35">
            <v>52</v>
          </cell>
          <cell r="H35">
            <v>20.16</v>
          </cell>
          <cell r="I35" t="str">
            <v>*</v>
          </cell>
          <cell r="J35">
            <v>46.440000000000005</v>
          </cell>
          <cell r="K35">
            <v>40.200000000000003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mamba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24.370833333333334</v>
          </cell>
          <cell r="C5">
            <v>30.9</v>
          </cell>
          <cell r="D5">
            <v>18.7</v>
          </cell>
          <cell r="E5">
            <v>62.125</v>
          </cell>
          <cell r="F5">
            <v>89</v>
          </cell>
          <cell r="G5">
            <v>37</v>
          </cell>
          <cell r="H5">
            <v>0</v>
          </cell>
          <cell r="I5" t="str">
            <v>*</v>
          </cell>
          <cell r="J5">
            <v>14.76</v>
          </cell>
          <cell r="K5">
            <v>0</v>
          </cell>
        </row>
        <row r="6">
          <cell r="B6">
            <v>26.158333333333335</v>
          </cell>
          <cell r="C6">
            <v>36.1</v>
          </cell>
          <cell r="D6">
            <v>18.600000000000001</v>
          </cell>
          <cell r="E6">
            <v>57.958333333333336</v>
          </cell>
          <cell r="F6">
            <v>89</v>
          </cell>
          <cell r="G6">
            <v>27</v>
          </cell>
          <cell r="H6">
            <v>0</v>
          </cell>
          <cell r="I6" t="str">
            <v>*</v>
          </cell>
          <cell r="J6">
            <v>21.240000000000002</v>
          </cell>
          <cell r="K6">
            <v>0</v>
          </cell>
        </row>
        <row r="7">
          <cell r="B7">
            <v>29.329166666666666</v>
          </cell>
          <cell r="C7">
            <v>39.299999999999997</v>
          </cell>
          <cell r="D7">
            <v>21.4</v>
          </cell>
          <cell r="E7">
            <v>51.375</v>
          </cell>
          <cell r="F7">
            <v>83</v>
          </cell>
          <cell r="G7">
            <v>19</v>
          </cell>
          <cell r="H7">
            <v>0</v>
          </cell>
          <cell r="I7" t="str">
            <v>*</v>
          </cell>
          <cell r="J7">
            <v>41.04</v>
          </cell>
          <cell r="K7">
            <v>0</v>
          </cell>
        </row>
        <row r="8">
          <cell r="B8">
            <v>29.220833333333335</v>
          </cell>
          <cell r="C8">
            <v>36.799999999999997</v>
          </cell>
          <cell r="D8">
            <v>19.899999999999999</v>
          </cell>
          <cell r="E8">
            <v>50</v>
          </cell>
          <cell r="F8">
            <v>85</v>
          </cell>
          <cell r="G8">
            <v>29</v>
          </cell>
          <cell r="H8">
            <v>0</v>
          </cell>
          <cell r="I8" t="str">
            <v>*</v>
          </cell>
          <cell r="J8">
            <v>59.04</v>
          </cell>
          <cell r="K8">
            <v>0</v>
          </cell>
        </row>
        <row r="9">
          <cell r="B9">
            <v>20.058333333333334</v>
          </cell>
          <cell r="C9">
            <v>24.5</v>
          </cell>
          <cell r="D9">
            <v>17.399999999999999</v>
          </cell>
          <cell r="E9">
            <v>81.625</v>
          </cell>
          <cell r="F9">
            <v>93</v>
          </cell>
          <cell r="G9">
            <v>62</v>
          </cell>
          <cell r="H9">
            <v>0</v>
          </cell>
          <cell r="I9" t="str">
            <v>*</v>
          </cell>
          <cell r="J9">
            <v>19.8</v>
          </cell>
          <cell r="K9">
            <v>0</v>
          </cell>
        </row>
        <row r="10">
          <cell r="B10">
            <v>26.145833333333339</v>
          </cell>
          <cell r="C10">
            <v>38.5</v>
          </cell>
          <cell r="D10">
            <v>17.2</v>
          </cell>
          <cell r="E10">
            <v>63.708333333333336</v>
          </cell>
          <cell r="F10">
            <v>100</v>
          </cell>
          <cell r="G10">
            <v>20</v>
          </cell>
          <cell r="H10">
            <v>0</v>
          </cell>
          <cell r="I10" t="str">
            <v>*</v>
          </cell>
          <cell r="J10">
            <v>43.92</v>
          </cell>
          <cell r="K10">
            <v>0</v>
          </cell>
        </row>
        <row r="11">
          <cell r="B11">
            <v>30.262500000000003</v>
          </cell>
          <cell r="C11">
            <v>38.299999999999997</v>
          </cell>
          <cell r="D11">
            <v>24.9</v>
          </cell>
          <cell r="E11">
            <v>46.583333333333336</v>
          </cell>
          <cell r="F11">
            <v>67</v>
          </cell>
          <cell r="G11">
            <v>25</v>
          </cell>
          <cell r="H11">
            <v>0</v>
          </cell>
          <cell r="I11" t="str">
            <v>*</v>
          </cell>
          <cell r="J11">
            <v>45</v>
          </cell>
          <cell r="K11">
            <v>0</v>
          </cell>
        </row>
        <row r="12">
          <cell r="B12">
            <v>19.983333333333331</v>
          </cell>
          <cell r="C12">
            <v>25.1</v>
          </cell>
          <cell r="D12">
            <v>17.899999999999999</v>
          </cell>
          <cell r="E12">
            <v>81.666666666666671</v>
          </cell>
          <cell r="F12">
            <v>98</v>
          </cell>
          <cell r="G12">
            <v>55</v>
          </cell>
          <cell r="H12">
            <v>0</v>
          </cell>
          <cell r="I12" t="str">
            <v>*</v>
          </cell>
          <cell r="J12">
            <v>18.720000000000002</v>
          </cell>
          <cell r="K12">
            <v>22.4</v>
          </cell>
        </row>
        <row r="13">
          <cell r="B13">
            <v>20.358333333333331</v>
          </cell>
          <cell r="C13">
            <v>29.7</v>
          </cell>
          <cell r="D13">
            <v>13.2</v>
          </cell>
          <cell r="E13">
            <v>70.526315789473685</v>
          </cell>
          <cell r="F13">
            <v>100</v>
          </cell>
          <cell r="G13">
            <v>28</v>
          </cell>
          <cell r="H13">
            <v>0</v>
          </cell>
          <cell r="I13" t="str">
            <v>*</v>
          </cell>
          <cell r="J13">
            <v>19.079999999999998</v>
          </cell>
          <cell r="K13">
            <v>0.4</v>
          </cell>
        </row>
        <row r="14">
          <cell r="B14">
            <v>22.795833333333334</v>
          </cell>
          <cell r="C14">
            <v>33.700000000000003</v>
          </cell>
          <cell r="D14">
            <v>13.5</v>
          </cell>
          <cell r="E14">
            <v>65.25</v>
          </cell>
          <cell r="F14">
            <v>95</v>
          </cell>
          <cell r="G14">
            <v>32</v>
          </cell>
          <cell r="H14">
            <v>0</v>
          </cell>
          <cell r="I14" t="str">
            <v>*</v>
          </cell>
          <cell r="J14">
            <v>32.04</v>
          </cell>
          <cell r="K14">
            <v>0</v>
          </cell>
        </row>
        <row r="15">
          <cell r="B15">
            <v>28.787499999999994</v>
          </cell>
          <cell r="C15">
            <v>37.9</v>
          </cell>
          <cell r="D15">
            <v>21.5</v>
          </cell>
          <cell r="E15">
            <v>54.5</v>
          </cell>
          <cell r="F15">
            <v>80</v>
          </cell>
          <cell r="G15">
            <v>26</v>
          </cell>
          <cell r="H15">
            <v>0</v>
          </cell>
          <cell r="I15" t="str">
            <v>*</v>
          </cell>
          <cell r="J15">
            <v>38.159999999999997</v>
          </cell>
          <cell r="K15">
            <v>0</v>
          </cell>
        </row>
        <row r="16">
          <cell r="B16">
            <v>23.233333333333331</v>
          </cell>
          <cell r="C16">
            <v>30.6</v>
          </cell>
          <cell r="D16">
            <v>17.100000000000001</v>
          </cell>
          <cell r="E16">
            <v>71.208333333333329</v>
          </cell>
          <cell r="F16">
            <v>89</v>
          </cell>
          <cell r="G16">
            <v>46</v>
          </cell>
          <cell r="H16">
            <v>0</v>
          </cell>
          <cell r="I16" t="str">
            <v>*</v>
          </cell>
          <cell r="J16">
            <v>30.96</v>
          </cell>
          <cell r="K16">
            <v>0</v>
          </cell>
        </row>
        <row r="17">
          <cell r="B17">
            <v>19.233333333333338</v>
          </cell>
          <cell r="C17">
            <v>27.4</v>
          </cell>
          <cell r="D17">
            <v>14.3</v>
          </cell>
          <cell r="E17">
            <v>67.666666666666671</v>
          </cell>
          <cell r="F17">
            <v>89</v>
          </cell>
          <cell r="G17">
            <v>36</v>
          </cell>
          <cell r="H17">
            <v>0</v>
          </cell>
          <cell r="I17" t="str">
            <v>*</v>
          </cell>
          <cell r="J17">
            <v>25.2</v>
          </cell>
          <cell r="K17">
            <v>0</v>
          </cell>
        </row>
        <row r="18">
          <cell r="B18">
            <v>23.991666666666664</v>
          </cell>
          <cell r="C18">
            <v>31.9</v>
          </cell>
          <cell r="D18">
            <v>19.3</v>
          </cell>
          <cell r="E18">
            <v>62.416666666666664</v>
          </cell>
          <cell r="F18">
            <v>88</v>
          </cell>
          <cell r="G18">
            <v>37</v>
          </cell>
          <cell r="H18">
            <v>0</v>
          </cell>
          <cell r="I18" t="str">
            <v>*</v>
          </cell>
          <cell r="J18">
            <v>27</v>
          </cell>
          <cell r="K18">
            <v>0</v>
          </cell>
        </row>
        <row r="19">
          <cell r="B19">
            <v>26.487500000000001</v>
          </cell>
          <cell r="C19">
            <v>36</v>
          </cell>
          <cell r="D19">
            <v>19.7</v>
          </cell>
          <cell r="E19">
            <v>61.041666666666664</v>
          </cell>
          <cell r="F19">
            <v>87</v>
          </cell>
          <cell r="G19">
            <v>28</v>
          </cell>
          <cell r="H19">
            <v>0</v>
          </cell>
          <cell r="I19" t="str">
            <v>*</v>
          </cell>
          <cell r="J19">
            <v>27.720000000000002</v>
          </cell>
          <cell r="K19">
            <v>0</v>
          </cell>
        </row>
        <row r="20">
          <cell r="B20">
            <v>29.537499999999994</v>
          </cell>
          <cell r="C20">
            <v>39.299999999999997</v>
          </cell>
          <cell r="D20">
            <v>21.9</v>
          </cell>
          <cell r="E20">
            <v>53.666666666666664</v>
          </cell>
          <cell r="F20">
            <v>86</v>
          </cell>
          <cell r="G20">
            <v>19</v>
          </cell>
          <cell r="H20">
            <v>0</v>
          </cell>
          <cell r="I20" t="str">
            <v>*</v>
          </cell>
          <cell r="J20">
            <v>42.12</v>
          </cell>
          <cell r="K20">
            <v>0</v>
          </cell>
        </row>
        <row r="21">
          <cell r="B21">
            <v>30.412500000000005</v>
          </cell>
          <cell r="C21">
            <v>40.700000000000003</v>
          </cell>
          <cell r="D21">
            <v>23.2</v>
          </cell>
          <cell r="E21">
            <v>45.041666666666664</v>
          </cell>
          <cell r="F21">
            <v>75</v>
          </cell>
          <cell r="G21">
            <v>17</v>
          </cell>
          <cell r="H21">
            <v>0</v>
          </cell>
          <cell r="I21" t="str">
            <v>*</v>
          </cell>
          <cell r="J21">
            <v>44.64</v>
          </cell>
          <cell r="K21">
            <v>0</v>
          </cell>
        </row>
        <row r="22">
          <cell r="B22">
            <v>25.983333333333334</v>
          </cell>
          <cell r="C22">
            <v>38.9</v>
          </cell>
          <cell r="D22">
            <v>19.5</v>
          </cell>
          <cell r="E22">
            <v>70</v>
          </cell>
          <cell r="F22">
            <v>100</v>
          </cell>
          <cell r="G22">
            <v>24</v>
          </cell>
          <cell r="H22">
            <v>0</v>
          </cell>
          <cell r="I22" t="str">
            <v>*</v>
          </cell>
          <cell r="J22">
            <v>36.72</v>
          </cell>
          <cell r="K22">
            <v>1.2</v>
          </cell>
        </row>
        <row r="23">
          <cell r="B23">
            <v>23.654166666666669</v>
          </cell>
          <cell r="C23">
            <v>33.5</v>
          </cell>
          <cell r="D23">
            <v>20.6</v>
          </cell>
          <cell r="E23">
            <v>82.708333333333329</v>
          </cell>
          <cell r="F23">
            <v>100</v>
          </cell>
          <cell r="G23">
            <v>43</v>
          </cell>
          <cell r="H23">
            <v>0</v>
          </cell>
          <cell r="I23" t="str">
            <v>*</v>
          </cell>
          <cell r="J23">
            <v>30.6</v>
          </cell>
          <cell r="K23">
            <v>10</v>
          </cell>
        </row>
        <row r="24">
          <cell r="B24">
            <v>24.045833333333334</v>
          </cell>
          <cell r="C24">
            <v>32.299999999999997</v>
          </cell>
          <cell r="D24">
            <v>20.3</v>
          </cell>
          <cell r="E24">
            <v>77.5</v>
          </cell>
          <cell r="F24">
            <v>94</v>
          </cell>
          <cell r="G24">
            <v>43</v>
          </cell>
          <cell r="H24">
            <v>0</v>
          </cell>
          <cell r="I24" t="str">
            <v>*</v>
          </cell>
          <cell r="J24">
            <v>24.48</v>
          </cell>
          <cell r="K24">
            <v>0</v>
          </cell>
        </row>
        <row r="25">
          <cell r="B25">
            <v>26.179166666666671</v>
          </cell>
          <cell r="C25">
            <v>35.200000000000003</v>
          </cell>
          <cell r="D25">
            <v>19.2</v>
          </cell>
          <cell r="E25">
            <v>68.916666666666671</v>
          </cell>
          <cell r="F25">
            <v>100</v>
          </cell>
          <cell r="G25">
            <v>30</v>
          </cell>
          <cell r="H25">
            <v>0</v>
          </cell>
          <cell r="I25" t="str">
            <v>*</v>
          </cell>
          <cell r="J25">
            <v>32.04</v>
          </cell>
          <cell r="K25">
            <v>0</v>
          </cell>
        </row>
        <row r="26">
          <cell r="B26">
            <v>27.650000000000006</v>
          </cell>
          <cell r="C26">
            <v>37.200000000000003</v>
          </cell>
          <cell r="D26">
            <v>19.899999999999999</v>
          </cell>
          <cell r="E26">
            <v>56.458333333333336</v>
          </cell>
          <cell r="F26">
            <v>85</v>
          </cell>
          <cell r="G26">
            <v>23</v>
          </cell>
          <cell r="H26">
            <v>0</v>
          </cell>
          <cell r="I26" t="str">
            <v>*</v>
          </cell>
          <cell r="J26">
            <v>34.200000000000003</v>
          </cell>
          <cell r="K26">
            <v>0</v>
          </cell>
        </row>
        <row r="27">
          <cell r="B27">
            <v>29.058333333333337</v>
          </cell>
          <cell r="C27">
            <v>40.700000000000003</v>
          </cell>
          <cell r="D27">
            <v>19.600000000000001</v>
          </cell>
          <cell r="E27">
            <v>53.083333333333336</v>
          </cell>
          <cell r="F27">
            <v>88</v>
          </cell>
          <cell r="G27">
            <v>17</v>
          </cell>
          <cell r="H27">
            <v>0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22.641666666666669</v>
          </cell>
          <cell r="C28">
            <v>29.8</v>
          </cell>
          <cell r="D28">
            <v>20.399999999999999</v>
          </cell>
          <cell r="E28">
            <v>85.625</v>
          </cell>
          <cell r="F28">
            <v>100</v>
          </cell>
          <cell r="G28">
            <v>47</v>
          </cell>
          <cell r="H28">
            <v>0</v>
          </cell>
          <cell r="I28" t="str">
            <v>*</v>
          </cell>
          <cell r="J28">
            <v>28.44</v>
          </cell>
          <cell r="K28">
            <v>16.600000000000001</v>
          </cell>
        </row>
        <row r="29">
          <cell r="B29">
            <v>23.366666666666671</v>
          </cell>
          <cell r="C29">
            <v>28.8</v>
          </cell>
          <cell r="D29">
            <v>19.8</v>
          </cell>
          <cell r="E29">
            <v>85.333333333333329</v>
          </cell>
          <cell r="F29">
            <v>100</v>
          </cell>
          <cell r="G29">
            <v>57</v>
          </cell>
          <cell r="H29">
            <v>0</v>
          </cell>
          <cell r="I29" t="str">
            <v>*</v>
          </cell>
          <cell r="J29">
            <v>12.24</v>
          </cell>
          <cell r="K29">
            <v>0.2</v>
          </cell>
        </row>
        <row r="30">
          <cell r="B30">
            <v>24.462499999999995</v>
          </cell>
          <cell r="C30">
            <v>33.299999999999997</v>
          </cell>
          <cell r="D30">
            <v>20.2</v>
          </cell>
          <cell r="E30">
            <v>77.916666666666671</v>
          </cell>
          <cell r="F30">
            <v>98</v>
          </cell>
          <cell r="G30">
            <v>45</v>
          </cell>
          <cell r="H30">
            <v>0</v>
          </cell>
          <cell r="I30" t="str">
            <v>*</v>
          </cell>
          <cell r="J30">
            <v>23.400000000000002</v>
          </cell>
          <cell r="K30">
            <v>3</v>
          </cell>
        </row>
        <row r="31">
          <cell r="B31">
            <v>23.537499999999998</v>
          </cell>
          <cell r="C31">
            <v>32.200000000000003</v>
          </cell>
          <cell r="D31">
            <v>21.1</v>
          </cell>
          <cell r="E31">
            <v>87.375</v>
          </cell>
          <cell r="F31">
            <v>100</v>
          </cell>
          <cell r="G31">
            <v>49</v>
          </cell>
          <cell r="H31">
            <v>0</v>
          </cell>
          <cell r="I31" t="str">
            <v>*</v>
          </cell>
          <cell r="J31">
            <v>38.519999999999996</v>
          </cell>
          <cell r="K31">
            <v>3.4000000000000004</v>
          </cell>
        </row>
        <row r="32">
          <cell r="B32">
            <v>26.216666666666665</v>
          </cell>
          <cell r="C32">
            <v>34.9</v>
          </cell>
          <cell r="D32">
            <v>20.3</v>
          </cell>
          <cell r="E32">
            <v>71.25</v>
          </cell>
          <cell r="F32">
            <v>93</v>
          </cell>
          <cell r="G32">
            <v>38</v>
          </cell>
          <cell r="H32">
            <v>0</v>
          </cell>
          <cell r="I32" t="str">
            <v>*</v>
          </cell>
          <cell r="J32">
            <v>46.800000000000004</v>
          </cell>
          <cell r="K32">
            <v>0.4</v>
          </cell>
        </row>
        <row r="33">
          <cell r="B33">
            <v>28.662500000000009</v>
          </cell>
          <cell r="C33">
            <v>34.299999999999997</v>
          </cell>
          <cell r="D33">
            <v>24.9</v>
          </cell>
          <cell r="E33">
            <v>58.583333333333336</v>
          </cell>
          <cell r="F33">
            <v>79</v>
          </cell>
          <cell r="G33">
            <v>29</v>
          </cell>
          <cell r="H33">
            <v>0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27.145833333333339</v>
          </cell>
          <cell r="C34">
            <v>36.4</v>
          </cell>
          <cell r="D34">
            <v>21.1</v>
          </cell>
          <cell r="E34">
            <v>66.333333333333329</v>
          </cell>
          <cell r="F34">
            <v>92</v>
          </cell>
          <cell r="G34">
            <v>27</v>
          </cell>
          <cell r="H34">
            <v>0</v>
          </cell>
          <cell r="I34" t="str">
            <v>*</v>
          </cell>
          <cell r="J34">
            <v>40.32</v>
          </cell>
          <cell r="K34">
            <v>14.4</v>
          </cell>
        </row>
        <row r="35">
          <cell r="B35">
            <v>25.037499999999998</v>
          </cell>
          <cell r="C35">
            <v>32.799999999999997</v>
          </cell>
          <cell r="D35">
            <v>19.100000000000001</v>
          </cell>
          <cell r="E35">
            <v>77.916666666666671</v>
          </cell>
          <cell r="F35">
            <v>100</v>
          </cell>
          <cell r="G35">
            <v>34</v>
          </cell>
          <cell r="H35">
            <v>0</v>
          </cell>
          <cell r="I35" t="str">
            <v>*</v>
          </cell>
          <cell r="J35">
            <v>34.200000000000003</v>
          </cell>
          <cell r="K35">
            <v>30.6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26.037499999999998</v>
          </cell>
          <cell r="C5">
            <v>31.4</v>
          </cell>
          <cell r="D5">
            <v>21.1</v>
          </cell>
          <cell r="E5">
            <v>71.590909090909093</v>
          </cell>
          <cell r="F5">
            <v>94</v>
          </cell>
          <cell r="G5">
            <v>50</v>
          </cell>
          <cell r="H5">
            <v>11.16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27.724999999999998</v>
          </cell>
          <cell r="C6">
            <v>35.4</v>
          </cell>
          <cell r="D6">
            <v>21</v>
          </cell>
          <cell r="E6">
            <v>66.041666666666671</v>
          </cell>
          <cell r="F6">
            <v>94</v>
          </cell>
          <cell r="G6">
            <v>39</v>
          </cell>
          <cell r="H6">
            <v>13.32</v>
          </cell>
          <cell r="I6" t="str">
            <v>*</v>
          </cell>
          <cell r="J6">
            <v>27.720000000000002</v>
          </cell>
          <cell r="K6">
            <v>0</v>
          </cell>
        </row>
        <row r="7">
          <cell r="B7">
            <v>31.000000000000004</v>
          </cell>
          <cell r="C7">
            <v>39.5</v>
          </cell>
          <cell r="D7">
            <v>23.7</v>
          </cell>
          <cell r="E7">
            <v>58.416666666666664</v>
          </cell>
          <cell r="F7">
            <v>90</v>
          </cell>
          <cell r="G7">
            <v>31</v>
          </cell>
          <cell r="H7">
            <v>28.8</v>
          </cell>
          <cell r="I7" t="str">
            <v>*</v>
          </cell>
          <cell r="J7">
            <v>50.04</v>
          </cell>
          <cell r="K7">
            <v>0</v>
          </cell>
        </row>
        <row r="8">
          <cell r="B8">
            <v>30.429166666666671</v>
          </cell>
          <cell r="C8">
            <v>39.200000000000003</v>
          </cell>
          <cell r="D8">
            <v>24.9</v>
          </cell>
          <cell r="E8">
            <v>58.583333333333336</v>
          </cell>
          <cell r="F8">
            <v>79</v>
          </cell>
          <cell r="G8">
            <v>32</v>
          </cell>
          <cell r="H8">
            <v>37.080000000000005</v>
          </cell>
          <cell r="I8" t="str">
            <v>*</v>
          </cell>
          <cell r="J8">
            <v>60.480000000000004</v>
          </cell>
          <cell r="K8">
            <v>2.2000000000000002</v>
          </cell>
        </row>
        <row r="9">
          <cell r="B9">
            <v>25.456521739130434</v>
          </cell>
          <cell r="C9">
            <v>33.200000000000003</v>
          </cell>
          <cell r="D9">
            <v>20.3</v>
          </cell>
          <cell r="E9">
            <v>76.545454545454547</v>
          </cell>
          <cell r="F9">
            <v>96</v>
          </cell>
          <cell r="G9">
            <v>50</v>
          </cell>
          <cell r="H9">
            <v>20.52</v>
          </cell>
          <cell r="I9" t="str">
            <v>*</v>
          </cell>
          <cell r="J9">
            <v>39.24</v>
          </cell>
          <cell r="K9">
            <v>0</v>
          </cell>
        </row>
        <row r="10">
          <cell r="B10">
            <v>28.652173913043484</v>
          </cell>
          <cell r="C10">
            <v>38.299999999999997</v>
          </cell>
          <cell r="D10">
            <v>21.1</v>
          </cell>
          <cell r="E10">
            <v>67.478260869565219</v>
          </cell>
          <cell r="F10">
            <v>98</v>
          </cell>
          <cell r="G10">
            <v>35</v>
          </cell>
          <cell r="H10">
            <v>34.56</v>
          </cell>
          <cell r="I10" t="str">
            <v>*</v>
          </cell>
          <cell r="J10">
            <v>54.36</v>
          </cell>
          <cell r="K10">
            <v>0</v>
          </cell>
        </row>
        <row r="11">
          <cell r="B11">
            <v>30.845833333333342</v>
          </cell>
          <cell r="C11">
            <v>40.299999999999997</v>
          </cell>
          <cell r="D11">
            <v>24</v>
          </cell>
          <cell r="E11">
            <v>59.363636363636367</v>
          </cell>
          <cell r="F11">
            <v>87</v>
          </cell>
          <cell r="G11">
            <v>27</v>
          </cell>
          <cell r="H11">
            <v>32.4</v>
          </cell>
          <cell r="I11" t="str">
            <v>*</v>
          </cell>
          <cell r="J11">
            <v>54.36</v>
          </cell>
          <cell r="K11">
            <v>0</v>
          </cell>
        </row>
        <row r="12">
          <cell r="B12">
            <v>22.034782608695654</v>
          </cell>
          <cell r="C12">
            <v>28.7</v>
          </cell>
          <cell r="D12">
            <v>18.7</v>
          </cell>
          <cell r="E12">
            <v>96.521739130434781</v>
          </cell>
          <cell r="F12">
            <v>100</v>
          </cell>
          <cell r="G12">
            <v>68</v>
          </cell>
          <cell r="H12">
            <v>18</v>
          </cell>
          <cell r="I12" t="str">
            <v>*</v>
          </cell>
          <cell r="J12">
            <v>36.72</v>
          </cell>
          <cell r="K12">
            <v>73.199999999999989</v>
          </cell>
        </row>
        <row r="13">
          <cell r="B13">
            <v>22.095833333333331</v>
          </cell>
          <cell r="C13">
            <v>29.2</v>
          </cell>
          <cell r="D13">
            <v>18.100000000000001</v>
          </cell>
          <cell r="E13">
            <v>78.583333333333329</v>
          </cell>
          <cell r="F13">
            <v>100</v>
          </cell>
          <cell r="G13">
            <v>41</v>
          </cell>
          <cell r="H13">
            <v>13.32</v>
          </cell>
          <cell r="I13" t="str">
            <v>*</v>
          </cell>
          <cell r="J13">
            <v>24.48</v>
          </cell>
          <cell r="K13">
            <v>1.7999999999999998</v>
          </cell>
        </row>
        <row r="14">
          <cell r="B14">
            <v>24.729166666666668</v>
          </cell>
          <cell r="C14">
            <v>33.6</v>
          </cell>
          <cell r="D14">
            <v>16.7</v>
          </cell>
          <cell r="E14">
            <v>71.217391304347828</v>
          </cell>
          <cell r="F14">
            <v>99</v>
          </cell>
          <cell r="G14">
            <v>46</v>
          </cell>
          <cell r="H14">
            <v>20.52</v>
          </cell>
          <cell r="I14" t="str">
            <v>*</v>
          </cell>
          <cell r="J14">
            <v>43.92</v>
          </cell>
          <cell r="K14">
            <v>0</v>
          </cell>
        </row>
        <row r="15">
          <cell r="B15">
            <v>28.965217391304346</v>
          </cell>
          <cell r="C15">
            <v>37.299999999999997</v>
          </cell>
          <cell r="D15">
            <v>22.2</v>
          </cell>
          <cell r="E15">
            <v>57.772727272727273</v>
          </cell>
          <cell r="F15">
            <v>75</v>
          </cell>
          <cell r="G15">
            <v>38</v>
          </cell>
          <cell r="H15">
            <v>29.16</v>
          </cell>
          <cell r="I15" t="str">
            <v>*</v>
          </cell>
          <cell r="J15">
            <v>41.04</v>
          </cell>
          <cell r="K15">
            <v>0</v>
          </cell>
        </row>
        <row r="16">
          <cell r="B16">
            <v>26.443478260869561</v>
          </cell>
          <cell r="C16">
            <v>31.5</v>
          </cell>
          <cell r="D16">
            <v>21</v>
          </cell>
          <cell r="E16">
            <v>75.555555555555557</v>
          </cell>
          <cell r="F16">
            <v>89</v>
          </cell>
          <cell r="G16">
            <v>56</v>
          </cell>
          <cell r="H16">
            <v>20.16</v>
          </cell>
          <cell r="I16" t="str">
            <v>*</v>
          </cell>
          <cell r="J16">
            <v>39.96</v>
          </cell>
          <cell r="K16">
            <v>0</v>
          </cell>
        </row>
        <row r="17">
          <cell r="B17">
            <v>21.420833333333334</v>
          </cell>
          <cell r="C17">
            <v>28.1</v>
          </cell>
          <cell r="D17">
            <v>17.2</v>
          </cell>
          <cell r="E17">
            <v>71.208333333333329</v>
          </cell>
          <cell r="F17">
            <v>86</v>
          </cell>
          <cell r="G17">
            <v>48</v>
          </cell>
          <cell r="H17">
            <v>13.68</v>
          </cell>
          <cell r="I17" t="str">
            <v>*</v>
          </cell>
          <cell r="J17">
            <v>30.240000000000002</v>
          </cell>
          <cell r="K17">
            <v>0</v>
          </cell>
        </row>
        <row r="18">
          <cell r="B18">
            <v>24.6</v>
          </cell>
          <cell r="C18">
            <v>32.1</v>
          </cell>
          <cell r="D18">
            <v>20.399999999999999</v>
          </cell>
          <cell r="E18">
            <v>74.476190476190482</v>
          </cell>
          <cell r="F18">
            <v>95</v>
          </cell>
          <cell r="G18">
            <v>46</v>
          </cell>
          <cell r="H18">
            <v>17.64</v>
          </cell>
          <cell r="I18" t="str">
            <v>*</v>
          </cell>
          <cell r="J18">
            <v>27</v>
          </cell>
          <cell r="K18">
            <v>0</v>
          </cell>
        </row>
        <row r="19">
          <cell r="B19">
            <v>27.743478260869566</v>
          </cell>
          <cell r="C19">
            <v>36.799999999999997</v>
          </cell>
          <cell r="D19">
            <v>20.7</v>
          </cell>
          <cell r="E19">
            <v>63.217391304347828</v>
          </cell>
          <cell r="F19">
            <v>84</v>
          </cell>
          <cell r="G19">
            <v>39</v>
          </cell>
          <cell r="H19">
            <v>25.2</v>
          </cell>
          <cell r="I19" t="str">
            <v>*</v>
          </cell>
          <cell r="J19">
            <v>35.28</v>
          </cell>
          <cell r="K19">
            <v>0</v>
          </cell>
        </row>
        <row r="20">
          <cell r="B20">
            <v>30.416666666666668</v>
          </cell>
          <cell r="C20">
            <v>38.9</v>
          </cell>
          <cell r="D20">
            <v>22.8</v>
          </cell>
          <cell r="E20">
            <v>56.75</v>
          </cell>
          <cell r="F20">
            <v>83</v>
          </cell>
          <cell r="G20">
            <v>32</v>
          </cell>
          <cell r="H20">
            <v>30.6</v>
          </cell>
          <cell r="I20" t="str">
            <v>*</v>
          </cell>
          <cell r="J20">
            <v>49.680000000000007</v>
          </cell>
          <cell r="K20">
            <v>0</v>
          </cell>
        </row>
        <row r="21">
          <cell r="B21">
            <v>29.217391304347831</v>
          </cell>
          <cell r="C21">
            <v>39.700000000000003</v>
          </cell>
          <cell r="D21">
            <v>22.7</v>
          </cell>
          <cell r="E21">
            <v>64.695652173913047</v>
          </cell>
          <cell r="F21">
            <v>94</v>
          </cell>
          <cell r="G21">
            <v>27</v>
          </cell>
          <cell r="H21">
            <v>30.96</v>
          </cell>
          <cell r="I21" t="str">
            <v>*</v>
          </cell>
          <cell r="J21">
            <v>47.519999999999996</v>
          </cell>
          <cell r="K21">
            <v>1.6</v>
          </cell>
        </row>
        <row r="22">
          <cell r="B22">
            <v>28.11666666666666</v>
          </cell>
          <cell r="C22">
            <v>38.299999999999997</v>
          </cell>
          <cell r="D22">
            <v>21.5</v>
          </cell>
          <cell r="E22">
            <v>71.166666666666671</v>
          </cell>
          <cell r="F22">
            <v>100</v>
          </cell>
          <cell r="G22">
            <v>33</v>
          </cell>
          <cell r="H22">
            <v>27.720000000000002</v>
          </cell>
          <cell r="I22" t="str">
            <v>*</v>
          </cell>
          <cell r="J22">
            <v>37.440000000000005</v>
          </cell>
          <cell r="K22">
            <v>0</v>
          </cell>
        </row>
        <row r="23">
          <cell r="B23">
            <v>27.191666666666663</v>
          </cell>
          <cell r="C23">
            <v>34.6</v>
          </cell>
          <cell r="D23">
            <v>21.8</v>
          </cell>
          <cell r="E23">
            <v>68.826086956521735</v>
          </cell>
          <cell r="F23">
            <v>100</v>
          </cell>
          <cell r="G23">
            <v>43</v>
          </cell>
          <cell r="H23">
            <v>24.840000000000003</v>
          </cell>
          <cell r="I23" t="str">
            <v>*</v>
          </cell>
          <cell r="J23">
            <v>40.680000000000007</v>
          </cell>
          <cell r="K23">
            <v>5</v>
          </cell>
        </row>
        <row r="24">
          <cell r="B24">
            <v>25.545833333333331</v>
          </cell>
          <cell r="C24">
            <v>32.6</v>
          </cell>
          <cell r="D24">
            <v>21.5</v>
          </cell>
          <cell r="E24">
            <v>77.5</v>
          </cell>
          <cell r="F24">
            <v>100</v>
          </cell>
          <cell r="G24">
            <v>47</v>
          </cell>
          <cell r="H24">
            <v>24.840000000000003</v>
          </cell>
          <cell r="I24" t="str">
            <v>*</v>
          </cell>
          <cell r="J24">
            <v>37.800000000000004</v>
          </cell>
          <cell r="K24">
            <v>1</v>
          </cell>
        </row>
        <row r="25">
          <cell r="B25">
            <v>27.966666666666665</v>
          </cell>
          <cell r="C25">
            <v>35.4</v>
          </cell>
          <cell r="D25">
            <v>22.3</v>
          </cell>
          <cell r="E25">
            <v>64.875</v>
          </cell>
          <cell r="F25">
            <v>89</v>
          </cell>
          <cell r="G25">
            <v>39</v>
          </cell>
          <cell r="H25">
            <v>24.840000000000003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28.858333333333338</v>
          </cell>
          <cell r="C26">
            <v>37</v>
          </cell>
          <cell r="D26">
            <v>21.9</v>
          </cell>
          <cell r="E26">
            <v>55.166666666666664</v>
          </cell>
          <cell r="F26">
            <v>79</v>
          </cell>
          <cell r="G26">
            <v>32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30.891666666666662</v>
          </cell>
          <cell r="C27">
            <v>38.9</v>
          </cell>
          <cell r="D27">
            <v>23.4</v>
          </cell>
          <cell r="E27">
            <v>50.869565217391305</v>
          </cell>
          <cell r="F27">
            <v>78</v>
          </cell>
          <cell r="G27">
            <v>30</v>
          </cell>
          <cell r="H27">
            <v>23.040000000000003</v>
          </cell>
          <cell r="I27" t="str">
            <v>*</v>
          </cell>
          <cell r="J27">
            <v>38.519999999999996</v>
          </cell>
          <cell r="K27">
            <v>0</v>
          </cell>
        </row>
        <row r="28">
          <cell r="B28">
            <v>24.787500000000005</v>
          </cell>
          <cell r="C28">
            <v>31.8</v>
          </cell>
          <cell r="D28">
            <v>21.2</v>
          </cell>
          <cell r="E28">
            <v>83.708333333333329</v>
          </cell>
          <cell r="F28">
            <v>100</v>
          </cell>
          <cell r="G28">
            <v>50</v>
          </cell>
          <cell r="H28">
            <v>20.16</v>
          </cell>
          <cell r="I28" t="str">
            <v>*</v>
          </cell>
          <cell r="J28">
            <v>48.24</v>
          </cell>
          <cell r="K28">
            <v>29.2</v>
          </cell>
        </row>
        <row r="29">
          <cell r="B29">
            <v>24.75</v>
          </cell>
          <cell r="C29">
            <v>29.8</v>
          </cell>
          <cell r="D29">
            <v>21</v>
          </cell>
          <cell r="E29">
            <v>87.875</v>
          </cell>
          <cell r="F29">
            <v>100</v>
          </cell>
          <cell r="G29">
            <v>66</v>
          </cell>
          <cell r="H29">
            <v>10.08</v>
          </cell>
          <cell r="I29" t="str">
            <v>*</v>
          </cell>
          <cell r="J29">
            <v>19.079999999999998</v>
          </cell>
          <cell r="K29">
            <v>0.2</v>
          </cell>
        </row>
        <row r="30">
          <cell r="B30">
            <v>25.816666666666666</v>
          </cell>
          <cell r="C30">
            <v>33</v>
          </cell>
          <cell r="D30">
            <v>22.2</v>
          </cell>
          <cell r="E30">
            <v>87.625</v>
          </cell>
          <cell r="F30">
            <v>100</v>
          </cell>
          <cell r="G30">
            <v>58</v>
          </cell>
          <cell r="H30">
            <v>16.2</v>
          </cell>
          <cell r="I30" t="str">
            <v>*</v>
          </cell>
          <cell r="J30">
            <v>44.28</v>
          </cell>
          <cell r="K30">
            <v>12.799999999999999</v>
          </cell>
        </row>
        <row r="31">
          <cell r="B31">
            <v>25.533333333333331</v>
          </cell>
          <cell r="C31">
            <v>33.9</v>
          </cell>
          <cell r="D31">
            <v>21.8</v>
          </cell>
          <cell r="E31">
            <v>87.125</v>
          </cell>
          <cell r="F31">
            <v>100</v>
          </cell>
          <cell r="G31">
            <v>50</v>
          </cell>
          <cell r="H31">
            <v>33.480000000000004</v>
          </cell>
          <cell r="I31" t="str">
            <v>*</v>
          </cell>
          <cell r="J31">
            <v>59.4</v>
          </cell>
          <cell r="K31">
            <v>16.599999999999998</v>
          </cell>
        </row>
        <row r="32">
          <cell r="B32">
            <v>26.887500000000003</v>
          </cell>
          <cell r="C32">
            <v>35.200000000000003</v>
          </cell>
          <cell r="D32">
            <v>21.8</v>
          </cell>
          <cell r="E32">
            <v>77.708333333333329</v>
          </cell>
          <cell r="F32">
            <v>98</v>
          </cell>
          <cell r="G32">
            <v>46</v>
          </cell>
          <cell r="H32">
            <v>34.92</v>
          </cell>
          <cell r="I32" t="str">
            <v>*</v>
          </cell>
          <cell r="J32">
            <v>60.839999999999996</v>
          </cell>
          <cell r="K32">
            <v>0.8</v>
          </cell>
        </row>
        <row r="33">
          <cell r="B33">
            <v>26.891666666666662</v>
          </cell>
          <cell r="C33">
            <v>30.1</v>
          </cell>
          <cell r="D33">
            <v>25</v>
          </cell>
          <cell r="E33">
            <v>79.958333333333329</v>
          </cell>
          <cell r="F33">
            <v>89</v>
          </cell>
          <cell r="G33">
            <v>65</v>
          </cell>
          <cell r="H33">
            <v>15.120000000000001</v>
          </cell>
          <cell r="I33" t="str">
            <v>*</v>
          </cell>
          <cell r="J33">
            <v>38.519999999999996</v>
          </cell>
          <cell r="K33">
            <v>0</v>
          </cell>
        </row>
        <row r="34">
          <cell r="B34">
            <v>26.958333333333332</v>
          </cell>
          <cell r="C34">
            <v>34.5</v>
          </cell>
          <cell r="D34">
            <v>23.4</v>
          </cell>
          <cell r="E34">
            <v>79.875</v>
          </cell>
          <cell r="F34">
            <v>100</v>
          </cell>
          <cell r="G34">
            <v>50</v>
          </cell>
          <cell r="H34">
            <v>28.8</v>
          </cell>
          <cell r="I34" t="str">
            <v>*</v>
          </cell>
          <cell r="J34">
            <v>57.960000000000008</v>
          </cell>
          <cell r="K34">
            <v>11</v>
          </cell>
        </row>
        <row r="35">
          <cell r="B35">
            <v>24.683333333333326</v>
          </cell>
          <cell r="C35">
            <v>30.4</v>
          </cell>
          <cell r="D35">
            <v>21.4</v>
          </cell>
          <cell r="E35">
            <v>91.5</v>
          </cell>
          <cell r="F35">
            <v>100</v>
          </cell>
          <cell r="G35">
            <v>68</v>
          </cell>
          <cell r="H35">
            <v>16.920000000000002</v>
          </cell>
          <cell r="I35" t="str">
            <v>*</v>
          </cell>
          <cell r="J35">
            <v>46.440000000000005</v>
          </cell>
          <cell r="K35">
            <v>29.199999999999996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23.866666666666664</v>
          </cell>
          <cell r="C5">
            <v>29.8</v>
          </cell>
          <cell r="D5">
            <v>19</v>
          </cell>
          <cell r="E5">
            <v>75.125</v>
          </cell>
          <cell r="F5">
            <v>95</v>
          </cell>
          <cell r="G5">
            <v>40</v>
          </cell>
          <cell r="H5">
            <v>11.520000000000001</v>
          </cell>
          <cell r="I5" t="str">
            <v>*</v>
          </cell>
          <cell r="J5">
            <v>19.8</v>
          </cell>
          <cell r="K5">
            <v>0</v>
          </cell>
        </row>
        <row r="6">
          <cell r="B6">
            <v>25.212499999999995</v>
          </cell>
          <cell r="C6">
            <v>34.200000000000003</v>
          </cell>
          <cell r="D6">
            <v>18.7</v>
          </cell>
          <cell r="E6">
            <v>65.625</v>
          </cell>
          <cell r="F6">
            <v>91</v>
          </cell>
          <cell r="G6">
            <v>37</v>
          </cell>
          <cell r="H6">
            <v>11.879999999999999</v>
          </cell>
          <cell r="I6" t="str">
            <v>*</v>
          </cell>
          <cell r="J6">
            <v>23.040000000000003</v>
          </cell>
          <cell r="K6">
            <v>0</v>
          </cell>
        </row>
        <row r="7">
          <cell r="B7">
            <v>29.070833333333329</v>
          </cell>
          <cell r="C7">
            <v>38.9</v>
          </cell>
          <cell r="D7">
            <v>20.399999999999999</v>
          </cell>
          <cell r="E7">
            <v>56.208333333333336</v>
          </cell>
          <cell r="F7">
            <v>84</v>
          </cell>
          <cell r="G7">
            <v>32</v>
          </cell>
          <cell r="H7">
            <v>22.68</v>
          </cell>
          <cell r="I7" t="str">
            <v>*</v>
          </cell>
          <cell r="J7">
            <v>42.480000000000004</v>
          </cell>
          <cell r="K7">
            <v>0</v>
          </cell>
        </row>
        <row r="8">
          <cell r="B8">
            <v>30.220833333333331</v>
          </cell>
          <cell r="C8">
            <v>36.200000000000003</v>
          </cell>
          <cell r="D8">
            <v>23</v>
          </cell>
          <cell r="E8">
            <v>55.708333333333336</v>
          </cell>
          <cell r="F8">
            <v>85</v>
          </cell>
          <cell r="G8">
            <v>38</v>
          </cell>
          <cell r="H8">
            <v>30.240000000000002</v>
          </cell>
          <cell r="I8" t="str">
            <v>*</v>
          </cell>
          <cell r="J8">
            <v>53.64</v>
          </cell>
          <cell r="K8">
            <v>0</v>
          </cell>
        </row>
        <row r="9">
          <cell r="B9">
            <v>21.620833333333334</v>
          </cell>
          <cell r="C9">
            <v>25.6</v>
          </cell>
          <cell r="D9">
            <v>18.7</v>
          </cell>
          <cell r="E9">
            <v>83</v>
          </cell>
          <cell r="F9">
            <v>95</v>
          </cell>
          <cell r="G9">
            <v>66</v>
          </cell>
          <cell r="H9">
            <v>13.32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27.356521739130436</v>
          </cell>
          <cell r="C10">
            <v>38.9</v>
          </cell>
          <cell r="D10">
            <v>17.2</v>
          </cell>
          <cell r="E10">
            <v>66.826086956521735</v>
          </cell>
          <cell r="F10">
            <v>97</v>
          </cell>
          <cell r="G10">
            <v>30</v>
          </cell>
          <cell r="H10">
            <v>28.44</v>
          </cell>
          <cell r="I10" t="str">
            <v>*</v>
          </cell>
          <cell r="J10">
            <v>48.6</v>
          </cell>
          <cell r="K10">
            <v>0</v>
          </cell>
        </row>
        <row r="11">
          <cell r="B11">
            <v>30.017391304347822</v>
          </cell>
          <cell r="C11">
            <v>38</v>
          </cell>
          <cell r="D11">
            <v>25.4</v>
          </cell>
          <cell r="E11">
            <v>57.739130434782609</v>
          </cell>
          <cell r="F11">
            <v>74</v>
          </cell>
          <cell r="G11">
            <v>35</v>
          </cell>
          <cell r="H11">
            <v>32.4</v>
          </cell>
          <cell r="I11" t="str">
            <v>*</v>
          </cell>
          <cell r="J11">
            <v>50.04</v>
          </cell>
          <cell r="K11">
            <v>0</v>
          </cell>
        </row>
        <row r="12">
          <cell r="B12">
            <v>20.921739130434784</v>
          </cell>
          <cell r="C12">
            <v>25.5</v>
          </cell>
          <cell r="D12">
            <v>19.2</v>
          </cell>
          <cell r="E12">
            <v>86.434782608695656</v>
          </cell>
          <cell r="F12">
            <v>96</v>
          </cell>
          <cell r="G12">
            <v>58</v>
          </cell>
          <cell r="H12">
            <v>18.36</v>
          </cell>
          <cell r="I12" t="str">
            <v>*</v>
          </cell>
          <cell r="J12">
            <v>35.64</v>
          </cell>
          <cell r="K12">
            <v>14.399999999999999</v>
          </cell>
        </row>
        <row r="13">
          <cell r="B13">
            <v>20.733333333333334</v>
          </cell>
          <cell r="C13">
            <v>27.7</v>
          </cell>
          <cell r="D13">
            <v>16.100000000000001</v>
          </cell>
          <cell r="E13">
            <v>79.541666666666671</v>
          </cell>
          <cell r="F13">
            <v>98</v>
          </cell>
          <cell r="G13">
            <v>43</v>
          </cell>
          <cell r="H13">
            <v>15.48</v>
          </cell>
          <cell r="I13" t="str">
            <v>*</v>
          </cell>
          <cell r="J13">
            <v>27.36</v>
          </cell>
          <cell r="K13">
            <v>0.2</v>
          </cell>
        </row>
        <row r="14">
          <cell r="B14">
            <v>22.625</v>
          </cell>
          <cell r="C14">
            <v>32.700000000000003</v>
          </cell>
          <cell r="D14">
            <v>12.5</v>
          </cell>
          <cell r="E14">
            <v>68.666666666666671</v>
          </cell>
          <cell r="F14">
            <v>95</v>
          </cell>
          <cell r="G14">
            <v>44</v>
          </cell>
          <cell r="H14">
            <v>22.32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29.112500000000008</v>
          </cell>
          <cell r="C15">
            <v>38.1</v>
          </cell>
          <cell r="D15">
            <v>21.4</v>
          </cell>
          <cell r="E15">
            <v>55.041666666666664</v>
          </cell>
          <cell r="F15">
            <v>72</v>
          </cell>
          <cell r="G15">
            <v>37</v>
          </cell>
          <cell r="H15">
            <v>29.16</v>
          </cell>
          <cell r="I15" t="str">
            <v>*</v>
          </cell>
          <cell r="J15">
            <v>49.680000000000007</v>
          </cell>
          <cell r="K15">
            <v>0</v>
          </cell>
        </row>
        <row r="16">
          <cell r="B16">
            <v>24.691666666666666</v>
          </cell>
          <cell r="C16">
            <v>30.3</v>
          </cell>
          <cell r="D16">
            <v>19.899999999999999</v>
          </cell>
          <cell r="E16">
            <v>71.625</v>
          </cell>
          <cell r="F16">
            <v>90</v>
          </cell>
          <cell r="G16">
            <v>55</v>
          </cell>
          <cell r="H16">
            <v>18</v>
          </cell>
          <cell r="I16" t="str">
            <v>*</v>
          </cell>
          <cell r="J16">
            <v>37.440000000000005</v>
          </cell>
          <cell r="K16">
            <v>0</v>
          </cell>
        </row>
        <row r="17">
          <cell r="B17">
            <v>20.50416666666667</v>
          </cell>
          <cell r="C17">
            <v>28.1</v>
          </cell>
          <cell r="D17">
            <v>15.3</v>
          </cell>
          <cell r="E17">
            <v>70.125</v>
          </cell>
          <cell r="F17">
            <v>86</v>
          </cell>
          <cell r="G17">
            <v>46</v>
          </cell>
          <cell r="H17">
            <v>22.32</v>
          </cell>
          <cell r="I17" t="str">
            <v>*</v>
          </cell>
          <cell r="J17">
            <v>39.6</v>
          </cell>
          <cell r="K17">
            <v>0</v>
          </cell>
        </row>
        <row r="18">
          <cell r="B18">
            <v>24.004166666666674</v>
          </cell>
          <cell r="C18">
            <v>31.1</v>
          </cell>
          <cell r="D18">
            <v>19.399999999999999</v>
          </cell>
          <cell r="E18">
            <v>67.833333333333329</v>
          </cell>
          <cell r="F18">
            <v>85</v>
          </cell>
          <cell r="G18">
            <v>48</v>
          </cell>
          <cell r="H18">
            <v>15.120000000000001</v>
          </cell>
          <cell r="I18" t="str">
            <v>*</v>
          </cell>
          <cell r="J18">
            <v>31.319999999999997</v>
          </cell>
          <cell r="K18">
            <v>0</v>
          </cell>
        </row>
        <row r="19">
          <cell r="B19">
            <v>26.821739130434782</v>
          </cell>
          <cell r="C19">
            <v>35.6</v>
          </cell>
          <cell r="D19">
            <v>19.8</v>
          </cell>
          <cell r="E19">
            <v>61.956521739130437</v>
          </cell>
          <cell r="F19">
            <v>81</v>
          </cell>
          <cell r="G19">
            <v>39</v>
          </cell>
          <cell r="H19">
            <v>24.840000000000003</v>
          </cell>
          <cell r="I19" t="str">
            <v>*</v>
          </cell>
          <cell r="J19">
            <v>43.2</v>
          </cell>
          <cell r="K19">
            <v>0</v>
          </cell>
        </row>
        <row r="20">
          <cell r="B20">
            <v>30.541666666666668</v>
          </cell>
          <cell r="C20">
            <v>39.6</v>
          </cell>
          <cell r="D20">
            <v>23.8</v>
          </cell>
          <cell r="E20">
            <v>55.541666666666664</v>
          </cell>
          <cell r="F20">
            <v>82</v>
          </cell>
          <cell r="G20">
            <v>27</v>
          </cell>
          <cell r="H20">
            <v>31.319999999999997</v>
          </cell>
          <cell r="I20" t="str">
            <v>*</v>
          </cell>
          <cell r="J20">
            <v>52.92</v>
          </cell>
          <cell r="K20">
            <v>0</v>
          </cell>
        </row>
        <row r="21">
          <cell r="B21">
            <v>27.370833333333334</v>
          </cell>
          <cell r="C21">
            <v>35.200000000000003</v>
          </cell>
          <cell r="D21">
            <v>23.6</v>
          </cell>
          <cell r="F21">
            <v>90</v>
          </cell>
          <cell r="G21">
            <v>45</v>
          </cell>
          <cell r="H21">
            <v>23.759999999999998</v>
          </cell>
          <cell r="I21" t="str">
            <v>*</v>
          </cell>
          <cell r="J21">
            <v>45</v>
          </cell>
          <cell r="K21">
            <v>0</v>
          </cell>
        </row>
        <row r="22">
          <cell r="B22">
            <v>26.183333333333326</v>
          </cell>
          <cell r="C22">
            <v>37</v>
          </cell>
          <cell r="D22">
            <v>18.7</v>
          </cell>
          <cell r="E22">
            <v>76</v>
          </cell>
          <cell r="F22">
            <v>96</v>
          </cell>
          <cell r="G22">
            <v>40</v>
          </cell>
          <cell r="H22">
            <v>22.68</v>
          </cell>
          <cell r="I22" t="str">
            <v>*</v>
          </cell>
          <cell r="J22">
            <v>73.44</v>
          </cell>
          <cell r="K22">
            <v>15.4</v>
          </cell>
        </row>
        <row r="23">
          <cell r="B23">
            <v>24.916666666666668</v>
          </cell>
          <cell r="C23">
            <v>31.1</v>
          </cell>
          <cell r="D23">
            <v>21.5</v>
          </cell>
          <cell r="E23">
            <v>75.791666666666671</v>
          </cell>
          <cell r="F23">
            <v>93</v>
          </cell>
          <cell r="G23">
            <v>53</v>
          </cell>
          <cell r="H23">
            <v>21.96</v>
          </cell>
          <cell r="J23">
            <v>40.680000000000007</v>
          </cell>
          <cell r="K23">
            <v>0.2</v>
          </cell>
        </row>
        <row r="24">
          <cell r="B24">
            <v>23.591666666666672</v>
          </cell>
          <cell r="C24">
            <v>28.7</v>
          </cell>
          <cell r="D24">
            <v>20.399999999999999</v>
          </cell>
          <cell r="E24">
            <v>80.291666666666671</v>
          </cell>
          <cell r="F24">
            <v>92</v>
          </cell>
          <cell r="G24">
            <v>59</v>
          </cell>
          <cell r="H24">
            <v>24.48</v>
          </cell>
          <cell r="I24" t="str">
            <v>*</v>
          </cell>
          <cell r="J24">
            <v>37.080000000000005</v>
          </cell>
          <cell r="K24">
            <v>2.2000000000000002</v>
          </cell>
        </row>
        <row r="25">
          <cell r="B25">
            <v>26.008695652173909</v>
          </cell>
          <cell r="C25">
            <v>34.299999999999997</v>
          </cell>
          <cell r="D25">
            <v>19.899999999999999</v>
          </cell>
          <cell r="E25">
            <v>72.956521739130437</v>
          </cell>
          <cell r="F25">
            <v>96</v>
          </cell>
          <cell r="G25">
            <v>43</v>
          </cell>
          <cell r="H25">
            <v>25.56</v>
          </cell>
          <cell r="I25" t="str">
            <v>*</v>
          </cell>
          <cell r="J25">
            <v>38.519999999999996</v>
          </cell>
          <cell r="K25">
            <v>0</v>
          </cell>
        </row>
        <row r="26">
          <cell r="B26">
            <v>27.313043478260866</v>
          </cell>
          <cell r="C26">
            <v>36</v>
          </cell>
          <cell r="D26">
            <v>21.4</v>
          </cell>
          <cell r="E26">
            <v>61.217391304347828</v>
          </cell>
          <cell r="F26">
            <v>83</v>
          </cell>
          <cell r="G26">
            <v>32</v>
          </cell>
          <cell r="H26">
            <v>26.28</v>
          </cell>
          <cell r="I26" t="str">
            <v>*</v>
          </cell>
          <cell r="J26">
            <v>39.96</v>
          </cell>
          <cell r="K26">
            <v>0</v>
          </cell>
        </row>
        <row r="27">
          <cell r="B27">
            <v>28.545833333333334</v>
          </cell>
          <cell r="C27">
            <v>38.700000000000003</v>
          </cell>
          <cell r="D27">
            <v>19</v>
          </cell>
          <cell r="E27">
            <v>57.208333333333336</v>
          </cell>
          <cell r="F27">
            <v>83</v>
          </cell>
          <cell r="G27">
            <v>30</v>
          </cell>
          <cell r="H27">
            <v>30.240000000000002</v>
          </cell>
          <cell r="I27" t="str">
            <v>*</v>
          </cell>
          <cell r="J27">
            <v>47.88</v>
          </cell>
          <cell r="K27">
            <v>0</v>
          </cell>
        </row>
        <row r="28">
          <cell r="B28">
            <v>22.620833333333337</v>
          </cell>
          <cell r="C28">
            <v>28.4</v>
          </cell>
          <cell r="D28">
            <v>20</v>
          </cell>
          <cell r="E28">
            <v>88.875</v>
          </cell>
          <cell r="F28">
            <v>96</v>
          </cell>
          <cell r="G28">
            <v>63</v>
          </cell>
          <cell r="H28">
            <v>31.680000000000003</v>
          </cell>
          <cell r="I28" t="str">
            <v>*</v>
          </cell>
          <cell r="J28">
            <v>61.560000000000009</v>
          </cell>
          <cell r="K28">
            <v>21</v>
          </cell>
        </row>
        <row r="29">
          <cell r="B29">
            <v>24.133333333333329</v>
          </cell>
          <cell r="C29">
            <v>30.3</v>
          </cell>
          <cell r="D29">
            <v>19.899999999999999</v>
          </cell>
          <cell r="E29">
            <v>83.5</v>
          </cell>
          <cell r="F29">
            <v>97</v>
          </cell>
          <cell r="G29">
            <v>58</v>
          </cell>
          <cell r="H29">
            <v>11.520000000000001</v>
          </cell>
          <cell r="I29" t="str">
            <v>*</v>
          </cell>
          <cell r="J29">
            <v>20.16</v>
          </cell>
          <cell r="K29">
            <v>0.2</v>
          </cell>
        </row>
        <row r="30">
          <cell r="B30">
            <v>24.05</v>
          </cell>
          <cell r="C30">
            <v>32.6</v>
          </cell>
          <cell r="D30">
            <v>20.100000000000001</v>
          </cell>
          <cell r="E30">
            <v>83.791666666666671</v>
          </cell>
          <cell r="F30">
            <v>97</v>
          </cell>
          <cell r="G30">
            <v>54</v>
          </cell>
          <cell r="H30">
            <v>11.520000000000001</v>
          </cell>
          <cell r="I30" t="str">
            <v>*</v>
          </cell>
          <cell r="J30">
            <v>34.200000000000003</v>
          </cell>
          <cell r="K30">
            <v>1.2</v>
          </cell>
        </row>
        <row r="31">
          <cell r="B31">
            <v>22.379166666666663</v>
          </cell>
          <cell r="C31">
            <v>24.7</v>
          </cell>
          <cell r="D31">
            <v>21.1</v>
          </cell>
          <cell r="E31">
            <v>93.5</v>
          </cell>
          <cell r="F31">
            <v>97</v>
          </cell>
          <cell r="G31">
            <v>88</v>
          </cell>
          <cell r="H31">
            <v>23.759999999999998</v>
          </cell>
          <cell r="I31" t="str">
            <v>*</v>
          </cell>
          <cell r="J31">
            <v>52.2</v>
          </cell>
          <cell r="K31">
            <v>41.8</v>
          </cell>
        </row>
        <row r="32">
          <cell r="B32">
            <v>26.045833333333338</v>
          </cell>
          <cell r="C32">
            <v>34.6</v>
          </cell>
          <cell r="D32">
            <v>20.9</v>
          </cell>
          <cell r="E32">
            <v>75.833333333333329</v>
          </cell>
          <cell r="F32">
            <v>94</v>
          </cell>
          <cell r="G32">
            <v>49</v>
          </cell>
          <cell r="H32">
            <v>30.6</v>
          </cell>
          <cell r="I32" t="str">
            <v>*</v>
          </cell>
          <cell r="J32">
            <v>54.36</v>
          </cell>
          <cell r="K32">
            <v>0</v>
          </cell>
        </row>
        <row r="33">
          <cell r="B33">
            <v>27.662499999999998</v>
          </cell>
          <cell r="C33">
            <v>33.700000000000003</v>
          </cell>
          <cell r="D33">
            <v>22.8</v>
          </cell>
          <cell r="E33">
            <v>75.333333333333329</v>
          </cell>
          <cell r="F33">
            <v>97</v>
          </cell>
          <cell r="G33">
            <v>47</v>
          </cell>
          <cell r="H33">
            <v>26.28</v>
          </cell>
          <cell r="I33" t="str">
            <v>*</v>
          </cell>
          <cell r="J33">
            <v>39.6</v>
          </cell>
          <cell r="K33">
            <v>5.8000000000000007</v>
          </cell>
        </row>
        <row r="34">
          <cell r="B34">
            <v>26.641666666666666</v>
          </cell>
          <cell r="C34">
            <v>34.5</v>
          </cell>
          <cell r="D34">
            <v>21.7</v>
          </cell>
          <cell r="E34">
            <v>76.083333333333329</v>
          </cell>
          <cell r="F34">
            <v>89</v>
          </cell>
          <cell r="G34">
            <v>49</v>
          </cell>
          <cell r="H34">
            <v>25.56</v>
          </cell>
          <cell r="I34" t="str">
            <v>*</v>
          </cell>
          <cell r="J34">
            <v>62.28</v>
          </cell>
          <cell r="K34">
            <v>0</v>
          </cell>
        </row>
        <row r="35">
          <cell r="B35">
            <v>24.183333333333334</v>
          </cell>
          <cell r="C35">
            <v>30.2</v>
          </cell>
          <cell r="D35">
            <v>20.2</v>
          </cell>
          <cell r="E35">
            <v>83.791666666666671</v>
          </cell>
          <cell r="F35">
            <v>97</v>
          </cell>
          <cell r="G35">
            <v>59</v>
          </cell>
          <cell r="H35">
            <v>19.440000000000001</v>
          </cell>
          <cell r="I35" t="str">
            <v>*</v>
          </cell>
          <cell r="J35">
            <v>36</v>
          </cell>
          <cell r="K35">
            <v>23.400000000000002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26.874999999999996</v>
          </cell>
          <cell r="C5">
            <v>32.299999999999997</v>
          </cell>
          <cell r="D5">
            <v>21.9</v>
          </cell>
          <cell r="E5">
            <v>62.875</v>
          </cell>
          <cell r="F5">
            <v>83</v>
          </cell>
          <cell r="G5">
            <v>45</v>
          </cell>
          <cell r="H5">
            <v>13.32</v>
          </cell>
          <cell r="I5" t="str">
            <v>*</v>
          </cell>
          <cell r="J5">
            <v>26.64</v>
          </cell>
          <cell r="K5">
            <v>0</v>
          </cell>
        </row>
        <row r="6">
          <cell r="B6">
            <v>28.216666666666665</v>
          </cell>
          <cell r="C6">
            <v>37</v>
          </cell>
          <cell r="D6">
            <v>21.1</v>
          </cell>
          <cell r="E6">
            <v>62.625</v>
          </cell>
          <cell r="F6">
            <v>93</v>
          </cell>
          <cell r="G6">
            <v>37</v>
          </cell>
          <cell r="H6">
            <v>12.6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>
            <v>31.137499999999999</v>
          </cell>
          <cell r="C7">
            <v>39.299999999999997</v>
          </cell>
          <cell r="D7">
            <v>23.8</v>
          </cell>
          <cell r="E7">
            <v>56.708333333333336</v>
          </cell>
          <cell r="F7">
            <v>88</v>
          </cell>
          <cell r="G7">
            <v>31</v>
          </cell>
          <cell r="H7">
            <v>26.28</v>
          </cell>
          <cell r="I7" t="str">
            <v>*</v>
          </cell>
          <cell r="J7">
            <v>43.92</v>
          </cell>
          <cell r="K7">
            <v>0</v>
          </cell>
        </row>
        <row r="8">
          <cell r="B8">
            <v>30.424999999999997</v>
          </cell>
          <cell r="C8">
            <v>38.700000000000003</v>
          </cell>
          <cell r="D8">
            <v>24.3</v>
          </cell>
          <cell r="E8">
            <v>57.875</v>
          </cell>
          <cell r="F8">
            <v>80</v>
          </cell>
          <cell r="G8">
            <v>32</v>
          </cell>
          <cell r="H8">
            <v>33.480000000000004</v>
          </cell>
          <cell r="I8" t="str">
            <v>*</v>
          </cell>
          <cell r="J8">
            <v>61.2</v>
          </cell>
          <cell r="K8">
            <v>0</v>
          </cell>
        </row>
        <row r="9">
          <cell r="B9">
            <v>25.075000000000003</v>
          </cell>
          <cell r="C9">
            <v>34.1</v>
          </cell>
          <cell r="D9">
            <v>19.5</v>
          </cell>
          <cell r="E9">
            <v>74.916666666666671</v>
          </cell>
          <cell r="F9">
            <v>98</v>
          </cell>
          <cell r="G9">
            <v>45</v>
          </cell>
          <cell r="H9">
            <v>22.32</v>
          </cell>
          <cell r="I9" t="str">
            <v>*</v>
          </cell>
          <cell r="J9">
            <v>44.28</v>
          </cell>
          <cell r="K9">
            <v>0</v>
          </cell>
        </row>
        <row r="10">
          <cell r="B10">
            <v>29.395833333333329</v>
          </cell>
          <cell r="C10">
            <v>39.700000000000003</v>
          </cell>
          <cell r="D10">
            <v>22</v>
          </cell>
          <cell r="E10">
            <v>60.5</v>
          </cell>
          <cell r="F10">
            <v>92</v>
          </cell>
          <cell r="G10">
            <v>29</v>
          </cell>
          <cell r="H10">
            <v>28.8</v>
          </cell>
          <cell r="I10" t="str">
            <v>*</v>
          </cell>
          <cell r="J10">
            <v>54</v>
          </cell>
          <cell r="K10">
            <v>0</v>
          </cell>
        </row>
        <row r="11">
          <cell r="B11">
            <v>31.404166666666665</v>
          </cell>
          <cell r="C11">
            <v>40</v>
          </cell>
          <cell r="D11">
            <v>24.7</v>
          </cell>
          <cell r="E11">
            <v>54.541666666666664</v>
          </cell>
          <cell r="F11">
            <v>79</v>
          </cell>
          <cell r="G11">
            <v>28</v>
          </cell>
          <cell r="H11">
            <v>30.6</v>
          </cell>
          <cell r="I11" t="str">
            <v>*</v>
          </cell>
          <cell r="J11">
            <v>54</v>
          </cell>
          <cell r="K11">
            <v>0</v>
          </cell>
        </row>
        <row r="12">
          <cell r="B12">
            <v>21.616666666666664</v>
          </cell>
          <cell r="C12">
            <v>28.9</v>
          </cell>
          <cell r="D12">
            <v>18</v>
          </cell>
          <cell r="E12">
            <v>95</v>
          </cell>
          <cell r="F12">
            <v>100</v>
          </cell>
          <cell r="G12">
            <v>70</v>
          </cell>
          <cell r="H12">
            <v>14.4</v>
          </cell>
          <cell r="I12" t="str">
            <v>*</v>
          </cell>
          <cell r="J12">
            <v>30.6</v>
          </cell>
          <cell r="K12">
            <v>44.6</v>
          </cell>
        </row>
        <row r="13">
          <cell r="B13">
            <v>21.766666666666666</v>
          </cell>
          <cell r="C13">
            <v>29.6</v>
          </cell>
          <cell r="D13">
            <v>16.8</v>
          </cell>
          <cell r="E13">
            <v>78.041666666666671</v>
          </cell>
          <cell r="F13">
            <v>100</v>
          </cell>
          <cell r="G13">
            <v>38</v>
          </cell>
          <cell r="H13">
            <v>12.24</v>
          </cell>
          <cell r="I13" t="str">
            <v>*</v>
          </cell>
          <cell r="J13">
            <v>25.56</v>
          </cell>
          <cell r="K13">
            <v>2.6</v>
          </cell>
        </row>
        <row r="14">
          <cell r="B14">
            <v>25.133333333333336</v>
          </cell>
          <cell r="C14">
            <v>33.6</v>
          </cell>
          <cell r="D14">
            <v>17.899999999999999</v>
          </cell>
          <cell r="E14">
            <v>65.375</v>
          </cell>
          <cell r="F14">
            <v>94</v>
          </cell>
          <cell r="G14">
            <v>45</v>
          </cell>
          <cell r="H14">
            <v>12.96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29.195833333333336</v>
          </cell>
          <cell r="C15">
            <v>37.9</v>
          </cell>
          <cell r="D15">
            <v>22.1</v>
          </cell>
          <cell r="E15">
            <v>61.416666666666664</v>
          </cell>
          <cell r="F15">
            <v>84</v>
          </cell>
          <cell r="G15">
            <v>37</v>
          </cell>
          <cell r="H15">
            <v>22.68</v>
          </cell>
          <cell r="I15" t="str">
            <v>*</v>
          </cell>
          <cell r="J15">
            <v>48.24</v>
          </cell>
          <cell r="K15">
            <v>0</v>
          </cell>
        </row>
        <row r="16">
          <cell r="B16">
            <v>26.370833333333334</v>
          </cell>
          <cell r="C16">
            <v>30.8</v>
          </cell>
          <cell r="D16">
            <v>20.100000000000001</v>
          </cell>
          <cell r="E16">
            <v>68.666666666666671</v>
          </cell>
          <cell r="F16">
            <v>83</v>
          </cell>
          <cell r="G16">
            <v>55</v>
          </cell>
          <cell r="H16">
            <v>20.52</v>
          </cell>
          <cell r="I16" t="str">
            <v>*</v>
          </cell>
          <cell r="J16">
            <v>42.12</v>
          </cell>
          <cell r="K16">
            <v>0</v>
          </cell>
        </row>
        <row r="17">
          <cell r="B17">
            <v>21.139130434782611</v>
          </cell>
          <cell r="C17">
            <v>28.8</v>
          </cell>
          <cell r="D17">
            <v>16</v>
          </cell>
          <cell r="E17">
            <v>70.304347826086953</v>
          </cell>
          <cell r="F17">
            <v>94</v>
          </cell>
          <cell r="G17">
            <v>43</v>
          </cell>
          <cell r="H17">
            <v>15.48</v>
          </cell>
          <cell r="I17" t="str">
            <v>*</v>
          </cell>
          <cell r="J17">
            <v>32.04</v>
          </cell>
          <cell r="K17">
            <v>0</v>
          </cell>
        </row>
        <row r="18">
          <cell r="B18">
            <v>24.854166666666661</v>
          </cell>
          <cell r="C18">
            <v>32.6</v>
          </cell>
          <cell r="D18">
            <v>19.899999999999999</v>
          </cell>
          <cell r="E18">
            <v>72.333333333333329</v>
          </cell>
          <cell r="F18">
            <v>99</v>
          </cell>
          <cell r="G18">
            <v>47</v>
          </cell>
          <cell r="H18">
            <v>9.7200000000000006</v>
          </cell>
          <cell r="I18" t="str">
            <v>*</v>
          </cell>
          <cell r="J18">
            <v>23.400000000000002</v>
          </cell>
          <cell r="K18">
            <v>0</v>
          </cell>
        </row>
        <row r="19">
          <cell r="B19">
            <v>27.362499999999997</v>
          </cell>
          <cell r="C19">
            <v>35.799999999999997</v>
          </cell>
          <cell r="D19">
            <v>21.3</v>
          </cell>
          <cell r="E19">
            <v>65.125</v>
          </cell>
          <cell r="F19">
            <v>91</v>
          </cell>
          <cell r="G19">
            <v>40</v>
          </cell>
          <cell r="H19">
            <v>14.76</v>
          </cell>
          <cell r="I19" t="str">
            <v>*</v>
          </cell>
          <cell r="J19">
            <v>43.56</v>
          </cell>
          <cell r="K19">
            <v>0</v>
          </cell>
        </row>
        <row r="20">
          <cell r="B20">
            <v>30.504166666666666</v>
          </cell>
          <cell r="C20">
            <v>38.700000000000003</v>
          </cell>
          <cell r="D20">
            <v>22.6</v>
          </cell>
          <cell r="E20">
            <v>56.291666666666664</v>
          </cell>
          <cell r="F20">
            <v>86</v>
          </cell>
          <cell r="G20">
            <v>29</v>
          </cell>
          <cell r="H20">
            <v>26.28</v>
          </cell>
          <cell r="I20" t="str">
            <v>*</v>
          </cell>
          <cell r="J20">
            <v>45.36</v>
          </cell>
          <cell r="K20">
            <v>0</v>
          </cell>
        </row>
        <row r="21">
          <cell r="B21">
            <v>31.075000000000003</v>
          </cell>
          <cell r="C21">
            <v>38.9</v>
          </cell>
          <cell r="D21">
            <v>23.7</v>
          </cell>
          <cell r="E21">
            <v>53.916666666666664</v>
          </cell>
          <cell r="F21">
            <v>84</v>
          </cell>
          <cell r="G21">
            <v>28</v>
          </cell>
          <cell r="H21">
            <v>24.48</v>
          </cell>
          <cell r="I21" t="str">
            <v>*</v>
          </cell>
          <cell r="J21">
            <v>54</v>
          </cell>
          <cell r="K21">
            <v>0</v>
          </cell>
        </row>
        <row r="22">
          <cell r="B22">
            <v>28.304166666666664</v>
          </cell>
          <cell r="C22">
            <v>38.799999999999997</v>
          </cell>
          <cell r="D22">
            <v>21.9</v>
          </cell>
          <cell r="E22">
            <v>66.708333333333329</v>
          </cell>
          <cell r="F22">
            <v>96</v>
          </cell>
          <cell r="G22">
            <v>30</v>
          </cell>
          <cell r="H22">
            <v>24.12</v>
          </cell>
          <cell r="I22" t="str">
            <v>*</v>
          </cell>
          <cell r="J22">
            <v>49.680000000000007</v>
          </cell>
          <cell r="K22">
            <v>0.2</v>
          </cell>
        </row>
        <row r="23">
          <cell r="B23">
            <v>26.595833333333335</v>
          </cell>
          <cell r="C23">
            <v>35.299999999999997</v>
          </cell>
          <cell r="D23">
            <v>20.7</v>
          </cell>
          <cell r="E23">
            <v>75.041666666666671</v>
          </cell>
          <cell r="F23">
            <v>100</v>
          </cell>
          <cell r="G23">
            <v>44</v>
          </cell>
          <cell r="H23">
            <v>31.319999999999997</v>
          </cell>
          <cell r="I23" t="str">
            <v>*</v>
          </cell>
          <cell r="J23">
            <v>81.360000000000014</v>
          </cell>
          <cell r="K23">
            <v>19.600000000000001</v>
          </cell>
        </row>
        <row r="24">
          <cell r="B24">
            <v>24.433333333333337</v>
          </cell>
          <cell r="C24">
            <v>32.700000000000003</v>
          </cell>
          <cell r="D24">
            <v>21.2</v>
          </cell>
          <cell r="E24">
            <v>86.875</v>
          </cell>
          <cell r="F24">
            <v>100</v>
          </cell>
          <cell r="G24">
            <v>50</v>
          </cell>
          <cell r="H24">
            <v>13.32</v>
          </cell>
          <cell r="I24" t="str">
            <v>*</v>
          </cell>
          <cell r="J24">
            <v>32.4</v>
          </cell>
          <cell r="K24">
            <v>5.8000000000000007</v>
          </cell>
        </row>
        <row r="25">
          <cell r="B25">
            <v>26.982608695652171</v>
          </cell>
          <cell r="C25">
            <v>34.200000000000003</v>
          </cell>
          <cell r="D25">
            <v>22</v>
          </cell>
          <cell r="E25">
            <v>76.260869565217391</v>
          </cell>
          <cell r="F25">
            <v>100</v>
          </cell>
          <cell r="G25">
            <v>46</v>
          </cell>
          <cell r="H25">
            <v>16.2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28.216666666666658</v>
          </cell>
          <cell r="C26">
            <v>36.299999999999997</v>
          </cell>
          <cell r="D26">
            <v>21.6</v>
          </cell>
          <cell r="E26">
            <v>61.375</v>
          </cell>
          <cell r="F26">
            <v>83</v>
          </cell>
          <cell r="G26">
            <v>34</v>
          </cell>
          <cell r="H26">
            <v>13.68</v>
          </cell>
          <cell r="I26" t="str">
            <v>*</v>
          </cell>
          <cell r="J26">
            <v>31.680000000000003</v>
          </cell>
          <cell r="K26">
            <v>0</v>
          </cell>
        </row>
        <row r="27">
          <cell r="B27">
            <v>29.954166666666666</v>
          </cell>
          <cell r="C27">
            <v>39.700000000000003</v>
          </cell>
          <cell r="D27">
            <v>22.1</v>
          </cell>
          <cell r="E27">
            <v>54.916666666666664</v>
          </cell>
          <cell r="F27">
            <v>83</v>
          </cell>
          <cell r="G27">
            <v>28</v>
          </cell>
          <cell r="H27">
            <v>18</v>
          </cell>
          <cell r="I27" t="str">
            <v>*</v>
          </cell>
          <cell r="J27">
            <v>33.119999999999997</v>
          </cell>
          <cell r="K27">
            <v>0</v>
          </cell>
        </row>
        <row r="28">
          <cell r="B28">
            <v>24.795652173913037</v>
          </cell>
          <cell r="C28">
            <v>31.6</v>
          </cell>
          <cell r="D28">
            <v>21.1</v>
          </cell>
          <cell r="E28">
            <v>83.217391304347828</v>
          </cell>
          <cell r="F28">
            <v>100</v>
          </cell>
          <cell r="G28">
            <v>42</v>
          </cell>
          <cell r="H28">
            <v>19.8</v>
          </cell>
          <cell r="I28" t="str">
            <v>*</v>
          </cell>
          <cell r="J28">
            <v>43.56</v>
          </cell>
          <cell r="K28">
            <v>27.599999999999998</v>
          </cell>
        </row>
        <row r="29">
          <cell r="B29">
            <v>23.833333333333339</v>
          </cell>
          <cell r="C29">
            <v>30.7</v>
          </cell>
          <cell r="D29">
            <v>20.6</v>
          </cell>
          <cell r="E29">
            <v>91.375</v>
          </cell>
          <cell r="F29">
            <v>100</v>
          </cell>
          <cell r="G29">
            <v>61</v>
          </cell>
          <cell r="H29">
            <v>15.840000000000002</v>
          </cell>
          <cell r="I29" t="str">
            <v>*</v>
          </cell>
          <cell r="J29">
            <v>40.680000000000007</v>
          </cell>
          <cell r="K29">
            <v>30.599999999999998</v>
          </cell>
        </row>
        <row r="30">
          <cell r="B30">
            <v>25.370833333333337</v>
          </cell>
          <cell r="C30">
            <v>32.6</v>
          </cell>
          <cell r="D30">
            <v>21.7</v>
          </cell>
          <cell r="E30">
            <v>87.166666666666671</v>
          </cell>
          <cell r="F30">
            <v>100</v>
          </cell>
          <cell r="G30">
            <v>59</v>
          </cell>
          <cell r="H30">
            <v>15.48</v>
          </cell>
          <cell r="I30" t="str">
            <v>*</v>
          </cell>
          <cell r="J30">
            <v>43.92</v>
          </cell>
          <cell r="K30">
            <v>0</v>
          </cell>
        </row>
        <row r="31">
          <cell r="B31">
            <v>26.125</v>
          </cell>
          <cell r="C31">
            <v>34.799999999999997</v>
          </cell>
          <cell r="D31">
            <v>21.8</v>
          </cell>
          <cell r="E31">
            <v>81.25</v>
          </cell>
          <cell r="F31">
            <v>100</v>
          </cell>
          <cell r="G31">
            <v>47</v>
          </cell>
          <cell r="H31">
            <v>29.880000000000003</v>
          </cell>
          <cell r="I31" t="str">
            <v>*</v>
          </cell>
          <cell r="J31">
            <v>54.72</v>
          </cell>
          <cell r="K31">
            <v>1.6</v>
          </cell>
        </row>
        <row r="32">
          <cell r="B32">
            <v>27.27391304347826</v>
          </cell>
          <cell r="C32">
            <v>35.799999999999997</v>
          </cell>
          <cell r="D32">
            <v>21.8</v>
          </cell>
          <cell r="E32">
            <v>76.608695652173907</v>
          </cell>
          <cell r="F32">
            <v>100</v>
          </cell>
          <cell r="G32">
            <v>41</v>
          </cell>
          <cell r="H32">
            <v>33.480000000000004</v>
          </cell>
          <cell r="I32" t="str">
            <v>*</v>
          </cell>
          <cell r="J32">
            <v>59.04</v>
          </cell>
          <cell r="K32">
            <v>0</v>
          </cell>
        </row>
        <row r="33">
          <cell r="B33">
            <v>27.229166666666668</v>
          </cell>
          <cell r="C33">
            <v>31.9</v>
          </cell>
          <cell r="D33">
            <v>24.4</v>
          </cell>
          <cell r="E33">
            <v>77.083333333333329</v>
          </cell>
          <cell r="F33">
            <v>95</v>
          </cell>
          <cell r="G33">
            <v>48</v>
          </cell>
          <cell r="H33">
            <v>15.840000000000002</v>
          </cell>
          <cell r="I33" t="str">
            <v>*</v>
          </cell>
          <cell r="J33">
            <v>34.56</v>
          </cell>
          <cell r="K33">
            <v>0</v>
          </cell>
        </row>
        <row r="34">
          <cell r="B34">
            <v>27.683333333333341</v>
          </cell>
          <cell r="C34">
            <v>34.1</v>
          </cell>
          <cell r="D34">
            <v>22.6</v>
          </cell>
          <cell r="E34">
            <v>76.041666666666671</v>
          </cell>
          <cell r="F34">
            <v>100</v>
          </cell>
          <cell r="G34">
            <v>48</v>
          </cell>
          <cell r="H34">
            <v>36</v>
          </cell>
          <cell r="I34" t="str">
            <v>*</v>
          </cell>
          <cell r="J34">
            <v>88.56</v>
          </cell>
          <cell r="K34">
            <v>4.8000000000000007</v>
          </cell>
        </row>
        <row r="35">
          <cell r="B35">
            <v>25.069565217391304</v>
          </cell>
          <cell r="C35">
            <v>30.8</v>
          </cell>
          <cell r="D35">
            <v>21.2</v>
          </cell>
          <cell r="E35">
            <v>90.217391304347828</v>
          </cell>
          <cell r="F35">
            <v>100</v>
          </cell>
          <cell r="G35">
            <v>62</v>
          </cell>
          <cell r="H35">
            <v>20.88</v>
          </cell>
          <cell r="I35" t="str">
            <v>*</v>
          </cell>
          <cell r="J35">
            <v>48.96</v>
          </cell>
          <cell r="K35">
            <v>30.599999999999994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24.441666666666663</v>
          </cell>
          <cell r="C5">
            <v>29.9</v>
          </cell>
          <cell r="D5">
            <v>20.6</v>
          </cell>
          <cell r="E5">
            <v>74.125</v>
          </cell>
          <cell r="F5">
            <v>100</v>
          </cell>
          <cell r="G5">
            <v>47</v>
          </cell>
          <cell r="H5">
            <v>11.520000000000001</v>
          </cell>
          <cell r="I5" t="str">
            <v>*</v>
          </cell>
          <cell r="J5">
            <v>24.12</v>
          </cell>
          <cell r="K5">
            <v>0</v>
          </cell>
        </row>
        <row r="6">
          <cell r="B6">
            <v>26.308333333333326</v>
          </cell>
          <cell r="C6">
            <v>35.299999999999997</v>
          </cell>
          <cell r="D6">
            <v>20.8</v>
          </cell>
          <cell r="E6">
            <v>60.5</v>
          </cell>
          <cell r="F6">
            <v>88</v>
          </cell>
          <cell r="G6">
            <v>34</v>
          </cell>
          <cell r="H6">
            <v>10.8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30.054166666666674</v>
          </cell>
          <cell r="C7">
            <v>38.9</v>
          </cell>
          <cell r="D7">
            <v>22.9</v>
          </cell>
          <cell r="E7">
            <v>54.083333333333336</v>
          </cell>
          <cell r="F7">
            <v>77</v>
          </cell>
          <cell r="G7">
            <v>28</v>
          </cell>
          <cell r="H7">
            <v>18</v>
          </cell>
          <cell r="I7" t="str">
            <v>*</v>
          </cell>
          <cell r="J7">
            <v>41.4</v>
          </cell>
          <cell r="K7">
            <v>0</v>
          </cell>
        </row>
        <row r="8">
          <cell r="B8">
            <v>30.604166666666668</v>
          </cell>
          <cell r="C8">
            <v>38.1</v>
          </cell>
          <cell r="D8">
            <v>25</v>
          </cell>
          <cell r="E8">
            <v>54.291666666666664</v>
          </cell>
          <cell r="F8">
            <v>77</v>
          </cell>
          <cell r="G8">
            <v>32</v>
          </cell>
          <cell r="H8">
            <v>30.6</v>
          </cell>
          <cell r="I8" t="str">
            <v>*</v>
          </cell>
          <cell r="J8">
            <v>66.239999999999995</v>
          </cell>
          <cell r="K8">
            <v>0</v>
          </cell>
        </row>
        <row r="9">
          <cell r="B9">
            <v>22.887500000000003</v>
          </cell>
          <cell r="C9">
            <v>27.7</v>
          </cell>
          <cell r="D9">
            <v>19</v>
          </cell>
          <cell r="E9">
            <v>79.19047619047619</v>
          </cell>
          <cell r="F9">
            <v>100</v>
          </cell>
          <cell r="G9">
            <v>60</v>
          </cell>
          <cell r="H9">
            <v>12.24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27.854166666666661</v>
          </cell>
          <cell r="C10">
            <v>38.700000000000003</v>
          </cell>
          <cell r="D10">
            <v>19.5</v>
          </cell>
          <cell r="E10">
            <v>62.285714285714285</v>
          </cell>
          <cell r="F10">
            <v>100</v>
          </cell>
          <cell r="G10">
            <v>29</v>
          </cell>
          <cell r="H10">
            <v>22.68</v>
          </cell>
          <cell r="I10" t="str">
            <v>*</v>
          </cell>
          <cell r="J10">
            <v>49.680000000000007</v>
          </cell>
          <cell r="K10">
            <v>0</v>
          </cell>
        </row>
        <row r="11">
          <cell r="B11">
            <v>30.441666666666666</v>
          </cell>
          <cell r="C11">
            <v>38.6</v>
          </cell>
          <cell r="D11">
            <v>25.7</v>
          </cell>
          <cell r="E11">
            <v>55.875</v>
          </cell>
          <cell r="F11">
            <v>73</v>
          </cell>
          <cell r="G11">
            <v>29</v>
          </cell>
          <cell r="H11">
            <v>28.08</v>
          </cell>
          <cell r="I11" t="str">
            <v>*</v>
          </cell>
          <cell r="J11">
            <v>53.64</v>
          </cell>
          <cell r="K11">
            <v>0</v>
          </cell>
        </row>
        <row r="12">
          <cell r="B12">
            <v>21.183333333333334</v>
          </cell>
          <cell r="C12">
            <v>25.8</v>
          </cell>
          <cell r="D12">
            <v>19.2</v>
          </cell>
          <cell r="E12">
            <v>68</v>
          </cell>
          <cell r="F12">
            <v>100</v>
          </cell>
          <cell r="G12">
            <v>59</v>
          </cell>
          <cell r="H12">
            <v>17.28</v>
          </cell>
          <cell r="I12" t="str">
            <v>*</v>
          </cell>
          <cell r="J12">
            <v>37.440000000000005</v>
          </cell>
          <cell r="K12">
            <v>73.200000000000017</v>
          </cell>
        </row>
        <row r="13">
          <cell r="B13">
            <v>20.974999999999998</v>
          </cell>
          <cell r="C13">
            <v>27.2</v>
          </cell>
          <cell r="D13">
            <v>16.899999999999999</v>
          </cell>
          <cell r="E13">
            <v>65.15384615384616</v>
          </cell>
          <cell r="F13">
            <v>95</v>
          </cell>
          <cell r="G13">
            <v>41</v>
          </cell>
          <cell r="H13">
            <v>13.68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22.775000000000002</v>
          </cell>
          <cell r="C14">
            <v>30.9</v>
          </cell>
          <cell r="D14">
            <v>14.3</v>
          </cell>
          <cell r="E14">
            <v>69.571428571428569</v>
          </cell>
          <cell r="F14">
            <v>98</v>
          </cell>
          <cell r="G14">
            <v>48</v>
          </cell>
          <cell r="H14">
            <v>16.2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27.895833333333332</v>
          </cell>
          <cell r="C15">
            <v>36.6</v>
          </cell>
          <cell r="D15">
            <v>20.2</v>
          </cell>
          <cell r="E15">
            <v>60.125</v>
          </cell>
          <cell r="F15">
            <v>80</v>
          </cell>
          <cell r="G15">
            <v>37</v>
          </cell>
          <cell r="H15">
            <v>21.240000000000002</v>
          </cell>
          <cell r="I15" t="str">
            <v>*</v>
          </cell>
          <cell r="J15">
            <v>44.64</v>
          </cell>
          <cell r="K15">
            <v>0</v>
          </cell>
        </row>
        <row r="16">
          <cell r="B16">
            <v>25.645833333333332</v>
          </cell>
          <cell r="C16">
            <v>30.4</v>
          </cell>
          <cell r="D16">
            <v>19.8</v>
          </cell>
          <cell r="E16">
            <v>70.375</v>
          </cell>
          <cell r="F16">
            <v>88</v>
          </cell>
          <cell r="G16">
            <v>59</v>
          </cell>
          <cell r="H16">
            <v>15.840000000000002</v>
          </cell>
          <cell r="I16" t="str">
            <v>*</v>
          </cell>
          <cell r="J16">
            <v>38.159999999999997</v>
          </cell>
          <cell r="K16">
            <v>0</v>
          </cell>
        </row>
        <row r="17">
          <cell r="B17">
            <v>20.362500000000001</v>
          </cell>
          <cell r="C17">
            <v>25.8</v>
          </cell>
          <cell r="D17">
            <v>15.7</v>
          </cell>
          <cell r="E17">
            <v>75.125</v>
          </cell>
          <cell r="F17">
            <v>90</v>
          </cell>
          <cell r="G17">
            <v>59</v>
          </cell>
          <cell r="H17">
            <v>17.64</v>
          </cell>
          <cell r="I17" t="str">
            <v>*</v>
          </cell>
          <cell r="J17">
            <v>35.64</v>
          </cell>
          <cell r="K17">
            <v>0</v>
          </cell>
        </row>
        <row r="18">
          <cell r="B18">
            <v>22.966666666666669</v>
          </cell>
          <cell r="C18">
            <v>29.1</v>
          </cell>
          <cell r="D18">
            <v>18.8</v>
          </cell>
          <cell r="E18">
            <v>75.416666666666671</v>
          </cell>
          <cell r="F18">
            <v>98</v>
          </cell>
          <cell r="G18">
            <v>52</v>
          </cell>
          <cell r="H18">
            <v>12.96</v>
          </cell>
          <cell r="I18" t="str">
            <v>*</v>
          </cell>
          <cell r="J18">
            <v>30.6</v>
          </cell>
          <cell r="K18">
            <v>0</v>
          </cell>
        </row>
        <row r="19">
          <cell r="B19">
            <v>25.520833333333332</v>
          </cell>
          <cell r="C19">
            <v>33.299999999999997</v>
          </cell>
          <cell r="D19">
            <v>19</v>
          </cell>
          <cell r="E19">
            <v>66.25</v>
          </cell>
          <cell r="F19">
            <v>87</v>
          </cell>
          <cell r="G19">
            <v>42</v>
          </cell>
          <cell r="H19">
            <v>17.64</v>
          </cell>
          <cell r="I19" t="str">
            <v>*</v>
          </cell>
          <cell r="J19">
            <v>31.680000000000003</v>
          </cell>
          <cell r="K19">
            <v>0</v>
          </cell>
        </row>
        <row r="20">
          <cell r="B20">
            <v>29.758333333333336</v>
          </cell>
          <cell r="C20">
            <v>38.200000000000003</v>
          </cell>
          <cell r="D20">
            <v>23.4</v>
          </cell>
          <cell r="E20">
            <v>58.541666666666664</v>
          </cell>
          <cell r="F20">
            <v>86</v>
          </cell>
          <cell r="G20">
            <v>28</v>
          </cell>
          <cell r="H20">
            <v>20.16</v>
          </cell>
          <cell r="I20" t="str">
            <v>*</v>
          </cell>
          <cell r="J20">
            <v>50.76</v>
          </cell>
          <cell r="K20">
            <v>0</v>
          </cell>
        </row>
        <row r="21">
          <cell r="B21">
            <v>27.274999999999995</v>
          </cell>
          <cell r="C21">
            <v>33.5</v>
          </cell>
          <cell r="D21">
            <v>20.9</v>
          </cell>
          <cell r="E21">
            <v>63.421052631578945</v>
          </cell>
          <cell r="F21">
            <v>87</v>
          </cell>
          <cell r="G21">
            <v>41</v>
          </cell>
          <cell r="H21">
            <v>22.32</v>
          </cell>
          <cell r="I21" t="str">
            <v>*</v>
          </cell>
          <cell r="J21">
            <v>89.64</v>
          </cell>
          <cell r="K21">
            <v>10.399999999999999</v>
          </cell>
        </row>
        <row r="22">
          <cell r="B22">
            <v>25.316666666666666</v>
          </cell>
          <cell r="C22">
            <v>33.4</v>
          </cell>
          <cell r="D22">
            <v>20.2</v>
          </cell>
          <cell r="E22">
            <v>70.25</v>
          </cell>
          <cell r="F22">
            <v>100</v>
          </cell>
          <cell r="G22">
            <v>56</v>
          </cell>
          <cell r="H22">
            <v>16.2</v>
          </cell>
          <cell r="I22" t="str">
            <v>*</v>
          </cell>
          <cell r="J22">
            <v>51.480000000000004</v>
          </cell>
          <cell r="K22">
            <v>12.4</v>
          </cell>
        </row>
        <row r="23">
          <cell r="B23">
            <v>24.520833333333339</v>
          </cell>
          <cell r="C23">
            <v>29.5</v>
          </cell>
          <cell r="D23">
            <v>21.4</v>
          </cell>
          <cell r="E23">
            <v>78.782608695652172</v>
          </cell>
          <cell r="F23">
            <v>100</v>
          </cell>
          <cell r="G23">
            <v>54</v>
          </cell>
          <cell r="H23">
            <v>19.440000000000001</v>
          </cell>
          <cell r="I23" t="str">
            <v>*</v>
          </cell>
          <cell r="J23">
            <v>36.72</v>
          </cell>
          <cell r="K23">
            <v>0.2</v>
          </cell>
        </row>
        <row r="24">
          <cell r="B24">
            <v>23.645833333333332</v>
          </cell>
          <cell r="C24">
            <v>28.6</v>
          </cell>
          <cell r="D24">
            <v>20.2</v>
          </cell>
          <cell r="E24">
            <v>80.913043478260875</v>
          </cell>
          <cell r="F24">
            <v>96</v>
          </cell>
          <cell r="G24">
            <v>56</v>
          </cell>
          <cell r="H24">
            <v>12.96</v>
          </cell>
          <cell r="I24" t="str">
            <v>*</v>
          </cell>
          <cell r="J24">
            <v>30.6</v>
          </cell>
          <cell r="K24">
            <v>1.8</v>
          </cell>
        </row>
        <row r="25">
          <cell r="B25">
            <v>25.595833333333335</v>
          </cell>
          <cell r="C25">
            <v>32</v>
          </cell>
          <cell r="D25">
            <v>21</v>
          </cell>
          <cell r="E25">
            <v>74.86363636363636</v>
          </cell>
          <cell r="F25">
            <v>100</v>
          </cell>
          <cell r="G25">
            <v>48</v>
          </cell>
          <cell r="H25">
            <v>16.559999999999999</v>
          </cell>
          <cell r="I25" t="str">
            <v>*</v>
          </cell>
          <cell r="J25">
            <v>35.64</v>
          </cell>
          <cell r="K25">
            <v>0</v>
          </cell>
        </row>
        <row r="26">
          <cell r="B26">
            <v>25.895833333333339</v>
          </cell>
          <cell r="C26">
            <v>32.700000000000003</v>
          </cell>
          <cell r="D26">
            <v>20</v>
          </cell>
          <cell r="E26">
            <v>67.375</v>
          </cell>
          <cell r="F26">
            <v>88</v>
          </cell>
          <cell r="G26">
            <v>40</v>
          </cell>
          <cell r="H26">
            <v>14.04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27.925000000000008</v>
          </cell>
          <cell r="C27">
            <v>37</v>
          </cell>
          <cell r="D27">
            <v>20.100000000000001</v>
          </cell>
          <cell r="E27">
            <v>60.166666666666664</v>
          </cell>
          <cell r="F27">
            <v>85</v>
          </cell>
          <cell r="G27">
            <v>31</v>
          </cell>
          <cell r="H27">
            <v>17.28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23.116666666666671</v>
          </cell>
          <cell r="C28">
            <v>31</v>
          </cell>
          <cell r="D28">
            <v>20.5</v>
          </cell>
          <cell r="E28">
            <v>81.545454545454547</v>
          </cell>
          <cell r="F28">
            <v>100</v>
          </cell>
          <cell r="G28">
            <v>54</v>
          </cell>
          <cell r="H28">
            <v>33.840000000000003</v>
          </cell>
          <cell r="I28" t="str">
            <v>*</v>
          </cell>
          <cell r="J28">
            <v>52.56</v>
          </cell>
          <cell r="K28">
            <v>11.799999999999999</v>
          </cell>
        </row>
        <row r="29">
          <cell r="B29">
            <v>24.095833333333328</v>
          </cell>
          <cell r="C29">
            <v>29.8</v>
          </cell>
          <cell r="D29">
            <v>20.8</v>
          </cell>
          <cell r="E29">
            <v>73.461538461538467</v>
          </cell>
          <cell r="F29">
            <v>99</v>
          </cell>
          <cell r="G29">
            <v>55</v>
          </cell>
          <cell r="H29">
            <v>11.879999999999999</v>
          </cell>
          <cell r="I29" t="str">
            <v>*</v>
          </cell>
          <cell r="J29">
            <v>19.440000000000001</v>
          </cell>
          <cell r="K29">
            <v>0</v>
          </cell>
        </row>
        <row r="30">
          <cell r="B30">
            <v>24.824999999999999</v>
          </cell>
          <cell r="C30">
            <v>31.4</v>
          </cell>
          <cell r="D30">
            <v>21.3</v>
          </cell>
          <cell r="E30">
            <v>83.818181818181813</v>
          </cell>
          <cell r="F30">
            <v>100</v>
          </cell>
          <cell r="G30">
            <v>55</v>
          </cell>
          <cell r="H30">
            <v>12.24</v>
          </cell>
          <cell r="I30" t="str">
            <v>*</v>
          </cell>
          <cell r="J30">
            <v>27.36</v>
          </cell>
          <cell r="K30">
            <v>1.4</v>
          </cell>
        </row>
        <row r="31">
          <cell r="B31">
            <v>22.733333333333334</v>
          </cell>
          <cell r="C31">
            <v>25.7</v>
          </cell>
          <cell r="D31">
            <v>20.5</v>
          </cell>
          <cell r="E31">
            <v>94.285714285714292</v>
          </cell>
          <cell r="F31">
            <v>100</v>
          </cell>
          <cell r="G31">
            <v>88</v>
          </cell>
          <cell r="H31">
            <v>22.68</v>
          </cell>
          <cell r="I31" t="str">
            <v>*</v>
          </cell>
          <cell r="J31">
            <v>56.88</v>
          </cell>
          <cell r="K31">
            <v>61.6</v>
          </cell>
        </row>
        <row r="32">
          <cell r="B32">
            <v>25.204166666666666</v>
          </cell>
          <cell r="C32">
            <v>32.9</v>
          </cell>
          <cell r="D32">
            <v>20.399999999999999</v>
          </cell>
          <cell r="E32">
            <v>77.117647058823536</v>
          </cell>
          <cell r="F32">
            <v>100</v>
          </cell>
          <cell r="G32">
            <v>48</v>
          </cell>
          <cell r="H32">
            <v>17.64</v>
          </cell>
          <cell r="I32" t="str">
            <v>*</v>
          </cell>
          <cell r="J32">
            <v>49.32</v>
          </cell>
          <cell r="K32">
            <v>0.2</v>
          </cell>
        </row>
        <row r="33">
          <cell r="B33">
            <v>27.541666666666671</v>
          </cell>
          <cell r="C33">
            <v>31.5</v>
          </cell>
          <cell r="D33">
            <v>23.2</v>
          </cell>
          <cell r="E33">
            <v>71.047619047619051</v>
          </cell>
          <cell r="F33">
            <v>100</v>
          </cell>
          <cell r="G33">
            <v>51</v>
          </cell>
          <cell r="H33">
            <v>16.920000000000002</v>
          </cell>
          <cell r="I33" t="str">
            <v>*</v>
          </cell>
          <cell r="J33">
            <v>38.159999999999997</v>
          </cell>
          <cell r="K33">
            <v>0</v>
          </cell>
        </row>
        <row r="34">
          <cell r="B34">
            <v>26.183333333333326</v>
          </cell>
          <cell r="C34">
            <v>32.799999999999997</v>
          </cell>
          <cell r="D34">
            <v>22.2</v>
          </cell>
          <cell r="E34">
            <v>79.130434782608702</v>
          </cell>
          <cell r="F34">
            <v>100</v>
          </cell>
          <cell r="G34">
            <v>52</v>
          </cell>
          <cell r="H34">
            <v>22.68</v>
          </cell>
          <cell r="I34" t="str">
            <v>*</v>
          </cell>
          <cell r="J34">
            <v>46.800000000000004</v>
          </cell>
          <cell r="K34">
            <v>0</v>
          </cell>
        </row>
        <row r="35">
          <cell r="B35">
            <v>24.254166666666663</v>
          </cell>
          <cell r="C35">
            <v>29.3</v>
          </cell>
          <cell r="D35">
            <v>21</v>
          </cell>
          <cell r="E35">
            <v>72.090909090909093</v>
          </cell>
          <cell r="F35">
            <v>88</v>
          </cell>
          <cell r="G35">
            <v>59</v>
          </cell>
          <cell r="H35">
            <v>10.44</v>
          </cell>
          <cell r="I35" t="str">
            <v>*</v>
          </cell>
          <cell r="J35">
            <v>30.240000000000002</v>
          </cell>
          <cell r="K35">
            <v>28.8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26.466666666666669</v>
          </cell>
          <cell r="C5">
            <v>30.3</v>
          </cell>
          <cell r="D5">
            <v>22.7</v>
          </cell>
          <cell r="E5">
            <v>67.458333333333329</v>
          </cell>
          <cell r="F5">
            <v>84</v>
          </cell>
          <cell r="G5">
            <v>51</v>
          </cell>
          <cell r="H5">
            <v>15.48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28.275000000000002</v>
          </cell>
          <cell r="C6">
            <v>34.799999999999997</v>
          </cell>
          <cell r="D6">
            <v>23.1</v>
          </cell>
          <cell r="E6">
            <v>55.458333333333336</v>
          </cell>
          <cell r="F6">
            <v>75</v>
          </cell>
          <cell r="G6">
            <v>37</v>
          </cell>
          <cell r="H6">
            <v>10.08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30.566666666666663</v>
          </cell>
          <cell r="C7">
            <v>37.6</v>
          </cell>
          <cell r="D7">
            <v>24.6</v>
          </cell>
          <cell r="E7">
            <v>57</v>
          </cell>
          <cell r="F7">
            <v>81</v>
          </cell>
          <cell r="G7">
            <v>30</v>
          </cell>
          <cell r="H7">
            <v>18.36</v>
          </cell>
          <cell r="I7" t="str">
            <v>*</v>
          </cell>
          <cell r="J7">
            <v>43.2</v>
          </cell>
          <cell r="K7">
            <v>0</v>
          </cell>
        </row>
        <row r="8">
          <cell r="B8">
            <v>31.195833333333329</v>
          </cell>
          <cell r="C8">
            <v>38.1</v>
          </cell>
          <cell r="D8">
            <v>26.4</v>
          </cell>
          <cell r="E8">
            <v>51.5</v>
          </cell>
          <cell r="F8">
            <v>69</v>
          </cell>
          <cell r="G8">
            <v>28</v>
          </cell>
          <cell r="H8">
            <v>33.119999999999997</v>
          </cell>
          <cell r="I8" t="str">
            <v>*</v>
          </cell>
          <cell r="J8">
            <v>60.839999999999996</v>
          </cell>
          <cell r="K8">
            <v>0</v>
          </cell>
        </row>
        <row r="9">
          <cell r="B9">
            <v>26.462499999999995</v>
          </cell>
          <cell r="C9">
            <v>33.1</v>
          </cell>
          <cell r="D9">
            <v>21.9</v>
          </cell>
          <cell r="E9">
            <v>70.416666666666671</v>
          </cell>
          <cell r="F9">
            <v>85</v>
          </cell>
          <cell r="G9">
            <v>48</v>
          </cell>
          <cell r="H9">
            <v>21.240000000000002</v>
          </cell>
          <cell r="I9" t="str">
            <v>*</v>
          </cell>
          <cell r="J9">
            <v>38.159999999999997</v>
          </cell>
          <cell r="K9">
            <v>0</v>
          </cell>
        </row>
        <row r="10">
          <cell r="B10">
            <v>29.041666666666668</v>
          </cell>
          <cell r="C10">
            <v>37.5</v>
          </cell>
          <cell r="D10">
            <v>22.8</v>
          </cell>
          <cell r="E10">
            <v>62.041666666666664</v>
          </cell>
          <cell r="F10">
            <v>87</v>
          </cell>
          <cell r="G10">
            <v>29</v>
          </cell>
          <cell r="H10">
            <v>31.319999999999997</v>
          </cell>
          <cell r="I10" t="str">
            <v>*</v>
          </cell>
          <cell r="J10">
            <v>63.72</v>
          </cell>
          <cell r="K10">
            <v>0</v>
          </cell>
        </row>
        <row r="11">
          <cell r="B11">
            <v>31.579166666666666</v>
          </cell>
          <cell r="C11">
            <v>39.299999999999997</v>
          </cell>
          <cell r="D11">
            <v>25.9</v>
          </cell>
          <cell r="E11">
            <v>51.666666666666664</v>
          </cell>
          <cell r="F11">
            <v>73</v>
          </cell>
          <cell r="G11">
            <v>25</v>
          </cell>
          <cell r="H11">
            <v>30.96</v>
          </cell>
          <cell r="I11" t="str">
            <v>*</v>
          </cell>
          <cell r="J11">
            <v>61.2</v>
          </cell>
          <cell r="K11">
            <v>0</v>
          </cell>
        </row>
        <row r="12">
          <cell r="B12">
            <v>22.158333333333335</v>
          </cell>
          <cell r="C12">
            <v>27.2</v>
          </cell>
          <cell r="D12">
            <v>18</v>
          </cell>
          <cell r="E12">
            <v>91.125</v>
          </cell>
          <cell r="F12">
            <v>96</v>
          </cell>
          <cell r="G12">
            <v>73</v>
          </cell>
          <cell r="H12">
            <v>23.040000000000003</v>
          </cell>
          <cell r="I12" t="str">
            <v>*</v>
          </cell>
          <cell r="J12">
            <v>42.84</v>
          </cell>
          <cell r="K12">
            <v>62.000000000000007</v>
          </cell>
        </row>
        <row r="13">
          <cell r="B13">
            <v>21.574999999999999</v>
          </cell>
          <cell r="C13">
            <v>28</v>
          </cell>
          <cell r="D13">
            <v>17.899999999999999</v>
          </cell>
          <cell r="E13">
            <v>75.916666666666671</v>
          </cell>
          <cell r="F13">
            <v>94</v>
          </cell>
          <cell r="G13">
            <v>39</v>
          </cell>
          <cell r="H13">
            <v>11.16</v>
          </cell>
          <cell r="I13" t="str">
            <v>*</v>
          </cell>
          <cell r="J13">
            <v>22.68</v>
          </cell>
          <cell r="K13">
            <v>2</v>
          </cell>
        </row>
        <row r="14">
          <cell r="B14">
            <v>24.779166666666669</v>
          </cell>
          <cell r="C14">
            <v>32</v>
          </cell>
          <cell r="D14">
            <v>18.899999999999999</v>
          </cell>
          <cell r="E14">
            <v>65.5</v>
          </cell>
          <cell r="F14">
            <v>81</v>
          </cell>
          <cell r="G14">
            <v>47</v>
          </cell>
          <cell r="H14">
            <v>14.4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28.445833333333329</v>
          </cell>
          <cell r="C15">
            <v>36.4</v>
          </cell>
          <cell r="D15">
            <v>22.4</v>
          </cell>
          <cell r="E15">
            <v>55.25</v>
          </cell>
          <cell r="F15">
            <v>67</v>
          </cell>
          <cell r="G15">
            <v>37</v>
          </cell>
          <cell r="H15">
            <v>23.040000000000003</v>
          </cell>
          <cell r="I15" t="str">
            <v>*</v>
          </cell>
          <cell r="J15">
            <v>39.6</v>
          </cell>
          <cell r="K15">
            <v>0</v>
          </cell>
        </row>
        <row r="16">
          <cell r="B16">
            <v>28.474999999999991</v>
          </cell>
          <cell r="C16">
            <v>34.299999999999997</v>
          </cell>
          <cell r="D16">
            <v>22.3</v>
          </cell>
          <cell r="E16">
            <v>62.208333333333336</v>
          </cell>
          <cell r="F16">
            <v>73</v>
          </cell>
          <cell r="G16">
            <v>43</v>
          </cell>
          <cell r="H16">
            <v>22.68</v>
          </cell>
          <cell r="I16" t="str">
            <v>*</v>
          </cell>
          <cell r="J16">
            <v>38.880000000000003</v>
          </cell>
          <cell r="K16">
            <v>0</v>
          </cell>
        </row>
        <row r="17">
          <cell r="B17">
            <v>21.633333333333336</v>
          </cell>
          <cell r="C17">
            <v>27.9</v>
          </cell>
          <cell r="D17">
            <v>17.399999999999999</v>
          </cell>
          <cell r="E17">
            <v>68.708333333333329</v>
          </cell>
          <cell r="F17">
            <v>81</v>
          </cell>
          <cell r="G17">
            <v>47</v>
          </cell>
          <cell r="H17">
            <v>19.079999999999998</v>
          </cell>
          <cell r="I17" t="str">
            <v>*</v>
          </cell>
          <cell r="J17">
            <v>37.440000000000005</v>
          </cell>
          <cell r="K17">
            <v>0</v>
          </cell>
        </row>
        <row r="18">
          <cell r="B18">
            <v>23.795833333333334</v>
          </cell>
          <cell r="C18">
            <v>30.3</v>
          </cell>
          <cell r="D18">
            <v>19.399999999999999</v>
          </cell>
          <cell r="E18">
            <v>71.791666666666671</v>
          </cell>
          <cell r="F18">
            <v>91</v>
          </cell>
          <cell r="G18">
            <v>50</v>
          </cell>
          <cell r="H18">
            <v>11.520000000000001</v>
          </cell>
          <cell r="I18" t="str">
            <v>*</v>
          </cell>
          <cell r="J18">
            <v>26.28</v>
          </cell>
          <cell r="K18">
            <v>0</v>
          </cell>
        </row>
        <row r="19">
          <cell r="B19">
            <v>26.487499999999997</v>
          </cell>
          <cell r="C19">
            <v>34.299999999999997</v>
          </cell>
          <cell r="D19">
            <v>19.600000000000001</v>
          </cell>
          <cell r="E19">
            <v>63.625</v>
          </cell>
          <cell r="F19">
            <v>81</v>
          </cell>
          <cell r="G19">
            <v>41</v>
          </cell>
          <cell r="H19">
            <v>14.04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30.141666666666669</v>
          </cell>
          <cell r="C20">
            <v>37.700000000000003</v>
          </cell>
          <cell r="D20">
            <v>23.5</v>
          </cell>
          <cell r="E20">
            <v>54.125</v>
          </cell>
          <cell r="F20">
            <v>75</v>
          </cell>
          <cell r="G20">
            <v>30</v>
          </cell>
          <cell r="H20">
            <v>25.56</v>
          </cell>
          <cell r="I20" t="str">
            <v>*</v>
          </cell>
          <cell r="J20">
            <v>43.56</v>
          </cell>
          <cell r="K20">
            <v>0</v>
          </cell>
        </row>
        <row r="21">
          <cell r="B21">
            <v>28.137500000000003</v>
          </cell>
          <cell r="C21">
            <v>35.200000000000003</v>
          </cell>
          <cell r="D21">
            <v>24.1</v>
          </cell>
          <cell r="E21">
            <v>62.541666666666664</v>
          </cell>
          <cell r="F21">
            <v>83</v>
          </cell>
          <cell r="G21">
            <v>41</v>
          </cell>
          <cell r="H21">
            <v>18.720000000000002</v>
          </cell>
          <cell r="I21" t="str">
            <v>*</v>
          </cell>
          <cell r="J21">
            <v>49.680000000000007</v>
          </cell>
          <cell r="K21">
            <v>0.8</v>
          </cell>
        </row>
        <row r="22">
          <cell r="B22">
            <v>27.637499999999992</v>
          </cell>
          <cell r="C22">
            <v>37</v>
          </cell>
          <cell r="D22">
            <v>22.1</v>
          </cell>
          <cell r="E22">
            <v>67.875</v>
          </cell>
          <cell r="F22">
            <v>92</v>
          </cell>
          <cell r="G22">
            <v>33</v>
          </cell>
          <cell r="H22">
            <v>13.32</v>
          </cell>
          <cell r="I22" t="str">
            <v>*</v>
          </cell>
          <cell r="J22">
            <v>32.4</v>
          </cell>
          <cell r="K22">
            <v>14.4</v>
          </cell>
        </row>
        <row r="23">
          <cell r="B23">
            <v>26.283333333333331</v>
          </cell>
          <cell r="C23">
            <v>31.2</v>
          </cell>
          <cell r="D23">
            <v>21.7</v>
          </cell>
          <cell r="E23">
            <v>65.041666666666671</v>
          </cell>
          <cell r="F23">
            <v>82</v>
          </cell>
          <cell r="G23">
            <v>48</v>
          </cell>
          <cell r="H23">
            <v>21.6</v>
          </cell>
          <cell r="I23" t="str">
            <v>*</v>
          </cell>
          <cell r="J23">
            <v>46.440000000000005</v>
          </cell>
          <cell r="K23">
            <v>0</v>
          </cell>
        </row>
        <row r="24">
          <cell r="B24">
            <v>25.266666666666666</v>
          </cell>
          <cell r="C24">
            <v>32</v>
          </cell>
          <cell r="D24">
            <v>20.8</v>
          </cell>
          <cell r="E24">
            <v>71.416666666666671</v>
          </cell>
          <cell r="F24">
            <v>89</v>
          </cell>
          <cell r="G24">
            <v>47</v>
          </cell>
          <cell r="H24">
            <v>14.04</v>
          </cell>
          <cell r="I24" t="str">
            <v>*</v>
          </cell>
          <cell r="J24">
            <v>39.24</v>
          </cell>
          <cell r="K24">
            <v>0.8</v>
          </cell>
        </row>
        <row r="25">
          <cell r="B25">
            <v>27.183333333333337</v>
          </cell>
          <cell r="C25">
            <v>33.6</v>
          </cell>
          <cell r="D25">
            <v>22.1</v>
          </cell>
          <cell r="E25">
            <v>61.75</v>
          </cell>
          <cell r="F25">
            <v>82</v>
          </cell>
          <cell r="G25">
            <v>39</v>
          </cell>
          <cell r="H25">
            <v>14.4</v>
          </cell>
          <cell r="I25" t="str">
            <v>*</v>
          </cell>
          <cell r="J25">
            <v>34.200000000000003</v>
          </cell>
          <cell r="K25">
            <v>0</v>
          </cell>
        </row>
        <row r="26">
          <cell r="B26">
            <v>27.683333333333334</v>
          </cell>
          <cell r="C26">
            <v>35.299999999999997</v>
          </cell>
          <cell r="D26">
            <v>20.3</v>
          </cell>
          <cell r="E26">
            <v>56.375</v>
          </cell>
          <cell r="F26">
            <v>83</v>
          </cell>
          <cell r="G26">
            <v>28</v>
          </cell>
          <cell r="H26">
            <v>13.32</v>
          </cell>
          <cell r="I26" t="str">
            <v>*</v>
          </cell>
          <cell r="J26">
            <v>30.240000000000002</v>
          </cell>
          <cell r="K26">
            <v>0</v>
          </cell>
        </row>
        <row r="27">
          <cell r="B27">
            <v>30.104166666666661</v>
          </cell>
          <cell r="C27">
            <v>37.200000000000003</v>
          </cell>
          <cell r="D27">
            <v>23.2</v>
          </cell>
          <cell r="E27">
            <v>50.291666666666664</v>
          </cell>
          <cell r="F27">
            <v>73</v>
          </cell>
          <cell r="G27">
            <v>30</v>
          </cell>
          <cell r="H27">
            <v>12.24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25.245833333333334</v>
          </cell>
          <cell r="C28">
            <v>32.299999999999997</v>
          </cell>
          <cell r="D28">
            <v>21.3</v>
          </cell>
          <cell r="E28">
            <v>74.041666666666671</v>
          </cell>
          <cell r="F28">
            <v>95</v>
          </cell>
          <cell r="G28">
            <v>43</v>
          </cell>
          <cell r="H28">
            <v>24.48</v>
          </cell>
          <cell r="I28" t="str">
            <v>*</v>
          </cell>
          <cell r="J28">
            <v>57.24</v>
          </cell>
          <cell r="K28">
            <v>24.799999999999997</v>
          </cell>
        </row>
        <row r="29">
          <cell r="B29">
            <v>24.216666666666665</v>
          </cell>
          <cell r="C29">
            <v>29.3</v>
          </cell>
          <cell r="D29">
            <v>20.399999999999999</v>
          </cell>
          <cell r="E29">
            <v>83.833333333333329</v>
          </cell>
          <cell r="F29">
            <v>97</v>
          </cell>
          <cell r="G29">
            <v>62</v>
          </cell>
          <cell r="H29">
            <v>10.44</v>
          </cell>
          <cell r="I29" t="str">
            <v>*</v>
          </cell>
          <cell r="J29">
            <v>19.079999999999998</v>
          </cell>
          <cell r="K29">
            <v>0</v>
          </cell>
        </row>
        <row r="30">
          <cell r="B30">
            <v>26.708333333333332</v>
          </cell>
          <cell r="C30">
            <v>31.7</v>
          </cell>
          <cell r="D30">
            <v>22.3</v>
          </cell>
          <cell r="E30">
            <v>76.458333333333329</v>
          </cell>
          <cell r="F30">
            <v>91</v>
          </cell>
          <cell r="G30">
            <v>57</v>
          </cell>
          <cell r="H30">
            <v>13.32</v>
          </cell>
          <cell r="I30" t="str">
            <v>*</v>
          </cell>
          <cell r="J30">
            <v>39.96</v>
          </cell>
          <cell r="K30">
            <v>0.4</v>
          </cell>
        </row>
        <row r="31">
          <cell r="B31">
            <v>25.245833333333326</v>
          </cell>
          <cell r="C31">
            <v>33.5</v>
          </cell>
          <cell r="D31">
            <v>21.4</v>
          </cell>
          <cell r="E31">
            <v>79.666666666666671</v>
          </cell>
          <cell r="F31">
            <v>93</v>
          </cell>
          <cell r="G31">
            <v>47</v>
          </cell>
          <cell r="H31">
            <v>24.12</v>
          </cell>
          <cell r="I31" t="str">
            <v>*</v>
          </cell>
          <cell r="J31">
            <v>55.440000000000005</v>
          </cell>
          <cell r="K31">
            <v>6</v>
          </cell>
        </row>
        <row r="32">
          <cell r="B32">
            <v>26.304166666666664</v>
          </cell>
          <cell r="C32">
            <v>34.700000000000003</v>
          </cell>
          <cell r="D32">
            <v>21.3</v>
          </cell>
          <cell r="E32">
            <v>73.041666666666671</v>
          </cell>
          <cell r="F32">
            <v>92</v>
          </cell>
          <cell r="G32">
            <v>40</v>
          </cell>
          <cell r="H32">
            <v>32.4</v>
          </cell>
          <cell r="I32" t="str">
            <v>*</v>
          </cell>
          <cell r="J32">
            <v>59.760000000000005</v>
          </cell>
          <cell r="K32">
            <v>0.6</v>
          </cell>
        </row>
        <row r="33">
          <cell r="B33">
            <v>26.970833333333328</v>
          </cell>
          <cell r="C33">
            <v>30.8</v>
          </cell>
          <cell r="D33">
            <v>24.9</v>
          </cell>
          <cell r="E33">
            <v>71.75</v>
          </cell>
          <cell r="F33">
            <v>83</v>
          </cell>
          <cell r="G33">
            <v>55</v>
          </cell>
          <cell r="H33">
            <v>19.440000000000001</v>
          </cell>
          <cell r="I33" t="str">
            <v>*</v>
          </cell>
          <cell r="J33">
            <v>47.519999999999996</v>
          </cell>
          <cell r="K33">
            <v>0.4</v>
          </cell>
        </row>
        <row r="34">
          <cell r="B34">
            <v>26.416666666666668</v>
          </cell>
          <cell r="C34">
            <v>32.5</v>
          </cell>
          <cell r="D34">
            <v>23.4</v>
          </cell>
          <cell r="E34">
            <v>77.5</v>
          </cell>
          <cell r="F34">
            <v>90</v>
          </cell>
          <cell r="G34">
            <v>52</v>
          </cell>
          <cell r="H34">
            <v>20.52</v>
          </cell>
          <cell r="I34" t="str">
            <v>*</v>
          </cell>
          <cell r="J34">
            <v>42.480000000000004</v>
          </cell>
          <cell r="K34">
            <v>11.6</v>
          </cell>
        </row>
        <row r="35">
          <cell r="B35">
            <v>24.249999999999989</v>
          </cell>
          <cell r="C35">
            <v>28.8</v>
          </cell>
          <cell r="D35">
            <v>21.8</v>
          </cell>
          <cell r="E35">
            <v>85.416666666666671</v>
          </cell>
          <cell r="F35">
            <v>95</v>
          </cell>
          <cell r="G35">
            <v>64</v>
          </cell>
          <cell r="H35">
            <v>14.4</v>
          </cell>
          <cell r="I35" t="str">
            <v>*</v>
          </cell>
          <cell r="J35">
            <v>36</v>
          </cell>
          <cell r="K35">
            <v>10.999999999999998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26</v>
          </cell>
          <cell r="C29">
            <v>31.8</v>
          </cell>
          <cell r="D29">
            <v>22.3</v>
          </cell>
          <cell r="E29">
            <v>76.608695652173907</v>
          </cell>
          <cell r="F29">
            <v>96</v>
          </cell>
          <cell r="G29">
            <v>50</v>
          </cell>
          <cell r="H29">
            <v>12.6</v>
          </cell>
          <cell r="I29" t="str">
            <v>*</v>
          </cell>
          <cell r="J29">
            <v>34.56</v>
          </cell>
          <cell r="K29">
            <v>7.4</v>
          </cell>
        </row>
        <row r="30">
          <cell r="B30">
            <v>26.741666666666671</v>
          </cell>
          <cell r="C30">
            <v>33.4</v>
          </cell>
          <cell r="D30">
            <v>24</v>
          </cell>
          <cell r="E30">
            <v>71.615384615384613</v>
          </cell>
          <cell r="F30">
            <v>98</v>
          </cell>
          <cell r="G30">
            <v>49</v>
          </cell>
          <cell r="H30">
            <v>11.879999999999999</v>
          </cell>
          <cell r="I30" t="str">
            <v>*</v>
          </cell>
          <cell r="J30">
            <v>25.92</v>
          </cell>
          <cell r="K30">
            <v>7.6000000000000005</v>
          </cell>
        </row>
        <row r="31">
          <cell r="B31">
            <v>29.133333333333329</v>
          </cell>
          <cell r="C31">
            <v>35.200000000000003</v>
          </cell>
          <cell r="D31">
            <v>23.6</v>
          </cell>
          <cell r="E31">
            <v>64.416666666666671</v>
          </cell>
          <cell r="F31">
            <v>89</v>
          </cell>
          <cell r="G31">
            <v>38</v>
          </cell>
          <cell r="H31">
            <v>16.920000000000002</v>
          </cell>
          <cell r="I31" t="str">
            <v>*</v>
          </cell>
          <cell r="J31">
            <v>38.159999999999997</v>
          </cell>
          <cell r="K31">
            <v>0</v>
          </cell>
        </row>
        <row r="32">
          <cell r="B32">
            <v>30.191666666666674</v>
          </cell>
          <cell r="C32">
            <v>34.9</v>
          </cell>
          <cell r="D32">
            <v>26.1</v>
          </cell>
          <cell r="E32">
            <v>54.25</v>
          </cell>
          <cell r="F32">
            <v>73</v>
          </cell>
          <cell r="G32">
            <v>34</v>
          </cell>
          <cell r="H32">
            <v>20.16</v>
          </cell>
          <cell r="I32" t="str">
            <v>*</v>
          </cell>
          <cell r="J32">
            <v>50.76</v>
          </cell>
          <cell r="K32">
            <v>0</v>
          </cell>
        </row>
        <row r="33">
          <cell r="B33">
            <v>29.474999999999991</v>
          </cell>
          <cell r="C33">
            <v>35.1</v>
          </cell>
          <cell r="D33">
            <v>26</v>
          </cell>
          <cell r="E33">
            <v>59.125</v>
          </cell>
          <cell r="F33">
            <v>84</v>
          </cell>
          <cell r="G33">
            <v>34</v>
          </cell>
          <cell r="H33">
            <v>17.28</v>
          </cell>
          <cell r="I33" t="str">
            <v>*</v>
          </cell>
          <cell r="J33">
            <v>38.519999999999996</v>
          </cell>
          <cell r="K33">
            <v>0.4</v>
          </cell>
        </row>
        <row r="34">
          <cell r="B34">
            <v>30.558333333333334</v>
          </cell>
          <cell r="C34">
            <v>36.200000000000003</v>
          </cell>
          <cell r="D34">
            <v>26.2</v>
          </cell>
          <cell r="E34">
            <v>52.541666666666664</v>
          </cell>
          <cell r="F34">
            <v>70</v>
          </cell>
          <cell r="G34">
            <v>32</v>
          </cell>
          <cell r="H34">
            <v>18</v>
          </cell>
          <cell r="I34" t="str">
            <v>*</v>
          </cell>
          <cell r="J34">
            <v>39.6</v>
          </cell>
          <cell r="K34">
            <v>0</v>
          </cell>
        </row>
        <row r="35">
          <cell r="B35">
            <v>26.158333333333335</v>
          </cell>
          <cell r="C35">
            <v>30.9</v>
          </cell>
          <cell r="D35">
            <v>21.4</v>
          </cell>
          <cell r="E35">
            <v>72.333333333333329</v>
          </cell>
          <cell r="F35">
            <v>93</v>
          </cell>
          <cell r="G35">
            <v>52</v>
          </cell>
          <cell r="H35">
            <v>9.3600000000000012</v>
          </cell>
          <cell r="I35" t="str">
            <v>*</v>
          </cell>
          <cell r="J35">
            <v>54.72</v>
          </cell>
          <cell r="K35">
            <v>46.6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25.049999999999997</v>
          </cell>
          <cell r="C5">
            <v>29.9</v>
          </cell>
          <cell r="D5">
            <v>20.2</v>
          </cell>
          <cell r="E5">
            <v>70.833333333333329</v>
          </cell>
          <cell r="F5">
            <v>86</v>
          </cell>
          <cell r="G5">
            <v>51</v>
          </cell>
          <cell r="H5">
            <v>7.5600000000000005</v>
          </cell>
          <cell r="I5" t="str">
            <v>*</v>
          </cell>
          <cell r="J5">
            <v>19.440000000000001</v>
          </cell>
          <cell r="K5">
            <v>0</v>
          </cell>
        </row>
        <row r="6">
          <cell r="B6">
            <v>27.324999999999999</v>
          </cell>
          <cell r="C6">
            <v>35.299999999999997</v>
          </cell>
          <cell r="D6">
            <v>21.7</v>
          </cell>
          <cell r="E6">
            <v>60.833333333333336</v>
          </cell>
          <cell r="F6">
            <v>80</v>
          </cell>
          <cell r="G6">
            <v>38</v>
          </cell>
          <cell r="H6">
            <v>9.7200000000000006</v>
          </cell>
          <cell r="I6" t="str">
            <v>*</v>
          </cell>
          <cell r="J6">
            <v>21.96</v>
          </cell>
          <cell r="K6">
            <v>0</v>
          </cell>
        </row>
        <row r="7">
          <cell r="B7">
            <v>30.929166666666674</v>
          </cell>
          <cell r="C7">
            <v>38.5</v>
          </cell>
          <cell r="D7">
            <v>23.5</v>
          </cell>
          <cell r="E7">
            <v>55.041666666666664</v>
          </cell>
          <cell r="F7">
            <v>87</v>
          </cell>
          <cell r="G7">
            <v>29</v>
          </cell>
          <cell r="H7">
            <v>15.840000000000002</v>
          </cell>
          <cell r="I7" t="str">
            <v>*</v>
          </cell>
          <cell r="J7">
            <v>45.72</v>
          </cell>
          <cell r="K7">
            <v>0</v>
          </cell>
        </row>
        <row r="8">
          <cell r="B8">
            <v>30.683333333333334</v>
          </cell>
          <cell r="C8">
            <v>37.200000000000003</v>
          </cell>
          <cell r="D8">
            <v>23.5</v>
          </cell>
          <cell r="E8">
            <v>54.291666666666664</v>
          </cell>
          <cell r="F8">
            <v>82</v>
          </cell>
          <cell r="G8">
            <v>34</v>
          </cell>
          <cell r="H8">
            <v>24.48</v>
          </cell>
          <cell r="I8" t="str">
            <v>*</v>
          </cell>
          <cell r="J8">
            <v>54.36</v>
          </cell>
          <cell r="K8">
            <v>0</v>
          </cell>
        </row>
        <row r="9">
          <cell r="B9">
            <v>23.000000000000004</v>
          </cell>
          <cell r="C9">
            <v>30.4</v>
          </cell>
          <cell r="D9">
            <v>19.100000000000001</v>
          </cell>
          <cell r="E9">
            <v>79.375</v>
          </cell>
          <cell r="F9">
            <v>93</v>
          </cell>
          <cell r="G9">
            <v>52</v>
          </cell>
          <cell r="H9">
            <v>13.32</v>
          </cell>
          <cell r="I9" t="str">
            <v>*</v>
          </cell>
          <cell r="J9">
            <v>30.6</v>
          </cell>
          <cell r="K9">
            <v>0</v>
          </cell>
        </row>
        <row r="10">
          <cell r="B10">
            <v>28.441666666666666</v>
          </cell>
          <cell r="C10">
            <v>38.799999999999997</v>
          </cell>
          <cell r="D10">
            <v>20.3</v>
          </cell>
          <cell r="E10">
            <v>63.875</v>
          </cell>
          <cell r="F10">
            <v>92</v>
          </cell>
          <cell r="G10">
            <v>28</v>
          </cell>
          <cell r="H10">
            <v>21.96</v>
          </cell>
          <cell r="I10" t="str">
            <v>*</v>
          </cell>
          <cell r="J10">
            <v>51.12</v>
          </cell>
          <cell r="K10">
            <v>0</v>
          </cell>
        </row>
        <row r="11">
          <cell r="B11">
            <v>31.279166666666669</v>
          </cell>
          <cell r="C11">
            <v>39.200000000000003</v>
          </cell>
          <cell r="D11">
            <v>26</v>
          </cell>
          <cell r="E11">
            <v>54.666666666666664</v>
          </cell>
          <cell r="F11">
            <v>75</v>
          </cell>
          <cell r="G11">
            <v>27</v>
          </cell>
          <cell r="H11">
            <v>20.88</v>
          </cell>
          <cell r="I11" t="str">
            <v>*</v>
          </cell>
          <cell r="J11">
            <v>53.64</v>
          </cell>
          <cell r="K11">
            <v>0</v>
          </cell>
        </row>
        <row r="12">
          <cell r="B12">
            <v>21.020833333333332</v>
          </cell>
          <cell r="C12">
            <v>26.8</v>
          </cell>
          <cell r="D12">
            <v>18.7</v>
          </cell>
          <cell r="E12">
            <v>90</v>
          </cell>
          <cell r="F12">
            <v>100</v>
          </cell>
          <cell r="G12">
            <v>66</v>
          </cell>
          <cell r="H12">
            <v>13.68</v>
          </cell>
          <cell r="I12" t="str">
            <v>*</v>
          </cell>
          <cell r="J12">
            <v>35.64</v>
          </cell>
          <cell r="K12">
            <v>42.2</v>
          </cell>
        </row>
        <row r="13">
          <cell r="B13">
            <v>21.316666666666666</v>
          </cell>
          <cell r="C13">
            <v>28.1</v>
          </cell>
          <cell r="D13">
            <v>17</v>
          </cell>
          <cell r="E13">
            <v>81.333333333333329</v>
          </cell>
          <cell r="F13">
            <v>100</v>
          </cell>
          <cell r="G13">
            <v>42</v>
          </cell>
          <cell r="H13">
            <v>9</v>
          </cell>
          <cell r="I13" t="str">
            <v>*</v>
          </cell>
          <cell r="J13">
            <v>20.52</v>
          </cell>
          <cell r="K13">
            <v>0.2</v>
          </cell>
        </row>
        <row r="14">
          <cell r="B14">
            <v>23.712500000000002</v>
          </cell>
          <cell r="C14">
            <v>32.5</v>
          </cell>
          <cell r="D14">
            <v>16.100000000000001</v>
          </cell>
          <cell r="E14">
            <v>70.791666666666671</v>
          </cell>
          <cell r="F14">
            <v>95</v>
          </cell>
          <cell r="G14">
            <v>46</v>
          </cell>
          <cell r="H14">
            <v>15.840000000000002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29.545833333333324</v>
          </cell>
          <cell r="C15">
            <v>37.6</v>
          </cell>
          <cell r="D15">
            <v>23.4</v>
          </cell>
          <cell r="E15">
            <v>52.791666666666664</v>
          </cell>
          <cell r="F15">
            <v>68</v>
          </cell>
          <cell r="G15">
            <v>33</v>
          </cell>
          <cell r="H15">
            <v>25.2</v>
          </cell>
          <cell r="I15" t="str">
            <v>*</v>
          </cell>
          <cell r="J15">
            <v>50.4</v>
          </cell>
          <cell r="K15">
            <v>0</v>
          </cell>
        </row>
        <row r="16">
          <cell r="B16">
            <v>25.554166666666671</v>
          </cell>
          <cell r="C16">
            <v>31</v>
          </cell>
          <cell r="D16">
            <v>20</v>
          </cell>
          <cell r="E16">
            <v>70.666666666666671</v>
          </cell>
          <cell r="F16">
            <v>83</v>
          </cell>
          <cell r="G16">
            <v>54</v>
          </cell>
          <cell r="H16">
            <v>15.840000000000002</v>
          </cell>
          <cell r="I16" t="str">
            <v>*</v>
          </cell>
          <cell r="J16">
            <v>34.56</v>
          </cell>
          <cell r="K16">
            <v>0</v>
          </cell>
        </row>
        <row r="17">
          <cell r="B17">
            <v>20.725000000000005</v>
          </cell>
          <cell r="C17">
            <v>27.8</v>
          </cell>
          <cell r="D17">
            <v>16</v>
          </cell>
          <cell r="E17">
            <v>71.916666666666671</v>
          </cell>
          <cell r="F17">
            <v>88</v>
          </cell>
          <cell r="G17">
            <v>48</v>
          </cell>
          <cell r="H17">
            <v>12.6</v>
          </cell>
          <cell r="I17" t="str">
            <v>*</v>
          </cell>
          <cell r="J17">
            <v>32.76</v>
          </cell>
          <cell r="K17">
            <v>0</v>
          </cell>
        </row>
        <row r="18">
          <cell r="B18">
            <v>24.379166666666674</v>
          </cell>
          <cell r="C18">
            <v>31.5</v>
          </cell>
          <cell r="D18">
            <v>20</v>
          </cell>
          <cell r="E18">
            <v>71.916666666666671</v>
          </cell>
          <cell r="F18">
            <v>91</v>
          </cell>
          <cell r="G18">
            <v>47</v>
          </cell>
          <cell r="H18">
            <v>14.04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26.845833333333335</v>
          </cell>
          <cell r="C19">
            <v>34.700000000000003</v>
          </cell>
          <cell r="D19">
            <v>19.899999999999999</v>
          </cell>
          <cell r="E19">
            <v>64.75</v>
          </cell>
          <cell r="F19">
            <v>85</v>
          </cell>
          <cell r="G19">
            <v>41</v>
          </cell>
          <cell r="H19">
            <v>15.48</v>
          </cell>
          <cell r="I19" t="str">
            <v>*</v>
          </cell>
          <cell r="J19">
            <v>33.480000000000004</v>
          </cell>
          <cell r="K19">
            <v>0</v>
          </cell>
        </row>
        <row r="20">
          <cell r="B20">
            <v>30.8</v>
          </cell>
          <cell r="C20">
            <v>39</v>
          </cell>
          <cell r="D20">
            <v>23.5</v>
          </cell>
          <cell r="E20">
            <v>53.5</v>
          </cell>
          <cell r="F20">
            <v>80</v>
          </cell>
          <cell r="G20">
            <v>28</v>
          </cell>
          <cell r="H20">
            <v>19.079999999999998</v>
          </cell>
          <cell r="I20" t="str">
            <v>*</v>
          </cell>
          <cell r="J20">
            <v>45.72</v>
          </cell>
          <cell r="K20">
            <v>0</v>
          </cell>
        </row>
        <row r="21">
          <cell r="B21">
            <v>28.5</v>
          </cell>
          <cell r="C21">
            <v>39.1</v>
          </cell>
          <cell r="D21">
            <v>23.3</v>
          </cell>
          <cell r="E21">
            <v>64.5</v>
          </cell>
          <cell r="F21">
            <v>92</v>
          </cell>
          <cell r="G21">
            <v>26</v>
          </cell>
          <cell r="H21">
            <v>17.64</v>
          </cell>
          <cell r="I21" t="str">
            <v>*</v>
          </cell>
          <cell r="J21">
            <v>50.04</v>
          </cell>
          <cell r="K21">
            <v>30.599999999999994</v>
          </cell>
        </row>
        <row r="22">
          <cell r="B22">
            <v>26.045833333333331</v>
          </cell>
          <cell r="C22">
            <v>38.1</v>
          </cell>
          <cell r="D22">
            <v>20.8</v>
          </cell>
          <cell r="E22">
            <v>78.708333333333329</v>
          </cell>
          <cell r="F22">
            <v>100</v>
          </cell>
          <cell r="G22">
            <v>32</v>
          </cell>
          <cell r="H22">
            <v>27.36</v>
          </cell>
          <cell r="I22" t="str">
            <v>*</v>
          </cell>
          <cell r="J22">
            <v>67.680000000000007</v>
          </cell>
          <cell r="K22">
            <v>20.399999999999999</v>
          </cell>
        </row>
        <row r="23">
          <cell r="B23">
            <v>25.11666666666666</v>
          </cell>
          <cell r="C23">
            <v>32</v>
          </cell>
          <cell r="D23">
            <v>21.5</v>
          </cell>
          <cell r="E23">
            <v>79.416666666666671</v>
          </cell>
          <cell r="F23">
            <v>95</v>
          </cell>
          <cell r="G23">
            <v>52</v>
          </cell>
          <cell r="H23">
            <v>19.8</v>
          </cell>
          <cell r="I23" t="str">
            <v>*</v>
          </cell>
          <cell r="J23">
            <v>35.28</v>
          </cell>
          <cell r="K23">
            <v>7</v>
          </cell>
        </row>
        <row r="24">
          <cell r="B24">
            <v>25.174999999999997</v>
          </cell>
          <cell r="C24">
            <v>30.8</v>
          </cell>
          <cell r="D24">
            <v>20.7</v>
          </cell>
          <cell r="E24">
            <v>76.708333333333329</v>
          </cell>
          <cell r="F24">
            <v>94</v>
          </cell>
          <cell r="G24">
            <v>52</v>
          </cell>
          <cell r="H24">
            <v>18.36</v>
          </cell>
          <cell r="I24" t="str">
            <v>*</v>
          </cell>
          <cell r="J24">
            <v>37.800000000000004</v>
          </cell>
          <cell r="K24">
            <v>1.2</v>
          </cell>
        </row>
        <row r="25">
          <cell r="B25">
            <v>26.933333333333326</v>
          </cell>
          <cell r="C25">
            <v>34.5</v>
          </cell>
          <cell r="D25">
            <v>21.4</v>
          </cell>
          <cell r="E25">
            <v>69.333333333333329</v>
          </cell>
          <cell r="F25">
            <v>94</v>
          </cell>
          <cell r="G25">
            <v>42</v>
          </cell>
          <cell r="H25">
            <v>18</v>
          </cell>
          <cell r="I25" t="str">
            <v>*</v>
          </cell>
          <cell r="J25">
            <v>39.96</v>
          </cell>
          <cell r="K25">
            <v>0</v>
          </cell>
        </row>
        <row r="26">
          <cell r="B26">
            <v>28.187499999999996</v>
          </cell>
          <cell r="C26">
            <v>35.700000000000003</v>
          </cell>
          <cell r="D26">
            <v>21.4</v>
          </cell>
          <cell r="E26">
            <v>58.416666666666664</v>
          </cell>
          <cell r="F26">
            <v>84</v>
          </cell>
          <cell r="G26">
            <v>32</v>
          </cell>
          <cell r="H26">
            <v>15.840000000000002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30.150000000000002</v>
          </cell>
          <cell r="C27">
            <v>38.799999999999997</v>
          </cell>
          <cell r="D27">
            <v>21.6</v>
          </cell>
          <cell r="E27">
            <v>52.541666666666664</v>
          </cell>
          <cell r="F27">
            <v>83</v>
          </cell>
          <cell r="G27">
            <v>28</v>
          </cell>
          <cell r="H27">
            <v>15.120000000000001</v>
          </cell>
          <cell r="I27" t="str">
            <v>*</v>
          </cell>
          <cell r="J27">
            <v>32.04</v>
          </cell>
          <cell r="K27">
            <v>0</v>
          </cell>
        </row>
        <row r="28">
          <cell r="B28">
            <v>23.837499999999995</v>
          </cell>
          <cell r="C28">
            <v>32.799999999999997</v>
          </cell>
          <cell r="D28">
            <v>20.7</v>
          </cell>
          <cell r="E28">
            <v>86.541666666666671</v>
          </cell>
          <cell r="F28">
            <v>99</v>
          </cell>
          <cell r="G28">
            <v>45</v>
          </cell>
          <cell r="H28">
            <v>21.6</v>
          </cell>
          <cell r="I28" t="str">
            <v>*</v>
          </cell>
          <cell r="J28">
            <v>46.440000000000005</v>
          </cell>
          <cell r="K28">
            <v>19.8</v>
          </cell>
        </row>
        <row r="29">
          <cell r="B29">
            <v>24.383333333333329</v>
          </cell>
          <cell r="C29">
            <v>29.1</v>
          </cell>
          <cell r="D29">
            <v>21.3</v>
          </cell>
          <cell r="E29">
            <v>84.791666666666671</v>
          </cell>
          <cell r="F29">
            <v>99</v>
          </cell>
          <cell r="G29">
            <v>63</v>
          </cell>
          <cell r="H29">
            <v>6.48</v>
          </cell>
          <cell r="I29" t="str">
            <v>*</v>
          </cell>
          <cell r="J29">
            <v>17.28</v>
          </cell>
          <cell r="K29">
            <v>0</v>
          </cell>
        </row>
        <row r="30">
          <cell r="B30">
            <v>25.170833333333334</v>
          </cell>
          <cell r="C30">
            <v>32.799999999999997</v>
          </cell>
          <cell r="D30">
            <v>21.3</v>
          </cell>
          <cell r="E30">
            <v>82.666666666666671</v>
          </cell>
          <cell r="F30">
            <v>96</v>
          </cell>
          <cell r="G30">
            <v>52</v>
          </cell>
          <cell r="H30">
            <v>12.96</v>
          </cell>
          <cell r="I30" t="str">
            <v>*</v>
          </cell>
          <cell r="J30">
            <v>48.6</v>
          </cell>
          <cell r="K30">
            <v>5.6000000000000005</v>
          </cell>
        </row>
        <row r="31">
          <cell r="B31">
            <v>24.204166666666666</v>
          </cell>
          <cell r="C31">
            <v>32.700000000000003</v>
          </cell>
          <cell r="D31">
            <v>20.9</v>
          </cell>
          <cell r="E31">
            <v>87.666666666666671</v>
          </cell>
          <cell r="F31">
            <v>100</v>
          </cell>
          <cell r="G31">
            <v>57</v>
          </cell>
          <cell r="H31">
            <v>18.720000000000002</v>
          </cell>
          <cell r="I31" t="str">
            <v>*</v>
          </cell>
          <cell r="J31">
            <v>52.92</v>
          </cell>
          <cell r="K31">
            <v>78</v>
          </cell>
        </row>
        <row r="32">
          <cell r="B32">
            <v>26.620833333333334</v>
          </cell>
          <cell r="C32">
            <v>34.1</v>
          </cell>
          <cell r="D32">
            <v>20.9</v>
          </cell>
          <cell r="E32">
            <v>74.791666666666671</v>
          </cell>
          <cell r="F32">
            <v>96</v>
          </cell>
          <cell r="G32">
            <v>45</v>
          </cell>
          <cell r="H32">
            <v>23.400000000000002</v>
          </cell>
          <cell r="I32" t="str">
            <v>*</v>
          </cell>
          <cell r="J32">
            <v>50.76</v>
          </cell>
          <cell r="K32">
            <v>0.2</v>
          </cell>
        </row>
        <row r="33">
          <cell r="B33">
            <v>28.045833333333334</v>
          </cell>
          <cell r="C33">
            <v>31.1</v>
          </cell>
          <cell r="D33">
            <v>25.4</v>
          </cell>
          <cell r="E33">
            <v>69.125</v>
          </cell>
          <cell r="F33">
            <v>82</v>
          </cell>
          <cell r="G33">
            <v>54</v>
          </cell>
          <cell r="H33">
            <v>18</v>
          </cell>
          <cell r="I33" t="str">
            <v>*</v>
          </cell>
          <cell r="J33">
            <v>42.84</v>
          </cell>
          <cell r="K33">
            <v>0</v>
          </cell>
        </row>
        <row r="34">
          <cell r="B34">
            <v>28.237500000000001</v>
          </cell>
          <cell r="C34">
            <v>34.1</v>
          </cell>
          <cell r="D34">
            <v>25</v>
          </cell>
          <cell r="E34">
            <v>69.5</v>
          </cell>
          <cell r="F34">
            <v>84</v>
          </cell>
          <cell r="G34">
            <v>40</v>
          </cell>
          <cell r="H34">
            <v>16.920000000000002</v>
          </cell>
          <cell r="I34" t="str">
            <v>*</v>
          </cell>
          <cell r="J34">
            <v>47.88</v>
          </cell>
          <cell r="K34">
            <v>0</v>
          </cell>
        </row>
        <row r="35">
          <cell r="B35">
            <v>25.187499999999996</v>
          </cell>
          <cell r="C35">
            <v>32.200000000000003</v>
          </cell>
          <cell r="D35">
            <v>20.8</v>
          </cell>
          <cell r="E35">
            <v>81.625</v>
          </cell>
          <cell r="F35">
            <v>100</v>
          </cell>
          <cell r="G35">
            <v>50</v>
          </cell>
          <cell r="H35">
            <v>15.840000000000002</v>
          </cell>
          <cell r="I35" t="str">
            <v>*</v>
          </cell>
          <cell r="J35">
            <v>43.2</v>
          </cell>
          <cell r="K35">
            <v>60.800000000000004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24.475000000000005</v>
          </cell>
          <cell r="C5">
            <v>30.4</v>
          </cell>
          <cell r="D5">
            <v>19.3</v>
          </cell>
          <cell r="E5">
            <v>66.208333333333329</v>
          </cell>
          <cell r="F5">
            <v>89</v>
          </cell>
          <cell r="G5">
            <v>47</v>
          </cell>
          <cell r="H5">
            <v>18</v>
          </cell>
          <cell r="I5" t="str">
            <v>*</v>
          </cell>
          <cell r="J5">
            <v>29.880000000000003</v>
          </cell>
          <cell r="K5">
            <v>0</v>
          </cell>
        </row>
        <row r="6">
          <cell r="B6">
            <v>26.954166666666666</v>
          </cell>
          <cell r="C6">
            <v>35</v>
          </cell>
          <cell r="D6">
            <v>20.6</v>
          </cell>
          <cell r="E6">
            <v>61.75</v>
          </cell>
          <cell r="F6">
            <v>84</v>
          </cell>
          <cell r="G6">
            <v>37</v>
          </cell>
          <cell r="H6">
            <v>12.96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29.725000000000005</v>
          </cell>
          <cell r="C7">
            <v>39</v>
          </cell>
          <cell r="D7">
            <v>22.9</v>
          </cell>
          <cell r="E7">
            <v>57.708333333333336</v>
          </cell>
          <cell r="F7">
            <v>88</v>
          </cell>
          <cell r="G7">
            <v>28</v>
          </cell>
          <cell r="H7">
            <v>32.04</v>
          </cell>
          <cell r="I7" t="str">
            <v>*</v>
          </cell>
          <cell r="J7">
            <v>53.28</v>
          </cell>
          <cell r="K7">
            <v>0</v>
          </cell>
        </row>
        <row r="8">
          <cell r="B8">
            <v>28.862500000000001</v>
          </cell>
          <cell r="C8">
            <v>36.6</v>
          </cell>
          <cell r="D8">
            <v>20.399999999999999</v>
          </cell>
          <cell r="E8">
            <v>58.75</v>
          </cell>
          <cell r="F8">
            <v>89</v>
          </cell>
          <cell r="G8">
            <v>37</v>
          </cell>
          <cell r="H8">
            <v>38.880000000000003</v>
          </cell>
          <cell r="I8" t="str">
            <v>*</v>
          </cell>
          <cell r="J8">
            <v>60.12</v>
          </cell>
          <cell r="K8">
            <v>0</v>
          </cell>
        </row>
        <row r="9">
          <cell r="B9">
            <v>22.304166666666664</v>
          </cell>
          <cell r="C9">
            <v>30.7</v>
          </cell>
          <cell r="D9">
            <v>17.399999999999999</v>
          </cell>
          <cell r="E9">
            <v>76.75</v>
          </cell>
          <cell r="F9">
            <v>97</v>
          </cell>
          <cell r="G9">
            <v>44</v>
          </cell>
          <cell r="H9">
            <v>30.6</v>
          </cell>
          <cell r="I9" t="str">
            <v>*</v>
          </cell>
          <cell r="J9">
            <v>46.800000000000004</v>
          </cell>
          <cell r="K9">
            <v>0</v>
          </cell>
        </row>
        <row r="10">
          <cell r="B10">
            <v>27.462499999999995</v>
          </cell>
          <cell r="C10">
            <v>38.4</v>
          </cell>
          <cell r="D10">
            <v>18.899999999999999</v>
          </cell>
          <cell r="E10">
            <v>64.083333333333329</v>
          </cell>
          <cell r="F10">
            <v>94</v>
          </cell>
          <cell r="G10">
            <v>28</v>
          </cell>
          <cell r="H10">
            <v>37.440000000000005</v>
          </cell>
          <cell r="I10" t="str">
            <v>*</v>
          </cell>
          <cell r="J10">
            <v>65.88000000000001</v>
          </cell>
          <cell r="K10">
            <v>0</v>
          </cell>
        </row>
        <row r="11">
          <cell r="B11">
            <v>29.316666666666663</v>
          </cell>
          <cell r="C11">
            <v>37.799999999999997</v>
          </cell>
          <cell r="D11">
            <v>23.2</v>
          </cell>
          <cell r="E11">
            <v>57.875</v>
          </cell>
          <cell r="F11">
            <v>81</v>
          </cell>
          <cell r="G11">
            <v>32</v>
          </cell>
          <cell r="H11">
            <v>38.159999999999997</v>
          </cell>
          <cell r="I11" t="str">
            <v>*</v>
          </cell>
          <cell r="J11">
            <v>57.24</v>
          </cell>
          <cell r="K11">
            <v>0.6</v>
          </cell>
        </row>
        <row r="12">
          <cell r="B12">
            <v>19.762500000000003</v>
          </cell>
          <cell r="C12">
            <v>26</v>
          </cell>
          <cell r="D12">
            <v>17.2</v>
          </cell>
          <cell r="E12">
            <v>90.666666666666671</v>
          </cell>
          <cell r="F12">
            <v>97</v>
          </cell>
          <cell r="G12">
            <v>69</v>
          </cell>
          <cell r="H12">
            <v>21.240000000000002</v>
          </cell>
          <cell r="I12" t="str">
            <v>*</v>
          </cell>
          <cell r="J12">
            <v>44.28</v>
          </cell>
          <cell r="K12">
            <v>31.2</v>
          </cell>
        </row>
        <row r="13">
          <cell r="B13">
            <v>20.154166666666665</v>
          </cell>
          <cell r="C13">
            <v>28.4</v>
          </cell>
          <cell r="D13">
            <v>15.3</v>
          </cell>
          <cell r="E13">
            <v>80.916666666666671</v>
          </cell>
          <cell r="F13">
            <v>99</v>
          </cell>
          <cell r="G13">
            <v>38</v>
          </cell>
          <cell r="H13">
            <v>16.2</v>
          </cell>
          <cell r="I13" t="str">
            <v>*</v>
          </cell>
          <cell r="J13">
            <v>28.08</v>
          </cell>
          <cell r="K13">
            <v>0.2</v>
          </cell>
        </row>
        <row r="14">
          <cell r="B14">
            <v>24.099999999999994</v>
          </cell>
          <cell r="C14">
            <v>33.4</v>
          </cell>
          <cell r="D14">
            <v>15.7</v>
          </cell>
          <cell r="E14">
            <v>66.791666666666671</v>
          </cell>
          <cell r="F14">
            <v>90</v>
          </cell>
          <cell r="G14">
            <v>43</v>
          </cell>
          <cell r="H14">
            <v>22.32</v>
          </cell>
          <cell r="I14" t="str">
            <v>*</v>
          </cell>
          <cell r="J14">
            <v>56.88</v>
          </cell>
          <cell r="K14">
            <v>0</v>
          </cell>
        </row>
        <row r="15">
          <cell r="B15">
            <v>28.612499999999997</v>
          </cell>
          <cell r="C15">
            <v>37.6</v>
          </cell>
          <cell r="D15">
            <v>21.3</v>
          </cell>
          <cell r="E15">
            <v>59.5</v>
          </cell>
          <cell r="F15">
            <v>81</v>
          </cell>
          <cell r="G15">
            <v>35</v>
          </cell>
          <cell r="H15">
            <v>38.159999999999997</v>
          </cell>
          <cell r="I15" t="str">
            <v>*</v>
          </cell>
          <cell r="J15">
            <v>57.24</v>
          </cell>
          <cell r="K15">
            <v>0</v>
          </cell>
        </row>
        <row r="16">
          <cell r="B16">
            <v>23.170833333333338</v>
          </cell>
          <cell r="C16">
            <v>29.6</v>
          </cell>
          <cell r="D16">
            <v>17</v>
          </cell>
          <cell r="E16">
            <v>76.541666666666671</v>
          </cell>
          <cell r="F16">
            <v>89</v>
          </cell>
          <cell r="G16">
            <v>55</v>
          </cell>
          <cell r="H16">
            <v>30.240000000000002</v>
          </cell>
          <cell r="I16" t="str">
            <v>*</v>
          </cell>
          <cell r="J16">
            <v>45.72</v>
          </cell>
          <cell r="K16">
            <v>0</v>
          </cell>
        </row>
        <row r="17">
          <cell r="B17">
            <v>18.95</v>
          </cell>
          <cell r="C17">
            <v>27.7</v>
          </cell>
          <cell r="D17">
            <v>13.9</v>
          </cell>
          <cell r="E17">
            <v>74.916666666666671</v>
          </cell>
          <cell r="F17">
            <v>97</v>
          </cell>
          <cell r="G17">
            <v>43</v>
          </cell>
          <cell r="H17">
            <v>24.48</v>
          </cell>
          <cell r="I17" t="str">
            <v>*</v>
          </cell>
          <cell r="J17">
            <v>41.4</v>
          </cell>
          <cell r="K17">
            <v>0</v>
          </cell>
        </row>
        <row r="18">
          <cell r="B18">
            <v>23.860869565217389</v>
          </cell>
          <cell r="C18">
            <v>31.8</v>
          </cell>
          <cell r="D18">
            <v>19.2</v>
          </cell>
          <cell r="E18">
            <v>69</v>
          </cell>
          <cell r="F18">
            <v>90</v>
          </cell>
          <cell r="G18">
            <v>47</v>
          </cell>
          <cell r="H18">
            <v>15.840000000000002</v>
          </cell>
          <cell r="I18" t="str">
            <v>*</v>
          </cell>
          <cell r="J18">
            <v>37.800000000000004</v>
          </cell>
          <cell r="K18">
            <v>0</v>
          </cell>
        </row>
        <row r="19">
          <cell r="B19">
            <v>26.887499999999999</v>
          </cell>
          <cell r="C19">
            <v>35.6</v>
          </cell>
          <cell r="D19">
            <v>20.399999999999999</v>
          </cell>
          <cell r="E19">
            <v>63.708333333333336</v>
          </cell>
          <cell r="F19">
            <v>89</v>
          </cell>
          <cell r="G19">
            <v>36</v>
          </cell>
          <cell r="H19">
            <v>22.32</v>
          </cell>
          <cell r="I19" t="str">
            <v>*</v>
          </cell>
          <cell r="J19">
            <v>38.519999999999996</v>
          </cell>
          <cell r="K19">
            <v>0</v>
          </cell>
        </row>
        <row r="20">
          <cell r="B20">
            <v>29.920833333333338</v>
          </cell>
          <cell r="C20">
            <v>39</v>
          </cell>
          <cell r="D20">
            <v>21.5</v>
          </cell>
          <cell r="E20">
            <v>55.916666666666664</v>
          </cell>
          <cell r="F20">
            <v>90</v>
          </cell>
          <cell r="G20">
            <v>26</v>
          </cell>
          <cell r="H20">
            <v>36.36</v>
          </cell>
          <cell r="I20" t="str">
            <v>*</v>
          </cell>
          <cell r="J20">
            <v>54.36</v>
          </cell>
          <cell r="K20">
            <v>0</v>
          </cell>
        </row>
        <row r="21">
          <cell r="B21">
            <v>29.195833333333329</v>
          </cell>
          <cell r="C21">
            <v>38.9</v>
          </cell>
          <cell r="D21">
            <v>20.8</v>
          </cell>
          <cell r="E21">
            <v>56.041666666666664</v>
          </cell>
          <cell r="F21">
            <v>89</v>
          </cell>
          <cell r="G21">
            <v>26</v>
          </cell>
          <cell r="H21">
            <v>33.840000000000003</v>
          </cell>
          <cell r="I21" t="str">
            <v>*</v>
          </cell>
          <cell r="J21">
            <v>105.48</v>
          </cell>
          <cell r="K21">
            <v>6.4</v>
          </cell>
        </row>
        <row r="22">
          <cell r="B22">
            <v>26.737500000000001</v>
          </cell>
          <cell r="C22">
            <v>37.799999999999997</v>
          </cell>
          <cell r="D22">
            <v>20.3</v>
          </cell>
          <cell r="E22">
            <v>71.041666666666671</v>
          </cell>
          <cell r="F22">
            <v>97</v>
          </cell>
          <cell r="G22">
            <v>28</v>
          </cell>
          <cell r="H22">
            <v>23.400000000000002</v>
          </cell>
          <cell r="I22" t="str">
            <v>*</v>
          </cell>
          <cell r="J22">
            <v>57.960000000000008</v>
          </cell>
          <cell r="K22">
            <v>1</v>
          </cell>
        </row>
        <row r="23">
          <cell r="B23">
            <v>25.004166666666666</v>
          </cell>
          <cell r="C23">
            <v>35.1</v>
          </cell>
          <cell r="D23">
            <v>20.399999999999999</v>
          </cell>
          <cell r="E23">
            <v>78.833333333333329</v>
          </cell>
          <cell r="F23">
            <v>96</v>
          </cell>
          <cell r="G23">
            <v>42</v>
          </cell>
          <cell r="H23">
            <v>48.96</v>
          </cell>
          <cell r="I23" t="str">
            <v>*</v>
          </cell>
          <cell r="J23">
            <v>95.76</v>
          </cell>
          <cell r="K23">
            <v>6.4</v>
          </cell>
        </row>
        <row r="24">
          <cell r="B24">
            <v>23.383333333333336</v>
          </cell>
          <cell r="C24">
            <v>30.7</v>
          </cell>
          <cell r="D24">
            <v>20.399999999999999</v>
          </cell>
          <cell r="E24">
            <v>86.166666666666671</v>
          </cell>
          <cell r="F24">
            <v>97</v>
          </cell>
          <cell r="G24">
            <v>54</v>
          </cell>
          <cell r="H24">
            <v>22.68</v>
          </cell>
          <cell r="I24" t="str">
            <v>*</v>
          </cell>
          <cell r="J24">
            <v>37.080000000000005</v>
          </cell>
          <cell r="K24">
            <v>6.0000000000000009</v>
          </cell>
        </row>
        <row r="25">
          <cell r="B25">
            <v>26.316666666666666</v>
          </cell>
          <cell r="C25">
            <v>34.799999999999997</v>
          </cell>
          <cell r="D25">
            <v>20.8</v>
          </cell>
          <cell r="E25">
            <v>72.791666666666671</v>
          </cell>
          <cell r="F25">
            <v>93</v>
          </cell>
          <cell r="G25">
            <v>41</v>
          </cell>
          <cell r="H25">
            <v>25.2</v>
          </cell>
          <cell r="I25" t="str">
            <v>*</v>
          </cell>
          <cell r="J25">
            <v>38.880000000000003</v>
          </cell>
          <cell r="K25">
            <v>0</v>
          </cell>
        </row>
        <row r="26">
          <cell r="B26">
            <v>27.504166666666674</v>
          </cell>
          <cell r="C26">
            <v>36.299999999999997</v>
          </cell>
          <cell r="D26">
            <v>20.7</v>
          </cell>
          <cell r="E26">
            <v>60.458333333333336</v>
          </cell>
          <cell r="F26">
            <v>84</v>
          </cell>
          <cell r="G26">
            <v>32</v>
          </cell>
          <cell r="H26">
            <v>25.2</v>
          </cell>
          <cell r="I26" t="str">
            <v>*</v>
          </cell>
          <cell r="J26">
            <v>39.6</v>
          </cell>
          <cell r="K26">
            <v>0</v>
          </cell>
        </row>
        <row r="27">
          <cell r="B27">
            <v>29.178260869565218</v>
          </cell>
          <cell r="C27">
            <v>39.299999999999997</v>
          </cell>
          <cell r="D27">
            <v>20.3</v>
          </cell>
          <cell r="E27">
            <v>54.826086956521742</v>
          </cell>
          <cell r="F27">
            <v>86</v>
          </cell>
          <cell r="G27">
            <v>27</v>
          </cell>
          <cell r="H27">
            <v>28.8</v>
          </cell>
          <cell r="I27" t="str">
            <v>*</v>
          </cell>
          <cell r="J27">
            <v>48.6</v>
          </cell>
          <cell r="K27">
            <v>0</v>
          </cell>
        </row>
        <row r="28">
          <cell r="B28">
            <v>23.583333333333332</v>
          </cell>
          <cell r="C28">
            <v>30.9</v>
          </cell>
          <cell r="D28">
            <v>20.8</v>
          </cell>
          <cell r="E28">
            <v>84.958333333333329</v>
          </cell>
          <cell r="F28">
            <v>98</v>
          </cell>
          <cell r="G28">
            <v>48</v>
          </cell>
          <cell r="H28">
            <v>29.16</v>
          </cell>
          <cell r="I28" t="str">
            <v>*</v>
          </cell>
          <cell r="J28">
            <v>48.6</v>
          </cell>
          <cell r="K28">
            <v>24.999999999999996</v>
          </cell>
        </row>
        <row r="29">
          <cell r="B29">
            <v>23.212500000000002</v>
          </cell>
          <cell r="C29">
            <v>28.3</v>
          </cell>
          <cell r="D29">
            <v>20.2</v>
          </cell>
          <cell r="E29">
            <v>89.208333333333329</v>
          </cell>
          <cell r="F29">
            <v>98</v>
          </cell>
          <cell r="G29">
            <v>69</v>
          </cell>
          <cell r="H29">
            <v>18.36</v>
          </cell>
          <cell r="I29" t="str">
            <v>*</v>
          </cell>
          <cell r="J29">
            <v>28.44</v>
          </cell>
          <cell r="K29">
            <v>2</v>
          </cell>
        </row>
        <row r="30">
          <cell r="B30">
            <v>24.086956521739125</v>
          </cell>
          <cell r="C30">
            <v>30.9</v>
          </cell>
          <cell r="D30">
            <v>21</v>
          </cell>
          <cell r="E30">
            <v>87.086956521739125</v>
          </cell>
          <cell r="F30">
            <v>98</v>
          </cell>
          <cell r="G30">
            <v>62</v>
          </cell>
          <cell r="H30">
            <v>24.840000000000003</v>
          </cell>
          <cell r="I30" t="str">
            <v>*</v>
          </cell>
          <cell r="J30">
            <v>51.12</v>
          </cell>
          <cell r="K30">
            <v>6.8</v>
          </cell>
        </row>
        <row r="31">
          <cell r="B31">
            <v>23.869565217391305</v>
          </cell>
          <cell r="C31">
            <v>31.4</v>
          </cell>
          <cell r="D31">
            <v>20.5</v>
          </cell>
          <cell r="E31">
            <v>89.391304347826093</v>
          </cell>
          <cell r="F31">
            <v>98</v>
          </cell>
          <cell r="G31">
            <v>62</v>
          </cell>
          <cell r="H31">
            <v>28.08</v>
          </cell>
          <cell r="I31" t="str">
            <v>*</v>
          </cell>
          <cell r="J31">
            <v>55.800000000000004</v>
          </cell>
          <cell r="K31">
            <v>25.4</v>
          </cell>
        </row>
        <row r="32">
          <cell r="B32">
            <v>26.020833333333329</v>
          </cell>
          <cell r="C32">
            <v>33.799999999999997</v>
          </cell>
          <cell r="D32">
            <v>20.6</v>
          </cell>
          <cell r="E32">
            <v>77</v>
          </cell>
          <cell r="F32">
            <v>97</v>
          </cell>
          <cell r="G32">
            <v>44</v>
          </cell>
          <cell r="H32">
            <v>40.680000000000007</v>
          </cell>
          <cell r="I32" t="str">
            <v>*</v>
          </cell>
          <cell r="J32">
            <v>64.44</v>
          </cell>
          <cell r="K32">
            <v>0.4</v>
          </cell>
        </row>
        <row r="33">
          <cell r="B33">
            <v>27.633333333333336</v>
          </cell>
          <cell r="C33">
            <v>32.299999999999997</v>
          </cell>
          <cell r="D33">
            <v>24</v>
          </cell>
          <cell r="E33">
            <v>67.708333333333329</v>
          </cell>
          <cell r="F33">
            <v>88</v>
          </cell>
          <cell r="G33">
            <v>47</v>
          </cell>
          <cell r="H33">
            <v>30.96</v>
          </cell>
          <cell r="I33" t="str">
            <v>*</v>
          </cell>
          <cell r="J33">
            <v>47.16</v>
          </cell>
          <cell r="K33">
            <v>0.2</v>
          </cell>
        </row>
        <row r="34">
          <cell r="B34">
            <v>28.139130434782615</v>
          </cell>
          <cell r="C34">
            <v>35.4</v>
          </cell>
          <cell r="D34">
            <v>22.1</v>
          </cell>
          <cell r="E34">
            <v>64.391304347826093</v>
          </cell>
          <cell r="F34">
            <v>92</v>
          </cell>
          <cell r="G34">
            <v>34</v>
          </cell>
          <cell r="H34">
            <v>37.800000000000004</v>
          </cell>
          <cell r="I34" t="str">
            <v>*</v>
          </cell>
          <cell r="J34">
            <v>53.28</v>
          </cell>
          <cell r="K34">
            <v>0</v>
          </cell>
        </row>
        <row r="35">
          <cell r="B35">
            <v>24.791666666666668</v>
          </cell>
          <cell r="C35">
            <v>32.1</v>
          </cell>
          <cell r="D35">
            <v>19.8</v>
          </cell>
          <cell r="E35">
            <v>81.708333333333329</v>
          </cell>
          <cell r="F35">
            <v>98</v>
          </cell>
          <cell r="G35">
            <v>43</v>
          </cell>
          <cell r="H35">
            <v>24.48</v>
          </cell>
          <cell r="I35" t="str">
            <v>*</v>
          </cell>
          <cell r="J35">
            <v>54.72</v>
          </cell>
          <cell r="K35">
            <v>33.200000000000003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Maracaj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27.108333333333331</v>
          </cell>
          <cell r="C5">
            <v>33.700000000000003</v>
          </cell>
          <cell r="D5">
            <v>21.5</v>
          </cell>
          <cell r="E5">
            <v>58.458333333333336</v>
          </cell>
          <cell r="F5">
            <v>74</v>
          </cell>
          <cell r="G5">
            <v>40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27.412499999999991</v>
          </cell>
          <cell r="C6">
            <v>37.1</v>
          </cell>
          <cell r="D6">
            <v>19.5</v>
          </cell>
          <cell r="E6">
            <v>64.208333333333329</v>
          </cell>
          <cell r="F6">
            <v>92</v>
          </cell>
          <cell r="G6">
            <v>32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29.679166666666671</v>
          </cell>
          <cell r="C7">
            <v>39</v>
          </cell>
          <cell r="D7">
            <v>21.6</v>
          </cell>
          <cell r="E7">
            <v>58</v>
          </cell>
          <cell r="F7">
            <v>87</v>
          </cell>
          <cell r="G7">
            <v>28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29.658333333333328</v>
          </cell>
          <cell r="C8">
            <v>38.299999999999997</v>
          </cell>
          <cell r="D8">
            <v>23.8</v>
          </cell>
          <cell r="E8">
            <v>57.083333333333336</v>
          </cell>
          <cell r="F8">
            <v>77</v>
          </cell>
          <cell r="G8">
            <v>29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25.329166666666666</v>
          </cell>
          <cell r="C9">
            <v>34.1</v>
          </cell>
          <cell r="D9">
            <v>19.600000000000001</v>
          </cell>
          <cell r="E9">
            <v>68.666666666666671</v>
          </cell>
          <cell r="F9">
            <v>86</v>
          </cell>
          <cell r="G9">
            <v>42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28.545833333333331</v>
          </cell>
          <cell r="C10">
            <v>38.4</v>
          </cell>
          <cell r="D10">
            <v>20.100000000000001</v>
          </cell>
          <cell r="E10">
            <v>60.625</v>
          </cell>
          <cell r="F10">
            <v>89</v>
          </cell>
          <cell r="G10">
            <v>27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30.55416666666666</v>
          </cell>
          <cell r="C11">
            <v>39.4</v>
          </cell>
          <cell r="D11">
            <v>22.9</v>
          </cell>
          <cell r="E11">
            <v>54.5</v>
          </cell>
          <cell r="F11">
            <v>82</v>
          </cell>
          <cell r="G11">
            <v>27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20.995833333333334</v>
          </cell>
          <cell r="C12">
            <v>28.2</v>
          </cell>
          <cell r="D12">
            <v>18.5</v>
          </cell>
          <cell r="E12">
            <v>95.083333333333329</v>
          </cell>
          <cell r="F12">
            <v>96</v>
          </cell>
          <cell r="G12">
            <v>65</v>
          </cell>
          <cell r="H12" t="str">
            <v>*</v>
          </cell>
          <cell r="I12" t="str">
            <v>*</v>
          </cell>
          <cell r="J12" t="str">
            <v>*</v>
          </cell>
          <cell r="K12">
            <v>106.20000000000002</v>
          </cell>
        </row>
        <row r="13">
          <cell r="B13">
            <v>21.070833333333333</v>
          </cell>
          <cell r="C13">
            <v>28.8</v>
          </cell>
          <cell r="D13">
            <v>16.3</v>
          </cell>
          <cell r="E13">
            <v>77.708333333333329</v>
          </cell>
          <cell r="F13">
            <v>96</v>
          </cell>
          <cell r="G13">
            <v>39</v>
          </cell>
          <cell r="H13" t="str">
            <v>*</v>
          </cell>
          <cell r="I13" t="str">
            <v>*</v>
          </cell>
          <cell r="J13" t="str">
            <v>*</v>
          </cell>
          <cell r="K13">
            <v>1.8</v>
          </cell>
        </row>
        <row r="14">
          <cell r="B14">
            <v>23.883333333333336</v>
          </cell>
          <cell r="C14">
            <v>34.700000000000003</v>
          </cell>
          <cell r="D14">
            <v>15.8</v>
          </cell>
          <cell r="E14">
            <v>71.416666666666671</v>
          </cell>
          <cell r="F14">
            <v>94</v>
          </cell>
          <cell r="G14">
            <v>39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29.029166666666669</v>
          </cell>
          <cell r="C15">
            <v>37.1</v>
          </cell>
          <cell r="D15">
            <v>21.4</v>
          </cell>
          <cell r="E15">
            <v>63.083333333333336</v>
          </cell>
          <cell r="F15">
            <v>92</v>
          </cell>
          <cell r="G15">
            <v>35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27.004166666666674</v>
          </cell>
          <cell r="C16">
            <v>33.700000000000003</v>
          </cell>
          <cell r="D16">
            <v>19.7</v>
          </cell>
          <cell r="E16">
            <v>64.958333333333329</v>
          </cell>
          <cell r="F16">
            <v>84</v>
          </cell>
          <cell r="G16">
            <v>46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21.233333333333338</v>
          </cell>
          <cell r="C17">
            <v>28.9</v>
          </cell>
          <cell r="D17">
            <v>16</v>
          </cell>
          <cell r="E17">
            <v>67.708333333333329</v>
          </cell>
          <cell r="F17">
            <v>85</v>
          </cell>
          <cell r="G17">
            <v>43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24.499999999999996</v>
          </cell>
          <cell r="C18">
            <v>34.1</v>
          </cell>
          <cell r="D18">
            <v>17.600000000000001</v>
          </cell>
          <cell r="E18">
            <v>68.166666666666671</v>
          </cell>
          <cell r="F18">
            <v>90</v>
          </cell>
          <cell r="G18">
            <v>42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26.508333333333329</v>
          </cell>
          <cell r="C19">
            <v>36.299999999999997</v>
          </cell>
          <cell r="D19">
            <v>21.2</v>
          </cell>
          <cell r="E19">
            <v>70.208333333333329</v>
          </cell>
          <cell r="F19">
            <v>88</v>
          </cell>
          <cell r="G19">
            <v>37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28.974999999999998</v>
          </cell>
          <cell r="C20">
            <v>38.200000000000003</v>
          </cell>
          <cell r="D20">
            <v>20.9</v>
          </cell>
          <cell r="E20">
            <v>59.958333333333336</v>
          </cell>
          <cell r="F20">
            <v>89</v>
          </cell>
          <cell r="G20">
            <v>31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30.166666666666661</v>
          </cell>
          <cell r="C21">
            <v>38.799999999999997</v>
          </cell>
          <cell r="D21">
            <v>22.4</v>
          </cell>
          <cell r="E21">
            <v>52.5</v>
          </cell>
          <cell r="F21">
            <v>82</v>
          </cell>
          <cell r="G21">
            <v>26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29.145833333333339</v>
          </cell>
          <cell r="C22">
            <v>38.5</v>
          </cell>
          <cell r="D22">
            <v>20.100000000000001</v>
          </cell>
          <cell r="E22">
            <v>58.5</v>
          </cell>
          <cell r="F22">
            <v>91</v>
          </cell>
          <cell r="G22">
            <v>26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27.387499999999999</v>
          </cell>
          <cell r="C23">
            <v>37.299999999999997</v>
          </cell>
          <cell r="D23">
            <v>21.9</v>
          </cell>
          <cell r="E23">
            <v>65.208333333333329</v>
          </cell>
          <cell r="F23">
            <v>91</v>
          </cell>
          <cell r="G23">
            <v>34</v>
          </cell>
          <cell r="H23" t="str">
            <v>*</v>
          </cell>
          <cell r="I23" t="str">
            <v>*</v>
          </cell>
          <cell r="J23" t="str">
            <v>*</v>
          </cell>
          <cell r="K23">
            <v>1.8</v>
          </cell>
        </row>
        <row r="24">
          <cell r="B24">
            <v>24.470833333333331</v>
          </cell>
          <cell r="C24">
            <v>32.700000000000003</v>
          </cell>
          <cell r="D24">
            <v>21</v>
          </cell>
          <cell r="E24">
            <v>81.375</v>
          </cell>
          <cell r="F24">
            <v>94</v>
          </cell>
          <cell r="G24">
            <v>49</v>
          </cell>
          <cell r="H24" t="str">
            <v>*</v>
          </cell>
          <cell r="I24" t="str">
            <v>*</v>
          </cell>
          <cell r="J24" t="str">
            <v>*</v>
          </cell>
          <cell r="K24">
            <v>5.8</v>
          </cell>
        </row>
        <row r="25">
          <cell r="B25">
            <v>26.454166666666666</v>
          </cell>
          <cell r="C25">
            <v>34.700000000000003</v>
          </cell>
          <cell r="D25">
            <v>20.100000000000001</v>
          </cell>
          <cell r="E25">
            <v>74.333333333333329</v>
          </cell>
          <cell r="F25">
            <v>95</v>
          </cell>
          <cell r="G25">
            <v>43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28.545833333333334</v>
          </cell>
          <cell r="C26">
            <v>37.200000000000003</v>
          </cell>
          <cell r="D26">
            <v>21.1</v>
          </cell>
          <cell r="E26">
            <v>59.125</v>
          </cell>
          <cell r="F26">
            <v>84</v>
          </cell>
          <cell r="G26">
            <v>29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29.220833333333331</v>
          </cell>
          <cell r="C27">
            <v>39.6</v>
          </cell>
          <cell r="D27">
            <v>19.8</v>
          </cell>
          <cell r="E27">
            <v>56.666666666666664</v>
          </cell>
          <cell r="F27">
            <v>88</v>
          </cell>
          <cell r="G27">
            <v>26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23.879166666666666</v>
          </cell>
          <cell r="C28">
            <v>30.5</v>
          </cell>
          <cell r="D28">
            <v>21.7</v>
          </cell>
          <cell r="E28">
            <v>81.75</v>
          </cell>
          <cell r="F28">
            <v>95</v>
          </cell>
          <cell r="G28">
            <v>49</v>
          </cell>
          <cell r="H28" t="str">
            <v>*</v>
          </cell>
          <cell r="I28" t="str">
            <v>*</v>
          </cell>
          <cell r="J28" t="str">
            <v>*</v>
          </cell>
          <cell r="K28">
            <v>24.4</v>
          </cell>
        </row>
        <row r="29">
          <cell r="B29">
            <v>24.658333333333335</v>
          </cell>
          <cell r="C29">
            <v>31.4</v>
          </cell>
          <cell r="D29">
            <v>20.399999999999999</v>
          </cell>
          <cell r="E29">
            <v>82.333333333333329</v>
          </cell>
          <cell r="F29">
            <v>95</v>
          </cell>
          <cell r="G29">
            <v>58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26.625</v>
          </cell>
          <cell r="C30">
            <v>34.1</v>
          </cell>
          <cell r="D30">
            <v>21.6</v>
          </cell>
          <cell r="E30">
            <v>76.708333333333329</v>
          </cell>
          <cell r="F30">
            <v>95</v>
          </cell>
          <cell r="G30">
            <v>48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26.587500000000002</v>
          </cell>
          <cell r="C31">
            <v>34.5</v>
          </cell>
          <cell r="D31">
            <v>20.6</v>
          </cell>
          <cell r="E31">
            <v>75.625</v>
          </cell>
          <cell r="F31">
            <v>95</v>
          </cell>
          <cell r="G31">
            <v>43</v>
          </cell>
          <cell r="H31" t="str">
            <v>*</v>
          </cell>
          <cell r="I31" t="str">
            <v>*</v>
          </cell>
          <cell r="J31" t="str">
            <v>*</v>
          </cell>
          <cell r="K31">
            <v>5.8</v>
          </cell>
        </row>
        <row r="32">
          <cell r="B32">
            <v>27.629166666666666</v>
          </cell>
          <cell r="C32">
            <v>34.9</v>
          </cell>
          <cell r="D32">
            <v>21.6</v>
          </cell>
          <cell r="E32">
            <v>68.75</v>
          </cell>
          <cell r="F32">
            <v>93</v>
          </cell>
          <cell r="G32">
            <v>40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27.291666666666668</v>
          </cell>
          <cell r="C33">
            <v>32.700000000000003</v>
          </cell>
          <cell r="D33">
            <v>25</v>
          </cell>
          <cell r="E33">
            <v>69.916666666666671</v>
          </cell>
          <cell r="F33">
            <v>84</v>
          </cell>
          <cell r="G33">
            <v>46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0.2</v>
          </cell>
        </row>
        <row r="34">
          <cell r="B34">
            <v>27.175000000000001</v>
          </cell>
          <cell r="C34">
            <v>34.299999999999997</v>
          </cell>
          <cell r="D34">
            <v>23.1</v>
          </cell>
          <cell r="E34">
            <v>69.458333333333329</v>
          </cell>
          <cell r="F34">
            <v>86</v>
          </cell>
          <cell r="G34">
            <v>45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25.179166666666664</v>
          </cell>
          <cell r="C35">
            <v>30.6</v>
          </cell>
          <cell r="D35">
            <v>21.2</v>
          </cell>
          <cell r="E35">
            <v>83.708333333333329</v>
          </cell>
          <cell r="F35">
            <v>95</v>
          </cell>
          <cell r="G35">
            <v>63</v>
          </cell>
          <cell r="H35" t="str">
            <v>*</v>
          </cell>
          <cell r="I35" t="str">
            <v>*</v>
          </cell>
          <cell r="J35" t="str">
            <v>*</v>
          </cell>
          <cell r="K35">
            <v>23.6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29.209090909090911</v>
          </cell>
          <cell r="C5">
            <v>36.799999999999997</v>
          </cell>
          <cell r="D5">
            <v>22.9</v>
          </cell>
          <cell r="E5">
            <v>48.81818181818182</v>
          </cell>
          <cell r="F5">
            <v>65</v>
          </cell>
          <cell r="G5">
            <v>32</v>
          </cell>
          <cell r="H5">
            <v>7.2</v>
          </cell>
          <cell r="I5" t="str">
            <v>*</v>
          </cell>
          <cell r="J5">
            <v>24.48</v>
          </cell>
          <cell r="K5">
            <v>0</v>
          </cell>
        </row>
        <row r="6">
          <cell r="B6">
            <v>30.68095238095238</v>
          </cell>
          <cell r="C6">
            <v>38.4</v>
          </cell>
          <cell r="D6">
            <v>23.6</v>
          </cell>
          <cell r="E6">
            <v>50.571428571428569</v>
          </cell>
          <cell r="F6">
            <v>74</v>
          </cell>
          <cell r="G6">
            <v>30</v>
          </cell>
          <cell r="H6">
            <v>12.6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32.433333333333337</v>
          </cell>
          <cell r="C7">
            <v>39.299999999999997</v>
          </cell>
          <cell r="D7">
            <v>25.6</v>
          </cell>
          <cell r="E7">
            <v>48.666666666666664</v>
          </cell>
          <cell r="F7">
            <v>74</v>
          </cell>
          <cell r="G7">
            <v>27</v>
          </cell>
          <cell r="H7">
            <v>16.559999999999999</v>
          </cell>
          <cell r="I7" t="str">
            <v>*</v>
          </cell>
          <cell r="J7">
            <v>44.64</v>
          </cell>
          <cell r="K7">
            <v>0</v>
          </cell>
        </row>
        <row r="8">
          <cell r="B8">
            <v>31.613636363636363</v>
          </cell>
          <cell r="C8">
            <v>40.200000000000003</v>
          </cell>
          <cell r="D8">
            <v>24.9</v>
          </cell>
          <cell r="E8">
            <v>51.272727272727273</v>
          </cell>
          <cell r="F8">
            <v>77</v>
          </cell>
          <cell r="G8">
            <v>27</v>
          </cell>
          <cell r="H8">
            <v>16.2</v>
          </cell>
          <cell r="I8" t="str">
            <v>*</v>
          </cell>
          <cell r="J8">
            <v>43.92</v>
          </cell>
          <cell r="K8">
            <v>0</v>
          </cell>
        </row>
        <row r="9">
          <cell r="B9">
            <v>26.400000000000002</v>
          </cell>
          <cell r="C9">
            <v>33.299999999999997</v>
          </cell>
          <cell r="D9">
            <v>20.2</v>
          </cell>
          <cell r="E9">
            <v>58.958333333333336</v>
          </cell>
          <cell r="F9">
            <v>78</v>
          </cell>
          <cell r="G9">
            <v>38</v>
          </cell>
          <cell r="H9">
            <v>12.6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29.927272727272726</v>
          </cell>
          <cell r="C10">
            <v>39.4</v>
          </cell>
          <cell r="D10">
            <v>22.3</v>
          </cell>
          <cell r="E10">
            <v>56.409090909090907</v>
          </cell>
          <cell r="F10">
            <v>84</v>
          </cell>
          <cell r="G10">
            <v>28</v>
          </cell>
          <cell r="H10">
            <v>17.28</v>
          </cell>
          <cell r="I10" t="str">
            <v>*</v>
          </cell>
          <cell r="J10">
            <v>40.32</v>
          </cell>
          <cell r="K10">
            <v>0</v>
          </cell>
        </row>
        <row r="11">
          <cell r="B11">
            <v>31.113043478260881</v>
          </cell>
          <cell r="C11">
            <v>37.9</v>
          </cell>
          <cell r="D11">
            <v>23.1</v>
          </cell>
          <cell r="E11">
            <v>53.434782608695649</v>
          </cell>
          <cell r="F11">
            <v>81</v>
          </cell>
          <cell r="G11">
            <v>35</v>
          </cell>
          <cell r="H11">
            <v>15.120000000000001</v>
          </cell>
          <cell r="I11" t="str">
            <v>*</v>
          </cell>
          <cell r="J11">
            <v>54.72</v>
          </cell>
          <cell r="K11">
            <v>0</v>
          </cell>
        </row>
        <row r="12">
          <cell r="B12">
            <v>23.308695652173913</v>
          </cell>
          <cell r="C12">
            <v>26.1</v>
          </cell>
          <cell r="D12">
            <v>19.7</v>
          </cell>
          <cell r="E12">
            <v>88.260869565217391</v>
          </cell>
          <cell r="F12">
            <v>93</v>
          </cell>
          <cell r="G12">
            <v>75</v>
          </cell>
          <cell r="H12">
            <v>10.08</v>
          </cell>
          <cell r="I12" t="str">
            <v>*</v>
          </cell>
          <cell r="J12">
            <v>22.32</v>
          </cell>
          <cell r="K12">
            <v>26</v>
          </cell>
        </row>
        <row r="13">
          <cell r="B13">
            <v>23.413636363636364</v>
          </cell>
          <cell r="C13">
            <v>30.5</v>
          </cell>
          <cell r="D13">
            <v>18.399999999999999</v>
          </cell>
          <cell r="E13">
            <v>73.86363636363636</v>
          </cell>
          <cell r="F13">
            <v>94</v>
          </cell>
          <cell r="G13">
            <v>42</v>
          </cell>
          <cell r="H13">
            <v>12.6</v>
          </cell>
          <cell r="I13" t="str">
            <v>*</v>
          </cell>
          <cell r="J13">
            <v>28.08</v>
          </cell>
          <cell r="K13">
            <v>1.2</v>
          </cell>
        </row>
        <row r="14">
          <cell r="B14">
            <v>28.033333333333335</v>
          </cell>
          <cell r="C14">
            <v>36.700000000000003</v>
          </cell>
          <cell r="D14">
            <v>22.4</v>
          </cell>
          <cell r="E14">
            <v>58.833333333333336</v>
          </cell>
          <cell r="F14">
            <v>83</v>
          </cell>
          <cell r="G14">
            <v>34</v>
          </cell>
          <cell r="H14">
            <v>4.6800000000000006</v>
          </cell>
          <cell r="I14" t="str">
            <v>*</v>
          </cell>
          <cell r="J14">
            <v>21.96</v>
          </cell>
          <cell r="K14">
            <v>0</v>
          </cell>
        </row>
        <row r="15">
          <cell r="B15">
            <v>31.423809523809524</v>
          </cell>
          <cell r="C15">
            <v>38.4</v>
          </cell>
          <cell r="D15">
            <v>24</v>
          </cell>
          <cell r="E15">
            <v>57.095238095238095</v>
          </cell>
          <cell r="F15">
            <v>89</v>
          </cell>
          <cell r="G15">
            <v>30</v>
          </cell>
          <cell r="H15">
            <v>13.32</v>
          </cell>
          <cell r="I15" t="str">
            <v>*</v>
          </cell>
          <cell r="J15">
            <v>39.24</v>
          </cell>
          <cell r="K15">
            <v>0</v>
          </cell>
        </row>
        <row r="16">
          <cell r="B16">
            <v>28.709090909090921</v>
          </cell>
          <cell r="C16">
            <v>33.799999999999997</v>
          </cell>
          <cell r="D16">
            <v>25.1</v>
          </cell>
          <cell r="E16">
            <v>59.545454545454547</v>
          </cell>
          <cell r="F16">
            <v>78</v>
          </cell>
          <cell r="G16">
            <v>47</v>
          </cell>
          <cell r="H16">
            <v>11.16</v>
          </cell>
          <cell r="I16" t="str">
            <v>*</v>
          </cell>
          <cell r="J16">
            <v>31.680000000000003</v>
          </cell>
          <cell r="K16">
            <v>0</v>
          </cell>
        </row>
        <row r="17">
          <cell r="B17">
            <v>22.282608695652176</v>
          </cell>
          <cell r="C17">
            <v>29.5</v>
          </cell>
          <cell r="D17">
            <v>17.899999999999999</v>
          </cell>
          <cell r="E17">
            <v>62.956521739130437</v>
          </cell>
          <cell r="F17">
            <v>75</v>
          </cell>
          <cell r="G17">
            <v>43</v>
          </cell>
          <cell r="H17">
            <v>12.24</v>
          </cell>
          <cell r="I17" t="str">
            <v>*</v>
          </cell>
          <cell r="J17">
            <v>27.36</v>
          </cell>
          <cell r="K17">
            <v>0</v>
          </cell>
        </row>
        <row r="18">
          <cell r="B18">
            <v>26.595454545454551</v>
          </cell>
          <cell r="C18">
            <v>35.799999999999997</v>
          </cell>
          <cell r="D18">
            <v>19.5</v>
          </cell>
          <cell r="E18">
            <v>55.227272727272727</v>
          </cell>
          <cell r="F18">
            <v>82</v>
          </cell>
          <cell r="G18">
            <v>33</v>
          </cell>
          <cell r="H18">
            <v>6.84</v>
          </cell>
          <cell r="I18" t="str">
            <v>*</v>
          </cell>
          <cell r="J18">
            <v>18.36</v>
          </cell>
          <cell r="K18">
            <v>0</v>
          </cell>
        </row>
        <row r="19">
          <cell r="B19">
            <v>31.28</v>
          </cell>
          <cell r="C19">
            <v>40.1</v>
          </cell>
          <cell r="D19">
            <v>23.2</v>
          </cell>
          <cell r="E19">
            <v>56.15</v>
          </cell>
          <cell r="F19">
            <v>84</v>
          </cell>
          <cell r="G19">
            <v>25</v>
          </cell>
          <cell r="H19">
            <v>4.32</v>
          </cell>
          <cell r="I19" t="str">
            <v>*</v>
          </cell>
          <cell r="J19">
            <v>27</v>
          </cell>
          <cell r="K19">
            <v>0</v>
          </cell>
        </row>
        <row r="20">
          <cell r="B20">
            <v>31.763636363636355</v>
          </cell>
          <cell r="C20">
            <v>39</v>
          </cell>
          <cell r="D20">
            <v>22.4</v>
          </cell>
          <cell r="E20">
            <v>48.454545454545453</v>
          </cell>
          <cell r="F20">
            <v>80</v>
          </cell>
          <cell r="G20">
            <v>29</v>
          </cell>
          <cell r="H20">
            <v>13.68</v>
          </cell>
          <cell r="I20" t="str">
            <v>*</v>
          </cell>
          <cell r="J20">
            <v>86.4</v>
          </cell>
          <cell r="K20">
            <v>0</v>
          </cell>
        </row>
        <row r="21">
          <cell r="B21">
            <v>31.868181818181828</v>
          </cell>
          <cell r="C21">
            <v>40.200000000000003</v>
          </cell>
          <cell r="D21">
            <v>23.1</v>
          </cell>
          <cell r="E21">
            <v>48.909090909090907</v>
          </cell>
          <cell r="F21">
            <v>84</v>
          </cell>
          <cell r="G21">
            <v>21</v>
          </cell>
          <cell r="H21">
            <v>15.48</v>
          </cell>
          <cell r="I21" t="str">
            <v>*</v>
          </cell>
          <cell r="J21">
            <v>38.519999999999996</v>
          </cell>
          <cell r="K21">
            <v>0</v>
          </cell>
        </row>
        <row r="22">
          <cell r="B22">
            <v>31.87619047619047</v>
          </cell>
          <cell r="C22">
            <v>40.6</v>
          </cell>
          <cell r="D22">
            <v>23.7</v>
          </cell>
          <cell r="E22">
            <v>48.476190476190474</v>
          </cell>
          <cell r="F22">
            <v>78</v>
          </cell>
          <cell r="G22">
            <v>24</v>
          </cell>
          <cell r="H22">
            <v>10.8</v>
          </cell>
          <cell r="I22" t="str">
            <v>*</v>
          </cell>
          <cell r="J22">
            <v>26.28</v>
          </cell>
          <cell r="K22">
            <v>0</v>
          </cell>
        </row>
        <row r="23">
          <cell r="B23">
            <v>31.721739130434777</v>
          </cell>
          <cell r="C23">
            <v>42</v>
          </cell>
          <cell r="D23">
            <v>26.2</v>
          </cell>
          <cell r="E23">
            <v>51.043478260869563</v>
          </cell>
          <cell r="F23">
            <v>75</v>
          </cell>
          <cell r="G23">
            <v>22</v>
          </cell>
          <cell r="H23">
            <v>12.24</v>
          </cell>
          <cell r="I23" t="str">
            <v>*</v>
          </cell>
          <cell r="J23">
            <v>27.36</v>
          </cell>
          <cell r="K23">
            <v>0</v>
          </cell>
        </row>
        <row r="24">
          <cell r="B24">
            <v>28.608695652173918</v>
          </cell>
          <cell r="C24">
            <v>35.200000000000003</v>
          </cell>
          <cell r="D24">
            <v>24</v>
          </cell>
          <cell r="E24">
            <v>63.913043478260867</v>
          </cell>
          <cell r="F24">
            <v>83</v>
          </cell>
          <cell r="G24">
            <v>39</v>
          </cell>
          <cell r="H24">
            <v>11.879999999999999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31.931818181818187</v>
          </cell>
          <cell r="C25">
            <v>41</v>
          </cell>
          <cell r="D25">
            <v>24.7</v>
          </cell>
          <cell r="E25">
            <v>50.636363636363633</v>
          </cell>
          <cell r="F25">
            <v>78</v>
          </cell>
          <cell r="G25">
            <v>22</v>
          </cell>
          <cell r="H25">
            <v>6.48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32.70000000000001</v>
          </cell>
          <cell r="C26">
            <v>40.5</v>
          </cell>
          <cell r="D26">
            <v>24.7</v>
          </cell>
          <cell r="E26">
            <v>48.833333333333336</v>
          </cell>
          <cell r="F26">
            <v>81</v>
          </cell>
          <cell r="G26">
            <v>25</v>
          </cell>
          <cell r="H26">
            <v>11.520000000000001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32.908695652173911</v>
          </cell>
          <cell r="C27">
            <v>41.1</v>
          </cell>
          <cell r="D27">
            <v>24</v>
          </cell>
          <cell r="E27">
            <v>48.130434782608695</v>
          </cell>
          <cell r="F27">
            <v>83</v>
          </cell>
          <cell r="G27">
            <v>22</v>
          </cell>
          <cell r="H27">
            <v>11.16</v>
          </cell>
          <cell r="I27" t="str">
            <v>*</v>
          </cell>
          <cell r="J27">
            <v>43.56</v>
          </cell>
          <cell r="K27">
            <v>0</v>
          </cell>
        </row>
        <row r="28">
          <cell r="B28">
            <v>28.700000000000003</v>
          </cell>
          <cell r="C28">
            <v>33.6</v>
          </cell>
          <cell r="D28">
            <v>25.6</v>
          </cell>
          <cell r="E28">
            <v>62.31818181818182</v>
          </cell>
          <cell r="F28">
            <v>78</v>
          </cell>
          <cell r="G28">
            <v>43</v>
          </cell>
          <cell r="H28">
            <v>7.2</v>
          </cell>
          <cell r="I28" t="str">
            <v>*</v>
          </cell>
          <cell r="J28">
            <v>38.519999999999996</v>
          </cell>
          <cell r="K28">
            <v>0</v>
          </cell>
        </row>
        <row r="29">
          <cell r="B29">
            <v>27.568181818181817</v>
          </cell>
          <cell r="C29">
            <v>33.200000000000003</v>
          </cell>
          <cell r="D29">
            <v>23.5</v>
          </cell>
          <cell r="E29">
            <v>71.63636363636364</v>
          </cell>
          <cell r="F29">
            <v>91</v>
          </cell>
          <cell r="G29">
            <v>51</v>
          </cell>
          <cell r="H29">
            <v>10.08</v>
          </cell>
          <cell r="I29" t="str">
            <v>*</v>
          </cell>
          <cell r="J29">
            <v>36.36</v>
          </cell>
          <cell r="K29">
            <v>1.4</v>
          </cell>
        </row>
        <row r="30">
          <cell r="B30">
            <v>29.445454545454542</v>
          </cell>
          <cell r="C30">
            <v>37.200000000000003</v>
          </cell>
          <cell r="D30">
            <v>23.3</v>
          </cell>
          <cell r="E30">
            <v>64.63636363636364</v>
          </cell>
          <cell r="F30">
            <v>90</v>
          </cell>
          <cell r="G30">
            <v>35</v>
          </cell>
          <cell r="H30">
            <v>12.6</v>
          </cell>
          <cell r="I30" t="str">
            <v>*</v>
          </cell>
          <cell r="J30">
            <v>35.28</v>
          </cell>
          <cell r="K30">
            <v>0</v>
          </cell>
        </row>
        <row r="31">
          <cell r="B31">
            <v>30.947826086956521</v>
          </cell>
          <cell r="C31">
            <v>37.9</v>
          </cell>
          <cell r="D31">
            <v>23.5</v>
          </cell>
          <cell r="E31">
            <v>55.478260869565219</v>
          </cell>
          <cell r="F31">
            <v>85</v>
          </cell>
          <cell r="G31">
            <v>32</v>
          </cell>
          <cell r="H31">
            <v>16.920000000000002</v>
          </cell>
          <cell r="I31" t="str">
            <v>*</v>
          </cell>
          <cell r="J31">
            <v>44.28</v>
          </cell>
          <cell r="K31">
            <v>0</v>
          </cell>
        </row>
        <row r="32">
          <cell r="B32">
            <v>31.700000000000003</v>
          </cell>
          <cell r="C32">
            <v>36.299999999999997</v>
          </cell>
          <cell r="D32">
            <v>29</v>
          </cell>
          <cell r="E32">
            <v>52.285714285714285</v>
          </cell>
          <cell r="F32">
            <v>61</v>
          </cell>
          <cell r="G32">
            <v>37</v>
          </cell>
          <cell r="H32">
            <v>20.52</v>
          </cell>
          <cell r="I32" t="str">
            <v>*</v>
          </cell>
          <cell r="J32">
            <v>47.16</v>
          </cell>
          <cell r="K32">
            <v>0</v>
          </cell>
        </row>
        <row r="33">
          <cell r="B33">
            <v>30.722727272727266</v>
          </cell>
          <cell r="C33">
            <v>35.6</v>
          </cell>
          <cell r="D33">
            <v>27.8</v>
          </cell>
          <cell r="E33">
            <v>57.954545454545453</v>
          </cell>
          <cell r="F33">
            <v>68</v>
          </cell>
          <cell r="G33">
            <v>41</v>
          </cell>
          <cell r="H33">
            <v>11.879999999999999</v>
          </cell>
          <cell r="I33" t="str">
            <v>*</v>
          </cell>
          <cell r="J33">
            <v>33.119999999999997</v>
          </cell>
          <cell r="K33">
            <v>0</v>
          </cell>
        </row>
        <row r="34">
          <cell r="B34">
            <v>30.963157894736838</v>
          </cell>
          <cell r="C34">
            <v>37.799999999999997</v>
          </cell>
          <cell r="D34">
            <v>24.8</v>
          </cell>
          <cell r="E34">
            <v>56.315789473684212</v>
          </cell>
          <cell r="F34">
            <v>79</v>
          </cell>
          <cell r="G34">
            <v>28</v>
          </cell>
          <cell r="H34">
            <v>15.48</v>
          </cell>
          <cell r="I34" t="str">
            <v>*</v>
          </cell>
          <cell r="J34">
            <v>42.480000000000004</v>
          </cell>
          <cell r="K34">
            <v>0</v>
          </cell>
        </row>
        <row r="35">
          <cell r="B35">
            <v>29.833333333333329</v>
          </cell>
          <cell r="C35">
            <v>33.4</v>
          </cell>
          <cell r="D35">
            <v>25.7</v>
          </cell>
          <cell r="E35">
            <v>58.777777777777779</v>
          </cell>
          <cell r="F35">
            <v>79</v>
          </cell>
          <cell r="G35">
            <v>40</v>
          </cell>
          <cell r="H35">
            <v>12.96</v>
          </cell>
          <cell r="I35" t="str">
            <v>*</v>
          </cell>
          <cell r="J35">
            <v>30.6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ngél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26.795833333333334</v>
          </cell>
          <cell r="C5">
            <v>32.200000000000003</v>
          </cell>
          <cell r="D5">
            <v>22.9</v>
          </cell>
          <cell r="E5">
            <v>72.75</v>
          </cell>
          <cell r="F5">
            <v>92</v>
          </cell>
          <cell r="G5">
            <v>51</v>
          </cell>
          <cell r="H5">
            <v>10.08</v>
          </cell>
          <cell r="I5" t="str">
            <v>*</v>
          </cell>
          <cell r="J5">
            <v>23.400000000000002</v>
          </cell>
          <cell r="K5">
            <v>0</v>
          </cell>
        </row>
        <row r="6">
          <cell r="B6">
            <v>28.004166666666663</v>
          </cell>
          <cell r="C6">
            <v>35.6</v>
          </cell>
          <cell r="D6">
            <v>22.1</v>
          </cell>
          <cell r="E6">
            <v>64.25</v>
          </cell>
          <cell r="F6">
            <v>92</v>
          </cell>
          <cell r="G6">
            <v>42</v>
          </cell>
          <cell r="H6">
            <v>10.44</v>
          </cell>
          <cell r="I6" t="str">
            <v>*</v>
          </cell>
          <cell r="J6">
            <v>23.400000000000002</v>
          </cell>
          <cell r="K6">
            <v>0</v>
          </cell>
        </row>
        <row r="7">
          <cell r="B7">
            <v>30.779166666666672</v>
          </cell>
          <cell r="C7">
            <v>38.5</v>
          </cell>
          <cell r="D7">
            <v>24.6</v>
          </cell>
          <cell r="E7">
            <v>60.583333333333336</v>
          </cell>
          <cell r="F7">
            <v>85</v>
          </cell>
          <cell r="G7">
            <v>34</v>
          </cell>
          <cell r="H7">
            <v>17.64</v>
          </cell>
          <cell r="I7" t="str">
            <v>*</v>
          </cell>
          <cell r="J7">
            <v>34.200000000000003</v>
          </cell>
          <cell r="K7">
            <v>0</v>
          </cell>
        </row>
        <row r="8">
          <cell r="B8">
            <v>31.329166666666669</v>
          </cell>
          <cell r="C8">
            <v>38.700000000000003</v>
          </cell>
          <cell r="D8">
            <v>26.5</v>
          </cell>
          <cell r="E8">
            <v>55.041666666666664</v>
          </cell>
          <cell r="F8">
            <v>76</v>
          </cell>
          <cell r="G8">
            <v>30</v>
          </cell>
          <cell r="H8">
            <v>27.36</v>
          </cell>
          <cell r="I8" t="str">
            <v>*</v>
          </cell>
          <cell r="J8">
            <v>54</v>
          </cell>
          <cell r="K8">
            <v>0</v>
          </cell>
        </row>
        <row r="9">
          <cell r="B9">
            <v>27.479166666666668</v>
          </cell>
          <cell r="C9">
            <v>34.6</v>
          </cell>
          <cell r="D9">
            <v>22.4</v>
          </cell>
          <cell r="E9">
            <v>71.875</v>
          </cell>
          <cell r="F9">
            <v>91</v>
          </cell>
          <cell r="G9">
            <v>49</v>
          </cell>
          <cell r="H9">
            <v>16.920000000000002</v>
          </cell>
          <cell r="I9" t="str">
            <v>*</v>
          </cell>
          <cell r="J9">
            <v>35.64</v>
          </cell>
          <cell r="K9">
            <v>0</v>
          </cell>
        </row>
        <row r="10">
          <cell r="B10">
            <v>29.095833333333328</v>
          </cell>
          <cell r="C10">
            <v>37.799999999999997</v>
          </cell>
          <cell r="D10">
            <v>22.4</v>
          </cell>
          <cell r="E10">
            <v>65.875</v>
          </cell>
          <cell r="F10">
            <v>91</v>
          </cell>
          <cell r="G10">
            <v>35</v>
          </cell>
          <cell r="H10">
            <v>22.32</v>
          </cell>
          <cell r="I10" t="str">
            <v>*</v>
          </cell>
          <cell r="J10">
            <v>63.360000000000007</v>
          </cell>
          <cell r="K10">
            <v>0</v>
          </cell>
        </row>
        <row r="11">
          <cell r="B11">
            <v>31.541666666666661</v>
          </cell>
          <cell r="C11">
            <v>39.200000000000003</v>
          </cell>
          <cell r="D11">
            <v>26</v>
          </cell>
          <cell r="E11">
            <v>56.583333333333336</v>
          </cell>
          <cell r="F11">
            <v>85</v>
          </cell>
          <cell r="G11">
            <v>29</v>
          </cell>
          <cell r="H11">
            <v>27.720000000000002</v>
          </cell>
          <cell r="I11" t="str">
            <v>*</v>
          </cell>
          <cell r="J11">
            <v>51.84</v>
          </cell>
          <cell r="K11">
            <v>3.2</v>
          </cell>
        </row>
        <row r="12">
          <cell r="B12">
            <v>22.3125</v>
          </cell>
          <cell r="C12">
            <v>27.3</v>
          </cell>
          <cell r="D12">
            <v>17.7</v>
          </cell>
          <cell r="E12">
            <v>95.291666666666671</v>
          </cell>
          <cell r="F12">
            <v>100</v>
          </cell>
          <cell r="G12">
            <v>78</v>
          </cell>
          <cell r="H12">
            <v>19.440000000000001</v>
          </cell>
          <cell r="I12" t="str">
            <v>*</v>
          </cell>
          <cell r="J12">
            <v>34.200000000000003</v>
          </cell>
          <cell r="K12">
            <v>82.6</v>
          </cell>
        </row>
        <row r="13">
          <cell r="B13">
            <v>21.762500000000003</v>
          </cell>
          <cell r="C13">
            <v>28.5</v>
          </cell>
          <cell r="D13">
            <v>17.8</v>
          </cell>
          <cell r="E13">
            <v>80.125</v>
          </cell>
          <cell r="F13">
            <v>99</v>
          </cell>
          <cell r="G13">
            <v>45</v>
          </cell>
          <cell r="H13">
            <v>9.7200000000000006</v>
          </cell>
          <cell r="I13" t="str">
            <v>*</v>
          </cell>
          <cell r="J13">
            <v>23.040000000000003</v>
          </cell>
          <cell r="K13">
            <v>4</v>
          </cell>
        </row>
        <row r="14">
          <cell r="B14">
            <v>24.45</v>
          </cell>
          <cell r="C14">
            <v>32.5</v>
          </cell>
          <cell r="D14">
            <v>18.100000000000001</v>
          </cell>
          <cell r="E14">
            <v>72.875</v>
          </cell>
          <cell r="F14">
            <v>95</v>
          </cell>
          <cell r="G14">
            <v>49</v>
          </cell>
          <cell r="H14">
            <v>16.559999999999999</v>
          </cell>
          <cell r="I14" t="str">
            <v>*</v>
          </cell>
          <cell r="J14">
            <v>33.119999999999997</v>
          </cell>
          <cell r="K14">
            <v>0</v>
          </cell>
        </row>
        <row r="15">
          <cell r="B15">
            <v>28.566666666666663</v>
          </cell>
          <cell r="C15">
            <v>37.1</v>
          </cell>
          <cell r="D15">
            <v>21.4</v>
          </cell>
          <cell r="E15">
            <v>60.208333333333336</v>
          </cell>
          <cell r="F15">
            <v>79</v>
          </cell>
          <cell r="G15">
            <v>40</v>
          </cell>
          <cell r="H15">
            <v>18.720000000000002</v>
          </cell>
          <cell r="I15" t="str">
            <v>*</v>
          </cell>
          <cell r="J15">
            <v>36.72</v>
          </cell>
          <cell r="K15">
            <v>0</v>
          </cell>
        </row>
        <row r="16">
          <cell r="B16">
            <v>28.850000000000005</v>
          </cell>
          <cell r="C16">
            <v>35.299999999999997</v>
          </cell>
          <cell r="D16">
            <v>23</v>
          </cell>
          <cell r="E16">
            <v>65.291666666666671</v>
          </cell>
          <cell r="F16">
            <v>80</v>
          </cell>
          <cell r="G16">
            <v>44</v>
          </cell>
          <cell r="H16">
            <v>24.12</v>
          </cell>
          <cell r="I16" t="str">
            <v>*</v>
          </cell>
          <cell r="J16">
            <v>44.28</v>
          </cell>
          <cell r="K16">
            <v>0</v>
          </cell>
        </row>
        <row r="17">
          <cell r="B17">
            <v>22.029166666666669</v>
          </cell>
          <cell r="C17">
            <v>28.4</v>
          </cell>
          <cell r="D17">
            <v>17.899999999999999</v>
          </cell>
          <cell r="E17">
            <v>71.291666666666671</v>
          </cell>
          <cell r="F17">
            <v>84</v>
          </cell>
          <cell r="G17">
            <v>50</v>
          </cell>
          <cell r="H17">
            <v>16.920000000000002</v>
          </cell>
          <cell r="I17" t="str">
            <v>*</v>
          </cell>
          <cell r="J17">
            <v>35.64</v>
          </cell>
          <cell r="K17">
            <v>0</v>
          </cell>
        </row>
        <row r="18">
          <cell r="B18">
            <v>24</v>
          </cell>
          <cell r="C18">
            <v>31.7</v>
          </cell>
          <cell r="D18">
            <v>19.2</v>
          </cell>
          <cell r="E18">
            <v>75.565217391304344</v>
          </cell>
          <cell r="F18">
            <v>95</v>
          </cell>
          <cell r="G18">
            <v>49</v>
          </cell>
          <cell r="H18">
            <v>16.920000000000002</v>
          </cell>
          <cell r="I18" t="str">
            <v>*</v>
          </cell>
          <cell r="J18">
            <v>27.720000000000002</v>
          </cell>
          <cell r="K18">
            <v>0</v>
          </cell>
        </row>
        <row r="19">
          <cell r="B19">
            <v>26.925000000000008</v>
          </cell>
          <cell r="C19">
            <v>35.700000000000003</v>
          </cell>
          <cell r="D19">
            <v>19.600000000000001</v>
          </cell>
          <cell r="E19">
            <v>66.458333333333329</v>
          </cell>
          <cell r="F19">
            <v>88</v>
          </cell>
          <cell r="G19">
            <v>41</v>
          </cell>
          <cell r="H19">
            <v>20.16</v>
          </cell>
          <cell r="I19" t="str">
            <v>*</v>
          </cell>
          <cell r="J19">
            <v>33.480000000000004</v>
          </cell>
          <cell r="K19">
            <v>0</v>
          </cell>
        </row>
        <row r="20">
          <cell r="B20">
            <v>30.337500000000002</v>
          </cell>
          <cell r="C20">
            <v>38.799999999999997</v>
          </cell>
          <cell r="D20">
            <v>23.3</v>
          </cell>
          <cell r="E20">
            <v>57.541666666666664</v>
          </cell>
          <cell r="F20">
            <v>81</v>
          </cell>
          <cell r="G20">
            <v>33</v>
          </cell>
          <cell r="H20">
            <v>21.240000000000002</v>
          </cell>
          <cell r="I20" t="str">
            <v>*</v>
          </cell>
          <cell r="J20">
            <v>39.96</v>
          </cell>
          <cell r="K20">
            <v>0</v>
          </cell>
        </row>
        <row r="21">
          <cell r="B21">
            <v>28.375000000000004</v>
          </cell>
          <cell r="C21">
            <v>37.6</v>
          </cell>
          <cell r="D21">
            <v>24.1</v>
          </cell>
          <cell r="E21">
            <v>64.916666666666671</v>
          </cell>
          <cell r="F21">
            <v>86</v>
          </cell>
          <cell r="G21">
            <v>42</v>
          </cell>
          <cell r="H21">
            <v>19.8</v>
          </cell>
          <cell r="I21" t="str">
            <v>*</v>
          </cell>
          <cell r="J21">
            <v>46.440000000000005</v>
          </cell>
          <cell r="K21">
            <v>1</v>
          </cell>
        </row>
        <row r="22">
          <cell r="B22">
            <v>28.050000000000008</v>
          </cell>
          <cell r="C22">
            <v>37.5</v>
          </cell>
          <cell r="D22">
            <v>22.2</v>
          </cell>
          <cell r="E22">
            <v>71.583333333333329</v>
          </cell>
          <cell r="F22">
            <v>98</v>
          </cell>
          <cell r="G22">
            <v>35</v>
          </cell>
          <cell r="H22">
            <v>18.720000000000002</v>
          </cell>
          <cell r="I22" t="str">
            <v>*</v>
          </cell>
          <cell r="J22">
            <v>41.4</v>
          </cell>
          <cell r="K22">
            <v>9.6</v>
          </cell>
        </row>
        <row r="23">
          <cell r="B23">
            <v>26.358333333333338</v>
          </cell>
          <cell r="C23">
            <v>33.200000000000003</v>
          </cell>
          <cell r="D23">
            <v>21.7</v>
          </cell>
          <cell r="E23">
            <v>68.25</v>
          </cell>
          <cell r="F23">
            <v>85</v>
          </cell>
          <cell r="G23">
            <v>47</v>
          </cell>
          <cell r="H23">
            <v>26.64</v>
          </cell>
          <cell r="I23" t="str">
            <v>*</v>
          </cell>
          <cell r="J23">
            <v>47.88</v>
          </cell>
          <cell r="K23">
            <v>0</v>
          </cell>
        </row>
        <row r="24">
          <cell r="B24">
            <v>25.541666666666668</v>
          </cell>
          <cell r="C24">
            <v>33</v>
          </cell>
          <cell r="D24">
            <v>20.6</v>
          </cell>
          <cell r="E24">
            <v>75.208333333333329</v>
          </cell>
          <cell r="F24">
            <v>97</v>
          </cell>
          <cell r="G24">
            <v>44</v>
          </cell>
          <cell r="H24">
            <v>20.52</v>
          </cell>
          <cell r="I24" t="str">
            <v>*</v>
          </cell>
          <cell r="J24">
            <v>35.28</v>
          </cell>
          <cell r="K24">
            <v>1.4</v>
          </cell>
        </row>
        <row r="25">
          <cell r="B25">
            <v>27.516666666666666</v>
          </cell>
          <cell r="C25">
            <v>34.6</v>
          </cell>
          <cell r="D25">
            <v>22</v>
          </cell>
          <cell r="E25">
            <v>65.333333333333329</v>
          </cell>
          <cell r="F25">
            <v>88</v>
          </cell>
          <cell r="G25">
            <v>40</v>
          </cell>
          <cell r="H25">
            <v>19.079999999999998</v>
          </cell>
          <cell r="I25" t="str">
            <v>*</v>
          </cell>
          <cell r="J25">
            <v>55.440000000000005</v>
          </cell>
          <cell r="K25">
            <v>0</v>
          </cell>
        </row>
        <row r="26">
          <cell r="B26">
            <v>28.004166666666666</v>
          </cell>
          <cell r="C26">
            <v>36.200000000000003</v>
          </cell>
          <cell r="D26">
            <v>20</v>
          </cell>
          <cell r="E26">
            <v>59.75</v>
          </cell>
          <cell r="F26">
            <v>89</v>
          </cell>
          <cell r="G26">
            <v>30</v>
          </cell>
          <cell r="H26">
            <v>19.440000000000001</v>
          </cell>
          <cell r="I26" t="str">
            <v>*</v>
          </cell>
          <cell r="J26">
            <v>32.04</v>
          </cell>
          <cell r="K26">
            <v>0</v>
          </cell>
        </row>
        <row r="27">
          <cell r="B27">
            <v>29.913043478260871</v>
          </cell>
          <cell r="C27">
            <v>38.6</v>
          </cell>
          <cell r="D27">
            <v>22.6</v>
          </cell>
          <cell r="E27">
            <v>55.956521739130437</v>
          </cell>
          <cell r="F27">
            <v>81</v>
          </cell>
          <cell r="G27">
            <v>32</v>
          </cell>
          <cell r="H27">
            <v>18.720000000000002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25.266666666666666</v>
          </cell>
          <cell r="C28">
            <v>32.1</v>
          </cell>
          <cell r="D28">
            <v>20.9</v>
          </cell>
          <cell r="E28">
            <v>79.083333333333329</v>
          </cell>
          <cell r="F28">
            <v>99</v>
          </cell>
          <cell r="G28">
            <v>49</v>
          </cell>
          <cell r="H28">
            <v>18.720000000000002</v>
          </cell>
          <cell r="I28" t="str">
            <v>*</v>
          </cell>
          <cell r="J28">
            <v>46.080000000000005</v>
          </cell>
          <cell r="K28">
            <v>25.2</v>
          </cell>
        </row>
        <row r="29">
          <cell r="B29">
            <v>24.429166666666664</v>
          </cell>
          <cell r="C29">
            <v>30</v>
          </cell>
          <cell r="D29">
            <v>21</v>
          </cell>
          <cell r="E29">
            <v>88</v>
          </cell>
          <cell r="F29">
            <v>99</v>
          </cell>
          <cell r="G29">
            <v>65</v>
          </cell>
          <cell r="H29">
            <v>9.3600000000000012</v>
          </cell>
          <cell r="I29" t="str">
            <v>*</v>
          </cell>
          <cell r="J29">
            <v>20.88</v>
          </cell>
          <cell r="K29">
            <v>0.2</v>
          </cell>
        </row>
        <row r="30">
          <cell r="B30">
            <v>26.624999999999996</v>
          </cell>
          <cell r="C30">
            <v>31.9</v>
          </cell>
          <cell r="D30">
            <v>21</v>
          </cell>
          <cell r="E30">
            <v>82.833333333333329</v>
          </cell>
          <cell r="F30">
            <v>99</v>
          </cell>
          <cell r="G30">
            <v>63</v>
          </cell>
          <cell r="H30">
            <v>10.8</v>
          </cell>
          <cell r="I30" t="str">
            <v>*</v>
          </cell>
          <cell r="J30">
            <v>76.319999999999993</v>
          </cell>
          <cell r="K30">
            <v>4.2</v>
          </cell>
        </row>
        <row r="31">
          <cell r="B31">
            <v>25.469565217391306</v>
          </cell>
          <cell r="C31">
            <v>34.6</v>
          </cell>
          <cell r="D31">
            <v>21.4</v>
          </cell>
          <cell r="E31">
            <v>84.521739130434781</v>
          </cell>
          <cell r="F31">
            <v>99</v>
          </cell>
          <cell r="G31">
            <v>50</v>
          </cell>
          <cell r="H31">
            <v>17.64</v>
          </cell>
          <cell r="I31" t="str">
            <v>*</v>
          </cell>
          <cell r="J31">
            <v>64.08</v>
          </cell>
          <cell r="K31">
            <v>7.2</v>
          </cell>
        </row>
        <row r="32">
          <cell r="B32">
            <v>26.737500000000001</v>
          </cell>
          <cell r="C32">
            <v>34.6</v>
          </cell>
          <cell r="D32">
            <v>21.5</v>
          </cell>
          <cell r="E32">
            <v>77.458333333333329</v>
          </cell>
          <cell r="F32">
            <v>97</v>
          </cell>
          <cell r="G32">
            <v>44</v>
          </cell>
          <cell r="H32">
            <v>30.240000000000002</v>
          </cell>
          <cell r="I32" t="str">
            <v>*</v>
          </cell>
          <cell r="J32">
            <v>55.800000000000004</v>
          </cell>
          <cell r="K32">
            <v>0</v>
          </cell>
        </row>
        <row r="33">
          <cell r="B33">
            <v>27.25</v>
          </cell>
          <cell r="C33">
            <v>31.7</v>
          </cell>
          <cell r="D33">
            <v>25.4</v>
          </cell>
          <cell r="E33">
            <v>76.25</v>
          </cell>
          <cell r="F33">
            <v>87</v>
          </cell>
          <cell r="G33">
            <v>58</v>
          </cell>
          <cell r="H33">
            <v>15.840000000000002</v>
          </cell>
          <cell r="I33" t="str">
            <v>*</v>
          </cell>
          <cell r="J33">
            <v>34.56</v>
          </cell>
          <cell r="K33">
            <v>0.4</v>
          </cell>
        </row>
        <row r="34">
          <cell r="B34">
            <v>26.883333333333336</v>
          </cell>
          <cell r="C34">
            <v>32.200000000000003</v>
          </cell>
          <cell r="D34">
            <v>23.5</v>
          </cell>
          <cell r="E34">
            <v>80.166666666666671</v>
          </cell>
          <cell r="F34">
            <v>94</v>
          </cell>
          <cell r="G34">
            <v>61</v>
          </cell>
          <cell r="H34">
            <v>23.040000000000003</v>
          </cell>
          <cell r="I34" t="str">
            <v>*</v>
          </cell>
          <cell r="J34">
            <v>52.56</v>
          </cell>
          <cell r="K34">
            <v>0.4</v>
          </cell>
        </row>
        <row r="35">
          <cell r="B35">
            <v>24.747826086956518</v>
          </cell>
          <cell r="C35">
            <v>29.5</v>
          </cell>
          <cell r="D35">
            <v>22.1</v>
          </cell>
          <cell r="E35">
            <v>90.652173913043484</v>
          </cell>
          <cell r="F35">
            <v>99</v>
          </cell>
          <cell r="G35">
            <v>69</v>
          </cell>
          <cell r="H35">
            <v>20.16</v>
          </cell>
          <cell r="I35" t="str">
            <v>*</v>
          </cell>
          <cell r="J35">
            <v>41.04</v>
          </cell>
          <cell r="K35">
            <v>8.7999999999999989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28.333333333333339</v>
          </cell>
          <cell r="C30">
            <v>35.200000000000003</v>
          </cell>
          <cell r="D30">
            <v>23.8</v>
          </cell>
          <cell r="E30">
            <v>72.791666666666671</v>
          </cell>
          <cell r="F30">
            <v>94</v>
          </cell>
          <cell r="G30">
            <v>39</v>
          </cell>
          <cell r="H30">
            <v>19.079999999999998</v>
          </cell>
          <cell r="I30" t="str">
            <v>*</v>
          </cell>
          <cell r="J30">
            <v>39.96</v>
          </cell>
          <cell r="K30">
            <v>0</v>
          </cell>
        </row>
        <row r="31">
          <cell r="B31">
            <v>30.354166666666661</v>
          </cell>
          <cell r="C31">
            <v>36.9</v>
          </cell>
          <cell r="D31">
            <v>25.1</v>
          </cell>
          <cell r="E31">
            <v>63.333333333333336</v>
          </cell>
          <cell r="F31">
            <v>87</v>
          </cell>
          <cell r="G31">
            <v>35</v>
          </cell>
          <cell r="H31">
            <v>27</v>
          </cell>
          <cell r="I31" t="str">
            <v>*</v>
          </cell>
          <cell r="J31">
            <v>47.16</v>
          </cell>
          <cell r="K31">
            <v>0</v>
          </cell>
        </row>
        <row r="32">
          <cell r="B32">
            <v>31.004166666666666</v>
          </cell>
          <cell r="C32">
            <v>36</v>
          </cell>
          <cell r="D32">
            <v>27.4</v>
          </cell>
          <cell r="E32">
            <v>59.25</v>
          </cell>
          <cell r="F32">
            <v>74</v>
          </cell>
          <cell r="G32">
            <v>40</v>
          </cell>
          <cell r="H32">
            <v>28.44</v>
          </cell>
          <cell r="I32" t="str">
            <v>*</v>
          </cell>
          <cell r="J32">
            <v>54.72</v>
          </cell>
          <cell r="K32">
            <v>0</v>
          </cell>
        </row>
        <row r="33">
          <cell r="B33">
            <v>31.275000000000002</v>
          </cell>
          <cell r="C33">
            <v>37.799999999999997</v>
          </cell>
          <cell r="D33">
            <v>26</v>
          </cell>
          <cell r="E33">
            <v>61</v>
          </cell>
          <cell r="F33">
            <v>87</v>
          </cell>
          <cell r="G33">
            <v>32</v>
          </cell>
          <cell r="H33">
            <v>27.720000000000002</v>
          </cell>
          <cell r="I33" t="str">
            <v>*</v>
          </cell>
          <cell r="J33">
            <v>51.480000000000004</v>
          </cell>
          <cell r="K33">
            <v>0</v>
          </cell>
        </row>
        <row r="34">
          <cell r="B34">
            <v>31.295833333333334</v>
          </cell>
          <cell r="C34">
            <v>35.700000000000003</v>
          </cell>
          <cell r="D34">
            <v>26.4</v>
          </cell>
          <cell r="E34">
            <v>58.708333333333336</v>
          </cell>
          <cell r="F34">
            <v>78</v>
          </cell>
          <cell r="G34">
            <v>41</v>
          </cell>
          <cell r="H34">
            <v>23.759999999999998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B35">
            <v>29.245833333333334</v>
          </cell>
          <cell r="C35">
            <v>33.799999999999997</v>
          </cell>
          <cell r="D35">
            <v>26.2</v>
          </cell>
          <cell r="E35">
            <v>65.125</v>
          </cell>
          <cell r="F35">
            <v>77</v>
          </cell>
          <cell r="G35">
            <v>48</v>
          </cell>
          <cell r="H35">
            <v>20.52</v>
          </cell>
          <cell r="I35" t="str">
            <v>*</v>
          </cell>
          <cell r="J35">
            <v>46.800000000000004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25.950000000000006</v>
          </cell>
          <cell r="C5">
            <v>34.200000000000003</v>
          </cell>
          <cell r="D5">
            <v>22.1</v>
          </cell>
          <cell r="E5">
            <v>81.875</v>
          </cell>
          <cell r="F5">
            <v>98</v>
          </cell>
          <cell r="G5">
            <v>46</v>
          </cell>
          <cell r="H5">
            <v>9.7200000000000006</v>
          </cell>
          <cell r="I5" t="str">
            <v>*</v>
          </cell>
          <cell r="J5">
            <v>29.52</v>
          </cell>
          <cell r="K5">
            <v>1.6</v>
          </cell>
        </row>
        <row r="6">
          <cell r="B6">
            <v>26.458333333333332</v>
          </cell>
          <cell r="C6">
            <v>35.5</v>
          </cell>
          <cell r="D6">
            <v>20.399999999999999</v>
          </cell>
          <cell r="E6">
            <v>78.875</v>
          </cell>
          <cell r="F6">
            <v>98</v>
          </cell>
          <cell r="G6">
            <v>45</v>
          </cell>
          <cell r="H6">
            <v>9.3600000000000012</v>
          </cell>
          <cell r="I6" t="str">
            <v>*</v>
          </cell>
          <cell r="J6">
            <v>33.840000000000003</v>
          </cell>
          <cell r="K6">
            <v>0.8</v>
          </cell>
        </row>
        <row r="7">
          <cell r="B7">
            <v>30.287500000000005</v>
          </cell>
          <cell r="C7">
            <v>38.4</v>
          </cell>
          <cell r="D7">
            <v>23.4</v>
          </cell>
          <cell r="E7">
            <v>59.916666666666664</v>
          </cell>
          <cell r="F7">
            <v>86</v>
          </cell>
          <cell r="G7">
            <v>34</v>
          </cell>
          <cell r="H7">
            <v>22.68</v>
          </cell>
          <cell r="I7" t="str">
            <v>*</v>
          </cell>
          <cell r="J7">
            <v>48.24</v>
          </cell>
          <cell r="K7">
            <v>0</v>
          </cell>
        </row>
        <row r="8">
          <cell r="B8">
            <v>31.212499999999995</v>
          </cell>
          <cell r="C8">
            <v>39.1</v>
          </cell>
          <cell r="D8">
            <v>26.4</v>
          </cell>
          <cell r="E8">
            <v>53.208333333333336</v>
          </cell>
          <cell r="F8">
            <v>70</v>
          </cell>
          <cell r="G8">
            <v>29</v>
          </cell>
          <cell r="H8">
            <v>20.88</v>
          </cell>
          <cell r="I8" t="str">
            <v>*</v>
          </cell>
          <cell r="J8">
            <v>47.519999999999996</v>
          </cell>
          <cell r="K8">
            <v>0</v>
          </cell>
        </row>
        <row r="9">
          <cell r="B9">
            <v>26.125</v>
          </cell>
          <cell r="C9">
            <v>34.799999999999997</v>
          </cell>
          <cell r="D9">
            <v>19.8</v>
          </cell>
          <cell r="E9">
            <v>76.083333333333329</v>
          </cell>
          <cell r="F9">
            <v>97</v>
          </cell>
          <cell r="G9">
            <v>49</v>
          </cell>
          <cell r="H9">
            <v>12.6</v>
          </cell>
          <cell r="I9" t="str">
            <v>*</v>
          </cell>
          <cell r="J9">
            <v>34.56</v>
          </cell>
          <cell r="K9">
            <v>24.000000000000004</v>
          </cell>
        </row>
        <row r="10">
          <cell r="B10">
            <v>28.120833333333337</v>
          </cell>
          <cell r="C10">
            <v>36</v>
          </cell>
          <cell r="D10">
            <v>21.2</v>
          </cell>
          <cell r="E10">
            <v>70.083333333333329</v>
          </cell>
          <cell r="F10">
            <v>96</v>
          </cell>
          <cell r="G10">
            <v>42</v>
          </cell>
          <cell r="H10">
            <v>16.559999999999999</v>
          </cell>
          <cell r="I10" t="str">
            <v>*</v>
          </cell>
          <cell r="J10">
            <v>49.32</v>
          </cell>
          <cell r="K10">
            <v>0.4</v>
          </cell>
        </row>
        <row r="11">
          <cell r="B11">
            <v>31.333333333333332</v>
          </cell>
          <cell r="C11">
            <v>38.9</v>
          </cell>
          <cell r="D11">
            <v>24.9</v>
          </cell>
          <cell r="E11">
            <v>57.083333333333336</v>
          </cell>
          <cell r="F11">
            <v>80</v>
          </cell>
          <cell r="G11">
            <v>32</v>
          </cell>
          <cell r="H11">
            <v>22.68</v>
          </cell>
          <cell r="I11" t="str">
            <v>*</v>
          </cell>
          <cell r="J11">
            <v>49.680000000000007</v>
          </cell>
          <cell r="K11">
            <v>0</v>
          </cell>
        </row>
        <row r="12">
          <cell r="B12">
            <v>21.958333333333332</v>
          </cell>
          <cell r="C12">
            <v>30.6</v>
          </cell>
          <cell r="D12">
            <v>17.899999999999999</v>
          </cell>
          <cell r="E12">
            <v>93.375</v>
          </cell>
          <cell r="F12">
            <v>98</v>
          </cell>
          <cell r="G12">
            <v>58</v>
          </cell>
          <cell r="H12">
            <v>14.76</v>
          </cell>
          <cell r="I12" t="str">
            <v>*</v>
          </cell>
          <cell r="J12">
            <v>40.680000000000007</v>
          </cell>
          <cell r="K12">
            <v>94.2</v>
          </cell>
        </row>
        <row r="13">
          <cell r="B13">
            <v>21.504166666666666</v>
          </cell>
          <cell r="C13">
            <v>28.7</v>
          </cell>
          <cell r="D13">
            <v>16.3</v>
          </cell>
          <cell r="E13">
            <v>78.958333333333329</v>
          </cell>
          <cell r="F13">
            <v>98</v>
          </cell>
          <cell r="G13">
            <v>46</v>
          </cell>
          <cell r="H13">
            <v>10.44</v>
          </cell>
          <cell r="I13" t="str">
            <v>*</v>
          </cell>
          <cell r="J13">
            <v>28.44</v>
          </cell>
          <cell r="K13">
            <v>6.4000000000000012</v>
          </cell>
        </row>
        <row r="14">
          <cell r="B14">
            <v>24.604166666666671</v>
          </cell>
          <cell r="C14">
            <v>34</v>
          </cell>
          <cell r="D14">
            <v>16</v>
          </cell>
          <cell r="E14">
            <v>70.041666666666671</v>
          </cell>
          <cell r="F14">
            <v>95</v>
          </cell>
          <cell r="G14">
            <v>47</v>
          </cell>
          <cell r="H14">
            <v>14.4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29.391666666666662</v>
          </cell>
          <cell r="C15">
            <v>37.9</v>
          </cell>
          <cell r="D15">
            <v>23.3</v>
          </cell>
          <cell r="E15">
            <v>60.791666666666664</v>
          </cell>
          <cell r="F15">
            <v>79</v>
          </cell>
          <cell r="G15">
            <v>38</v>
          </cell>
          <cell r="H15">
            <v>22.68</v>
          </cell>
          <cell r="I15" t="str">
            <v>*</v>
          </cell>
          <cell r="J15">
            <v>44.64</v>
          </cell>
          <cell r="K15">
            <v>0</v>
          </cell>
        </row>
        <row r="16">
          <cell r="B16">
            <v>28.849999999999998</v>
          </cell>
          <cell r="C16">
            <v>37</v>
          </cell>
          <cell r="D16">
            <v>21.5</v>
          </cell>
          <cell r="E16">
            <v>63.083333333333336</v>
          </cell>
          <cell r="F16">
            <v>77</v>
          </cell>
          <cell r="G16">
            <v>40</v>
          </cell>
          <cell r="H16">
            <v>18</v>
          </cell>
          <cell r="I16" t="str">
            <v>*</v>
          </cell>
          <cell r="J16">
            <v>40.32</v>
          </cell>
          <cell r="K16">
            <v>0</v>
          </cell>
        </row>
        <row r="17">
          <cell r="B17">
            <v>20.712499999999999</v>
          </cell>
          <cell r="C17">
            <v>27.7</v>
          </cell>
          <cell r="D17">
            <v>17.100000000000001</v>
          </cell>
          <cell r="E17">
            <v>76.208333333333329</v>
          </cell>
          <cell r="F17">
            <v>88</v>
          </cell>
          <cell r="G17">
            <v>52</v>
          </cell>
          <cell r="H17">
            <v>11.879999999999999</v>
          </cell>
          <cell r="I17" t="str">
            <v>*</v>
          </cell>
          <cell r="J17">
            <v>29.880000000000003</v>
          </cell>
          <cell r="K17">
            <v>0</v>
          </cell>
        </row>
        <row r="18">
          <cell r="B18">
            <v>24.866666666666664</v>
          </cell>
          <cell r="C18">
            <v>33.200000000000003</v>
          </cell>
          <cell r="D18">
            <v>18.399999999999999</v>
          </cell>
          <cell r="E18">
            <v>71.666666666666671</v>
          </cell>
          <cell r="F18">
            <v>94</v>
          </cell>
          <cell r="G18">
            <v>48</v>
          </cell>
          <cell r="H18">
            <v>10.8</v>
          </cell>
          <cell r="I18" t="str">
            <v>*</v>
          </cell>
          <cell r="J18">
            <v>20.16</v>
          </cell>
          <cell r="K18">
            <v>0</v>
          </cell>
        </row>
        <row r="19">
          <cell r="B19">
            <v>27.641666666666669</v>
          </cell>
          <cell r="C19">
            <v>36</v>
          </cell>
          <cell r="E19">
            <v>67.5</v>
          </cell>
          <cell r="F19">
            <v>87</v>
          </cell>
          <cell r="G19">
            <v>42</v>
          </cell>
          <cell r="H19">
            <v>15.120000000000001</v>
          </cell>
          <cell r="I19" t="str">
            <v>*</v>
          </cell>
          <cell r="J19">
            <v>32.76</v>
          </cell>
          <cell r="K19">
            <v>0</v>
          </cell>
        </row>
        <row r="20">
          <cell r="B20">
            <v>30.3</v>
          </cell>
          <cell r="C20">
            <v>38.799999999999997</v>
          </cell>
          <cell r="D20">
            <v>23.2</v>
          </cell>
          <cell r="E20">
            <v>55.791666666666664</v>
          </cell>
          <cell r="F20">
            <v>80</v>
          </cell>
          <cell r="G20">
            <v>32</v>
          </cell>
          <cell r="H20">
            <v>20.52</v>
          </cell>
          <cell r="I20" t="str">
            <v>*</v>
          </cell>
          <cell r="J20">
            <v>47.519999999999996</v>
          </cell>
          <cell r="K20">
            <v>0</v>
          </cell>
        </row>
        <row r="21">
          <cell r="B21">
            <v>30.774999999999995</v>
          </cell>
          <cell r="C21">
            <v>38.700000000000003</v>
          </cell>
          <cell r="D21">
            <v>24.2</v>
          </cell>
          <cell r="E21">
            <v>53.708333333333336</v>
          </cell>
          <cell r="F21">
            <v>76</v>
          </cell>
          <cell r="G21">
            <v>30</v>
          </cell>
          <cell r="H21">
            <v>21.96</v>
          </cell>
          <cell r="I21" t="str">
            <v>*</v>
          </cell>
          <cell r="J21">
            <v>38.159999999999997</v>
          </cell>
          <cell r="K21">
            <v>0</v>
          </cell>
        </row>
        <row r="22">
          <cell r="B22">
            <v>29.408333333333331</v>
          </cell>
          <cell r="C22">
            <v>38.799999999999997</v>
          </cell>
          <cell r="D22">
            <v>23.5</v>
          </cell>
          <cell r="E22">
            <v>60.083333333333336</v>
          </cell>
          <cell r="F22">
            <v>80</v>
          </cell>
          <cell r="G22">
            <v>28</v>
          </cell>
          <cell r="H22">
            <v>17.28</v>
          </cell>
          <cell r="I22" t="str">
            <v>*</v>
          </cell>
          <cell r="J22">
            <v>36.36</v>
          </cell>
          <cell r="K22">
            <v>0</v>
          </cell>
        </row>
        <row r="23">
          <cell r="B23">
            <v>27.770833333333332</v>
          </cell>
          <cell r="C23">
            <v>34.700000000000003</v>
          </cell>
          <cell r="D23">
            <v>22.9</v>
          </cell>
          <cell r="E23">
            <v>68</v>
          </cell>
          <cell r="F23">
            <v>86</v>
          </cell>
          <cell r="G23">
            <v>46</v>
          </cell>
          <cell r="H23">
            <v>20.52</v>
          </cell>
          <cell r="I23" t="str">
            <v>*</v>
          </cell>
          <cell r="J23">
            <v>42.12</v>
          </cell>
          <cell r="K23">
            <v>0.2</v>
          </cell>
        </row>
        <row r="24">
          <cell r="B24">
            <v>24.941666666666666</v>
          </cell>
          <cell r="C24">
            <v>33.799999999999997</v>
          </cell>
          <cell r="D24">
            <v>21.3</v>
          </cell>
          <cell r="E24">
            <v>80.458333333333329</v>
          </cell>
          <cell r="F24">
            <v>96</v>
          </cell>
          <cell r="G24">
            <v>48</v>
          </cell>
          <cell r="H24">
            <v>26.64</v>
          </cell>
          <cell r="I24" t="str">
            <v>*</v>
          </cell>
          <cell r="J24">
            <v>61.2</v>
          </cell>
          <cell r="K24">
            <v>22.4</v>
          </cell>
        </row>
        <row r="25">
          <cell r="B25">
            <v>26.204166666666669</v>
          </cell>
          <cell r="C25">
            <v>34.200000000000003</v>
          </cell>
          <cell r="D25">
            <v>20.3</v>
          </cell>
          <cell r="E25">
            <v>77</v>
          </cell>
          <cell r="F25">
            <v>98</v>
          </cell>
          <cell r="G25">
            <v>46</v>
          </cell>
          <cell r="H25">
            <v>16.559999999999999</v>
          </cell>
          <cell r="I25" t="str">
            <v>*</v>
          </cell>
          <cell r="J25">
            <v>32.04</v>
          </cell>
          <cell r="K25">
            <v>0.4</v>
          </cell>
        </row>
        <row r="26">
          <cell r="B26">
            <v>28.254166666666663</v>
          </cell>
          <cell r="C26">
            <v>36.299999999999997</v>
          </cell>
          <cell r="D26">
            <v>21.9</v>
          </cell>
          <cell r="E26">
            <v>60.791666666666664</v>
          </cell>
          <cell r="F26">
            <v>80</v>
          </cell>
          <cell r="G26">
            <v>34</v>
          </cell>
          <cell r="H26">
            <v>17.64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29.754166666666666</v>
          </cell>
          <cell r="C27">
            <v>38.9</v>
          </cell>
          <cell r="D27">
            <v>22.2</v>
          </cell>
          <cell r="E27">
            <v>55.541666666666664</v>
          </cell>
          <cell r="F27">
            <v>79</v>
          </cell>
          <cell r="G27">
            <v>29</v>
          </cell>
          <cell r="H27">
            <v>16.2</v>
          </cell>
          <cell r="I27" t="str">
            <v>*</v>
          </cell>
          <cell r="J27">
            <v>36.72</v>
          </cell>
          <cell r="K27">
            <v>0</v>
          </cell>
        </row>
        <row r="28">
          <cell r="B28">
            <v>25.908333333333342</v>
          </cell>
          <cell r="C28">
            <v>32.6</v>
          </cell>
          <cell r="D28">
            <v>21.5</v>
          </cell>
          <cell r="E28">
            <v>73.541666666666671</v>
          </cell>
          <cell r="F28">
            <v>96</v>
          </cell>
          <cell r="G28">
            <v>51</v>
          </cell>
          <cell r="H28">
            <v>27.36</v>
          </cell>
          <cell r="I28" t="str">
            <v>*</v>
          </cell>
          <cell r="J28">
            <v>51.480000000000004</v>
          </cell>
          <cell r="K28">
            <v>8.6</v>
          </cell>
        </row>
        <row r="29">
          <cell r="B29">
            <v>24.587499999999995</v>
          </cell>
          <cell r="C29">
            <v>31.2</v>
          </cell>
          <cell r="D29">
            <v>20.7</v>
          </cell>
          <cell r="E29">
            <v>85.583333333333329</v>
          </cell>
          <cell r="F29">
            <v>99</v>
          </cell>
          <cell r="G29">
            <v>57</v>
          </cell>
          <cell r="H29">
            <v>14.4</v>
          </cell>
          <cell r="I29" t="str">
            <v>*</v>
          </cell>
          <cell r="J29">
            <v>32.04</v>
          </cell>
          <cell r="K29">
            <v>1.2</v>
          </cell>
        </row>
        <row r="30">
          <cell r="B30">
            <v>25.316666666666663</v>
          </cell>
          <cell r="C30">
            <v>33</v>
          </cell>
          <cell r="D30">
            <v>21.5</v>
          </cell>
          <cell r="E30">
            <v>82.708333333333329</v>
          </cell>
          <cell r="F30">
            <v>97</v>
          </cell>
          <cell r="G30">
            <v>55</v>
          </cell>
          <cell r="H30">
            <v>10.8</v>
          </cell>
          <cell r="I30" t="str">
            <v>*</v>
          </cell>
          <cell r="J30">
            <v>38.159999999999997</v>
          </cell>
          <cell r="K30">
            <v>31.2</v>
          </cell>
        </row>
        <row r="31">
          <cell r="B31">
            <v>27.704166666666662</v>
          </cell>
          <cell r="C31">
            <v>35.799999999999997</v>
          </cell>
          <cell r="D31">
            <v>22.4</v>
          </cell>
          <cell r="E31">
            <v>72.083333333333329</v>
          </cell>
          <cell r="F31">
            <v>95</v>
          </cell>
          <cell r="G31">
            <v>40</v>
          </cell>
          <cell r="H31">
            <v>20.16</v>
          </cell>
          <cell r="I31" t="str">
            <v>*</v>
          </cell>
          <cell r="J31">
            <v>47.519999999999996</v>
          </cell>
          <cell r="K31">
            <v>0</v>
          </cell>
        </row>
        <row r="32">
          <cell r="B32">
            <v>27.462500000000002</v>
          </cell>
          <cell r="C32">
            <v>35.799999999999997</v>
          </cell>
          <cell r="D32">
            <v>22.5</v>
          </cell>
          <cell r="E32">
            <v>72.291666666666671</v>
          </cell>
          <cell r="F32">
            <v>92</v>
          </cell>
          <cell r="G32">
            <v>41</v>
          </cell>
          <cell r="H32">
            <v>25.2</v>
          </cell>
          <cell r="I32" t="str">
            <v>*</v>
          </cell>
          <cell r="J32">
            <v>59.760000000000005</v>
          </cell>
          <cell r="K32">
            <v>0</v>
          </cell>
        </row>
        <row r="33">
          <cell r="B33">
            <v>28.341666666666665</v>
          </cell>
          <cell r="C33">
            <v>34.6</v>
          </cell>
          <cell r="D33">
            <v>24.5</v>
          </cell>
          <cell r="E33">
            <v>66</v>
          </cell>
          <cell r="F33">
            <v>82</v>
          </cell>
          <cell r="G33">
            <v>40</v>
          </cell>
          <cell r="H33">
            <v>17.64</v>
          </cell>
          <cell r="I33" t="str">
            <v>*</v>
          </cell>
          <cell r="J33">
            <v>38.519999999999996</v>
          </cell>
          <cell r="K33">
            <v>0</v>
          </cell>
        </row>
        <row r="34">
          <cell r="B34">
            <v>26.875000000000004</v>
          </cell>
          <cell r="C34">
            <v>33.1</v>
          </cell>
          <cell r="D34">
            <v>24.8</v>
          </cell>
          <cell r="E34">
            <v>75.708333333333329</v>
          </cell>
          <cell r="F34">
            <v>94</v>
          </cell>
          <cell r="G34">
            <v>55</v>
          </cell>
          <cell r="H34">
            <v>23.040000000000003</v>
          </cell>
          <cell r="I34" t="str">
            <v>*</v>
          </cell>
          <cell r="J34">
            <v>43.2</v>
          </cell>
          <cell r="K34">
            <v>5</v>
          </cell>
        </row>
        <row r="35">
          <cell r="B35">
            <v>25.75</v>
          </cell>
          <cell r="C35">
            <v>30.4</v>
          </cell>
          <cell r="D35">
            <v>22.7</v>
          </cell>
          <cell r="E35">
            <v>82.958333333333329</v>
          </cell>
          <cell r="F35">
            <v>96</v>
          </cell>
          <cell r="G35">
            <v>62</v>
          </cell>
          <cell r="H35">
            <v>15.120000000000001</v>
          </cell>
          <cell r="I35" t="str">
            <v>*</v>
          </cell>
          <cell r="J35">
            <v>31.680000000000003</v>
          </cell>
          <cell r="K35">
            <v>2.6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26.179166666666664</v>
          </cell>
          <cell r="C5">
            <v>33.200000000000003</v>
          </cell>
          <cell r="D5">
            <v>21.6</v>
          </cell>
          <cell r="E5">
            <v>77.041666666666671</v>
          </cell>
          <cell r="F5">
            <v>97</v>
          </cell>
          <cell r="G5">
            <v>50</v>
          </cell>
          <cell r="H5">
            <v>0</v>
          </cell>
          <cell r="I5" t="str">
            <v>*</v>
          </cell>
          <cell r="J5">
            <v>23.759999999999998</v>
          </cell>
          <cell r="K5">
            <v>0</v>
          </cell>
        </row>
        <row r="6">
          <cell r="B6">
            <v>27.400000000000006</v>
          </cell>
          <cell r="C6">
            <v>35.9</v>
          </cell>
          <cell r="D6">
            <v>20.399999999999999</v>
          </cell>
          <cell r="E6">
            <v>70.083333333333329</v>
          </cell>
          <cell r="F6">
            <v>96</v>
          </cell>
          <cell r="G6">
            <v>39</v>
          </cell>
          <cell r="H6">
            <v>0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30.679166666666671</v>
          </cell>
          <cell r="C7">
            <v>39.1</v>
          </cell>
          <cell r="D7">
            <v>24.2</v>
          </cell>
          <cell r="E7">
            <v>60.708333333333336</v>
          </cell>
          <cell r="F7">
            <v>92</v>
          </cell>
          <cell r="G7">
            <v>33</v>
          </cell>
          <cell r="H7">
            <v>0</v>
          </cell>
          <cell r="I7" t="str">
            <v>*</v>
          </cell>
          <cell r="J7">
            <v>35.64</v>
          </cell>
          <cell r="K7">
            <v>0.2</v>
          </cell>
        </row>
        <row r="8">
          <cell r="B8">
            <v>31.295833333333338</v>
          </cell>
          <cell r="C8">
            <v>39.4</v>
          </cell>
          <cell r="D8">
            <v>25.6</v>
          </cell>
          <cell r="E8">
            <v>54.083333333333336</v>
          </cell>
          <cell r="F8">
            <v>76</v>
          </cell>
          <cell r="G8">
            <v>29</v>
          </cell>
          <cell r="H8">
            <v>0</v>
          </cell>
          <cell r="I8" t="str">
            <v>*</v>
          </cell>
          <cell r="J8">
            <v>63.360000000000007</v>
          </cell>
          <cell r="K8">
            <v>0</v>
          </cell>
        </row>
        <row r="9">
          <cell r="B9">
            <v>27.556521739130432</v>
          </cell>
          <cell r="C9">
            <v>35.200000000000003</v>
          </cell>
          <cell r="D9">
            <v>22</v>
          </cell>
          <cell r="E9">
            <v>74.173913043478265</v>
          </cell>
          <cell r="F9">
            <v>96</v>
          </cell>
          <cell r="G9">
            <v>49</v>
          </cell>
          <cell r="H9">
            <v>0</v>
          </cell>
          <cell r="I9" t="str">
            <v>*</v>
          </cell>
          <cell r="J9">
            <v>36.36</v>
          </cell>
          <cell r="K9">
            <v>0</v>
          </cell>
        </row>
        <row r="10">
          <cell r="B10">
            <v>29.766666666666662</v>
          </cell>
          <cell r="C10">
            <v>38.700000000000003</v>
          </cell>
          <cell r="D10">
            <v>22.4</v>
          </cell>
          <cell r="E10">
            <v>66.541666666666671</v>
          </cell>
          <cell r="F10">
            <v>96</v>
          </cell>
          <cell r="G10">
            <v>35</v>
          </cell>
          <cell r="H10">
            <v>0</v>
          </cell>
          <cell r="I10" t="str">
            <v>*</v>
          </cell>
          <cell r="J10">
            <v>43.92</v>
          </cell>
          <cell r="K10">
            <v>0</v>
          </cell>
        </row>
        <row r="11">
          <cell r="B11">
            <v>31.891666666666666</v>
          </cell>
          <cell r="C11">
            <v>39.799999999999997</v>
          </cell>
          <cell r="D11">
            <v>25.2</v>
          </cell>
          <cell r="E11">
            <v>54</v>
          </cell>
          <cell r="F11">
            <v>85</v>
          </cell>
          <cell r="G11">
            <v>29</v>
          </cell>
          <cell r="H11">
            <v>0</v>
          </cell>
          <cell r="I11" t="str">
            <v>*</v>
          </cell>
          <cell r="J11">
            <v>54</v>
          </cell>
          <cell r="K11">
            <v>0.4</v>
          </cell>
        </row>
        <row r="12">
          <cell r="B12">
            <v>21.679166666666674</v>
          </cell>
          <cell r="C12">
            <v>26.5</v>
          </cell>
          <cell r="D12">
            <v>17.399999999999999</v>
          </cell>
          <cell r="E12">
            <v>96.958333333333329</v>
          </cell>
          <cell r="F12">
            <v>99</v>
          </cell>
          <cell r="G12">
            <v>76</v>
          </cell>
          <cell r="H12">
            <v>0</v>
          </cell>
          <cell r="I12" t="str">
            <v>*</v>
          </cell>
          <cell r="J12">
            <v>55.080000000000005</v>
          </cell>
          <cell r="K12">
            <v>143.19999999999999</v>
          </cell>
        </row>
        <row r="13">
          <cell r="B13">
            <v>21.265217391304347</v>
          </cell>
          <cell r="C13">
            <v>28.6</v>
          </cell>
          <cell r="D13">
            <v>17.3</v>
          </cell>
          <cell r="E13">
            <v>82.260869565217391</v>
          </cell>
          <cell r="F13">
            <v>99</v>
          </cell>
          <cell r="G13">
            <v>46</v>
          </cell>
          <cell r="H13">
            <v>0</v>
          </cell>
          <cell r="I13" t="str">
            <v>*</v>
          </cell>
          <cell r="J13">
            <v>22.32</v>
          </cell>
          <cell r="K13">
            <v>5.0000000000000009</v>
          </cell>
        </row>
        <row r="14">
          <cell r="B14">
            <v>24.212500000000002</v>
          </cell>
          <cell r="C14">
            <v>32.4</v>
          </cell>
          <cell r="D14">
            <v>17</v>
          </cell>
          <cell r="E14">
            <v>74.041666666666671</v>
          </cell>
          <cell r="F14">
            <v>98</v>
          </cell>
          <cell r="G14">
            <v>48</v>
          </cell>
          <cell r="H14">
            <v>0</v>
          </cell>
          <cell r="I14" t="str">
            <v>*</v>
          </cell>
          <cell r="J14">
            <v>32.04</v>
          </cell>
          <cell r="K14">
            <v>0</v>
          </cell>
        </row>
        <row r="15">
          <cell r="B15">
            <v>28.895833333333332</v>
          </cell>
          <cell r="C15">
            <v>37.6</v>
          </cell>
          <cell r="D15">
            <v>22.7</v>
          </cell>
          <cell r="E15">
            <v>56.375</v>
          </cell>
          <cell r="F15">
            <v>73</v>
          </cell>
          <cell r="G15">
            <v>37</v>
          </cell>
          <cell r="H15">
            <v>0</v>
          </cell>
          <cell r="I15" t="str">
            <v>*</v>
          </cell>
          <cell r="J15">
            <v>39.96</v>
          </cell>
          <cell r="K15">
            <v>0</v>
          </cell>
        </row>
        <row r="16">
          <cell r="B16">
            <v>29.174999999999997</v>
          </cell>
          <cell r="C16">
            <v>36.6</v>
          </cell>
          <cell r="D16">
            <v>22.7</v>
          </cell>
          <cell r="E16">
            <v>65.208333333333329</v>
          </cell>
          <cell r="F16">
            <v>83</v>
          </cell>
          <cell r="G16">
            <v>41</v>
          </cell>
          <cell r="H16">
            <v>0</v>
          </cell>
          <cell r="I16" t="str">
            <v>*</v>
          </cell>
          <cell r="J16">
            <v>41.4</v>
          </cell>
          <cell r="K16">
            <v>0</v>
          </cell>
        </row>
        <row r="17">
          <cell r="B17">
            <v>21.545833333333338</v>
          </cell>
          <cell r="C17">
            <v>28.6</v>
          </cell>
          <cell r="D17">
            <v>17.399999999999999</v>
          </cell>
          <cell r="E17">
            <v>75.25</v>
          </cell>
          <cell r="F17">
            <v>91</v>
          </cell>
          <cell r="G17">
            <v>52</v>
          </cell>
          <cell r="H17">
            <v>0</v>
          </cell>
          <cell r="I17" t="str">
            <v>*</v>
          </cell>
          <cell r="J17">
            <v>29.880000000000003</v>
          </cell>
          <cell r="K17">
            <v>0</v>
          </cell>
        </row>
        <row r="18">
          <cell r="B18">
            <v>24.182608695652174</v>
          </cell>
          <cell r="C18">
            <v>32</v>
          </cell>
          <cell r="D18">
            <v>18.899999999999999</v>
          </cell>
          <cell r="E18">
            <v>73.869565217391298</v>
          </cell>
          <cell r="F18">
            <v>95</v>
          </cell>
          <cell r="G18">
            <v>48</v>
          </cell>
          <cell r="H18">
            <v>0</v>
          </cell>
          <cell r="I18" t="str">
            <v>*</v>
          </cell>
          <cell r="J18">
            <v>30.96</v>
          </cell>
          <cell r="K18">
            <v>0</v>
          </cell>
        </row>
        <row r="19">
          <cell r="B19">
            <v>26.649999999999995</v>
          </cell>
          <cell r="C19">
            <v>35.200000000000003</v>
          </cell>
          <cell r="D19">
            <v>19.399999999999999</v>
          </cell>
          <cell r="E19">
            <v>65.875</v>
          </cell>
          <cell r="F19">
            <v>83</v>
          </cell>
          <cell r="G19">
            <v>45</v>
          </cell>
          <cell r="H19">
            <v>0</v>
          </cell>
          <cell r="I19" t="str">
            <v>*</v>
          </cell>
          <cell r="J19">
            <v>37.440000000000005</v>
          </cell>
          <cell r="K19">
            <v>0</v>
          </cell>
        </row>
        <row r="20">
          <cell r="B20">
            <v>30.813043478260866</v>
          </cell>
          <cell r="C20">
            <v>38.6</v>
          </cell>
          <cell r="D20">
            <v>22.7</v>
          </cell>
          <cell r="E20">
            <v>54.130434782608695</v>
          </cell>
          <cell r="F20">
            <v>83</v>
          </cell>
          <cell r="G20">
            <v>32</v>
          </cell>
          <cell r="H20">
            <v>0</v>
          </cell>
          <cell r="I20" t="str">
            <v>*</v>
          </cell>
          <cell r="J20">
            <v>45.36</v>
          </cell>
          <cell r="K20">
            <v>0</v>
          </cell>
        </row>
        <row r="21">
          <cell r="B21">
            <v>27.341666666666672</v>
          </cell>
          <cell r="C21">
            <v>35.700000000000003</v>
          </cell>
          <cell r="D21">
            <v>21</v>
          </cell>
          <cell r="E21">
            <v>70.083333333333329</v>
          </cell>
          <cell r="F21">
            <v>91</v>
          </cell>
          <cell r="G21">
            <v>46</v>
          </cell>
          <cell r="H21">
            <v>0</v>
          </cell>
          <cell r="I21" t="str">
            <v>*</v>
          </cell>
          <cell r="J21">
            <v>69.12</v>
          </cell>
          <cell r="K21">
            <v>11.4</v>
          </cell>
        </row>
        <row r="22">
          <cell r="B22">
            <v>28.037500000000009</v>
          </cell>
          <cell r="C22">
            <v>37.299999999999997</v>
          </cell>
          <cell r="D22">
            <v>21.2</v>
          </cell>
          <cell r="E22">
            <v>69.5</v>
          </cell>
          <cell r="F22">
            <v>95</v>
          </cell>
          <cell r="G22">
            <v>30</v>
          </cell>
          <cell r="H22">
            <v>0</v>
          </cell>
          <cell r="I22" t="str">
            <v>*</v>
          </cell>
          <cell r="J22">
            <v>37.800000000000004</v>
          </cell>
          <cell r="K22">
            <v>3.4000000000000004</v>
          </cell>
        </row>
        <row r="23">
          <cell r="B23">
            <v>25.625</v>
          </cell>
          <cell r="C23">
            <v>30.7</v>
          </cell>
          <cell r="D23">
            <v>21.1</v>
          </cell>
          <cell r="E23">
            <v>69.333333333333329</v>
          </cell>
          <cell r="F23">
            <v>85</v>
          </cell>
          <cell r="G23">
            <v>53</v>
          </cell>
          <cell r="H23">
            <v>0</v>
          </cell>
          <cell r="I23" t="str">
            <v>*</v>
          </cell>
          <cell r="J23">
            <v>48.24</v>
          </cell>
          <cell r="K23">
            <v>0</v>
          </cell>
        </row>
        <row r="24">
          <cell r="B24">
            <v>25.204166666666669</v>
          </cell>
          <cell r="C24">
            <v>33.5</v>
          </cell>
          <cell r="D24">
            <v>20.100000000000001</v>
          </cell>
          <cell r="E24">
            <v>75.708333333333329</v>
          </cell>
          <cell r="F24">
            <v>97</v>
          </cell>
          <cell r="G24">
            <v>44</v>
          </cell>
          <cell r="H24">
            <v>0</v>
          </cell>
          <cell r="I24" t="str">
            <v>*</v>
          </cell>
          <cell r="J24">
            <v>35.28</v>
          </cell>
          <cell r="K24">
            <v>2.2000000000000002</v>
          </cell>
        </row>
        <row r="25">
          <cell r="B25">
            <v>27.170833333333338</v>
          </cell>
          <cell r="C25">
            <v>33.9</v>
          </cell>
          <cell r="D25">
            <v>21.9</v>
          </cell>
          <cell r="E25">
            <v>64.625</v>
          </cell>
          <cell r="F25">
            <v>83</v>
          </cell>
          <cell r="G25">
            <v>42</v>
          </cell>
          <cell r="H25">
            <v>0</v>
          </cell>
          <cell r="I25" t="str">
            <v>*</v>
          </cell>
          <cell r="J25">
            <v>39.24</v>
          </cell>
          <cell r="K25">
            <v>0</v>
          </cell>
        </row>
        <row r="26">
          <cell r="B26">
            <v>27.620833333333341</v>
          </cell>
          <cell r="C26">
            <v>35.799999999999997</v>
          </cell>
          <cell r="D26">
            <v>20.2</v>
          </cell>
          <cell r="E26">
            <v>59.25</v>
          </cell>
          <cell r="F26">
            <v>83</v>
          </cell>
          <cell r="G26">
            <v>32</v>
          </cell>
          <cell r="H26">
            <v>0</v>
          </cell>
          <cell r="I26" t="str">
            <v>*</v>
          </cell>
          <cell r="J26">
            <v>35.28</v>
          </cell>
          <cell r="K26">
            <v>0</v>
          </cell>
        </row>
        <row r="27">
          <cell r="B27">
            <v>29.812500000000004</v>
          </cell>
          <cell r="C27">
            <v>38.1</v>
          </cell>
          <cell r="D27">
            <v>23.4</v>
          </cell>
          <cell r="E27">
            <v>55.666666666666664</v>
          </cell>
          <cell r="F27">
            <v>75</v>
          </cell>
          <cell r="G27">
            <v>30</v>
          </cell>
          <cell r="H27">
            <v>0</v>
          </cell>
          <cell r="I27" t="str">
            <v>*</v>
          </cell>
          <cell r="J27">
            <v>32.76</v>
          </cell>
          <cell r="K27">
            <v>0</v>
          </cell>
        </row>
        <row r="28">
          <cell r="B28">
            <v>25.6875</v>
          </cell>
          <cell r="C28">
            <v>31.1</v>
          </cell>
          <cell r="D28">
            <v>21.2</v>
          </cell>
          <cell r="E28">
            <v>74.666666666666671</v>
          </cell>
          <cell r="F28">
            <v>99</v>
          </cell>
          <cell r="G28">
            <v>48</v>
          </cell>
          <cell r="H28">
            <v>0</v>
          </cell>
          <cell r="I28" t="str">
            <v>*</v>
          </cell>
          <cell r="J28">
            <v>42.12</v>
          </cell>
          <cell r="K28">
            <v>12.399999999999999</v>
          </cell>
        </row>
        <row r="29">
          <cell r="B29">
            <v>24.237500000000001</v>
          </cell>
          <cell r="C29">
            <v>30.6</v>
          </cell>
          <cell r="D29">
            <v>20.100000000000001</v>
          </cell>
          <cell r="E29">
            <v>88.541666666666671</v>
          </cell>
          <cell r="F29">
            <v>100</v>
          </cell>
          <cell r="G29">
            <v>60</v>
          </cell>
          <cell r="H29">
            <v>0</v>
          </cell>
          <cell r="I29" t="str">
            <v>*</v>
          </cell>
          <cell r="J29">
            <v>20.88</v>
          </cell>
          <cell r="K29">
            <v>0.2</v>
          </cell>
        </row>
        <row r="30">
          <cell r="B30">
            <v>26.2</v>
          </cell>
          <cell r="C30">
            <v>32.5</v>
          </cell>
          <cell r="D30">
            <v>21.9</v>
          </cell>
          <cell r="E30">
            <v>85.541666666666671</v>
          </cell>
          <cell r="F30">
            <v>100</v>
          </cell>
          <cell r="G30">
            <v>60</v>
          </cell>
          <cell r="H30">
            <v>0</v>
          </cell>
          <cell r="I30" t="str">
            <v>*</v>
          </cell>
          <cell r="J30">
            <v>52.2</v>
          </cell>
          <cell r="K30">
            <v>0.4</v>
          </cell>
        </row>
        <row r="31">
          <cell r="B31">
            <v>25.504166666666663</v>
          </cell>
          <cell r="C31">
            <v>33.9</v>
          </cell>
          <cell r="D31">
            <v>21.2</v>
          </cell>
          <cell r="E31">
            <v>85.833333333333329</v>
          </cell>
          <cell r="F31">
            <v>99</v>
          </cell>
          <cell r="G31">
            <v>50</v>
          </cell>
          <cell r="H31">
            <v>0</v>
          </cell>
          <cell r="I31" t="str">
            <v>*</v>
          </cell>
          <cell r="J31">
            <v>52.92</v>
          </cell>
          <cell r="K31">
            <v>11.8</v>
          </cell>
        </row>
        <row r="32">
          <cell r="B32">
            <v>26.965217391304346</v>
          </cell>
          <cell r="C32">
            <v>36.4</v>
          </cell>
          <cell r="D32">
            <v>21.3</v>
          </cell>
          <cell r="E32">
            <v>76.478260869565219</v>
          </cell>
          <cell r="F32">
            <v>99</v>
          </cell>
          <cell r="G32">
            <v>40</v>
          </cell>
          <cell r="H32">
            <v>0</v>
          </cell>
          <cell r="I32" t="str">
            <v>*</v>
          </cell>
          <cell r="J32">
            <v>59.760000000000005</v>
          </cell>
          <cell r="K32">
            <v>0.2</v>
          </cell>
        </row>
        <row r="33">
          <cell r="B33">
            <v>27.104166666666668</v>
          </cell>
          <cell r="C33">
            <v>31.3</v>
          </cell>
          <cell r="D33">
            <v>24.6</v>
          </cell>
          <cell r="E33">
            <v>76.333333333333329</v>
          </cell>
          <cell r="F33">
            <v>89</v>
          </cell>
          <cell r="G33">
            <v>62</v>
          </cell>
          <cell r="H33">
            <v>0</v>
          </cell>
          <cell r="I33" t="str">
            <v>*</v>
          </cell>
          <cell r="J33">
            <v>40.32</v>
          </cell>
          <cell r="K33">
            <v>0.4</v>
          </cell>
        </row>
        <row r="34">
          <cell r="B34">
            <v>27.170833333333334</v>
          </cell>
          <cell r="C34">
            <v>33.4</v>
          </cell>
          <cell r="D34">
            <v>22.9</v>
          </cell>
          <cell r="E34">
            <v>77.041666666666671</v>
          </cell>
          <cell r="F34">
            <v>98</v>
          </cell>
          <cell r="G34">
            <v>54</v>
          </cell>
          <cell r="H34">
            <v>0</v>
          </cell>
          <cell r="I34" t="str">
            <v>*</v>
          </cell>
          <cell r="J34">
            <v>51.480000000000004</v>
          </cell>
          <cell r="K34">
            <v>3</v>
          </cell>
        </row>
        <row r="35">
          <cell r="B35">
            <v>24.579166666666669</v>
          </cell>
          <cell r="C35">
            <v>28.8</v>
          </cell>
          <cell r="D35">
            <v>21.5</v>
          </cell>
          <cell r="E35">
            <v>93.458333333333329</v>
          </cell>
          <cell r="F35">
            <v>100</v>
          </cell>
          <cell r="G35">
            <v>76</v>
          </cell>
          <cell r="H35">
            <v>0</v>
          </cell>
          <cell r="I35" t="str">
            <v>*</v>
          </cell>
          <cell r="J35">
            <v>60.12</v>
          </cell>
          <cell r="K35">
            <v>45.400000000000006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aranaíb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26.552173913043472</v>
          </cell>
          <cell r="C5">
            <v>36.200000000000003</v>
          </cell>
          <cell r="D5">
            <v>22</v>
          </cell>
          <cell r="E5">
            <v>75.217391304347828</v>
          </cell>
          <cell r="F5">
            <v>93</v>
          </cell>
          <cell r="G5">
            <v>34</v>
          </cell>
          <cell r="H5">
            <v>28.08</v>
          </cell>
          <cell r="I5" t="str">
            <v>*</v>
          </cell>
          <cell r="J5">
            <v>44.64</v>
          </cell>
          <cell r="K5">
            <v>38.999999999999993</v>
          </cell>
        </row>
        <row r="6">
          <cell r="B6">
            <v>27.633333333333336</v>
          </cell>
          <cell r="C6">
            <v>35.6</v>
          </cell>
          <cell r="D6">
            <v>23.7</v>
          </cell>
          <cell r="E6">
            <v>73.166666666666671</v>
          </cell>
          <cell r="F6">
            <v>91</v>
          </cell>
          <cell r="G6">
            <v>38</v>
          </cell>
          <cell r="H6">
            <v>0</v>
          </cell>
          <cell r="I6" t="str">
            <v>*</v>
          </cell>
          <cell r="J6">
            <v>30.6</v>
          </cell>
          <cell r="K6">
            <v>0.6</v>
          </cell>
        </row>
        <row r="7">
          <cell r="B7">
            <v>29.545833333333334</v>
          </cell>
          <cell r="C7">
            <v>37.6</v>
          </cell>
          <cell r="D7">
            <v>23.5</v>
          </cell>
          <cell r="E7">
            <v>59.583333333333336</v>
          </cell>
          <cell r="F7">
            <v>86</v>
          </cell>
          <cell r="G7">
            <v>28</v>
          </cell>
          <cell r="H7">
            <v>0.36000000000000004</v>
          </cell>
          <cell r="I7" t="str">
            <v>*</v>
          </cell>
          <cell r="J7">
            <v>25.2</v>
          </cell>
          <cell r="K7">
            <v>0</v>
          </cell>
        </row>
        <row r="8">
          <cell r="B8">
            <v>30.737499999999997</v>
          </cell>
          <cell r="C8">
            <v>38.4</v>
          </cell>
          <cell r="D8">
            <v>25</v>
          </cell>
          <cell r="E8">
            <v>53.791666666666664</v>
          </cell>
          <cell r="F8">
            <v>77</v>
          </cell>
          <cell r="G8">
            <v>27</v>
          </cell>
          <cell r="H8">
            <v>8.2799999999999994</v>
          </cell>
          <cell r="I8" t="str">
            <v>*</v>
          </cell>
          <cell r="J8">
            <v>44.64</v>
          </cell>
          <cell r="K8">
            <v>0</v>
          </cell>
        </row>
        <row r="9">
          <cell r="B9">
            <v>30.795833333333334</v>
          </cell>
          <cell r="C9">
            <v>38.5</v>
          </cell>
          <cell r="D9">
            <v>24.7</v>
          </cell>
          <cell r="E9">
            <v>53.791666666666664</v>
          </cell>
          <cell r="F9">
            <v>77</v>
          </cell>
          <cell r="G9">
            <v>26</v>
          </cell>
          <cell r="H9">
            <v>6.12</v>
          </cell>
          <cell r="I9" t="str">
            <v>*</v>
          </cell>
          <cell r="J9">
            <v>42.480000000000004</v>
          </cell>
          <cell r="K9">
            <v>0</v>
          </cell>
        </row>
        <row r="10">
          <cell r="B10">
            <v>30.59545454545454</v>
          </cell>
          <cell r="C10">
            <v>38.5</v>
          </cell>
          <cell r="D10">
            <v>25.5</v>
          </cell>
          <cell r="E10">
            <v>57.227272727272727</v>
          </cell>
          <cell r="F10">
            <v>81</v>
          </cell>
          <cell r="G10">
            <v>30</v>
          </cell>
          <cell r="H10">
            <v>8.64</v>
          </cell>
          <cell r="I10" t="str">
            <v>*</v>
          </cell>
          <cell r="J10">
            <v>42.480000000000004</v>
          </cell>
          <cell r="K10">
            <v>0.4</v>
          </cell>
        </row>
        <row r="11">
          <cell r="B11">
            <v>28.316666666666663</v>
          </cell>
          <cell r="C11">
            <v>36.799999999999997</v>
          </cell>
          <cell r="D11">
            <v>24.9</v>
          </cell>
          <cell r="E11">
            <v>65.541666666666671</v>
          </cell>
          <cell r="F11">
            <v>83</v>
          </cell>
          <cell r="G11">
            <v>37</v>
          </cell>
          <cell r="H11">
            <v>7.9200000000000008</v>
          </cell>
          <cell r="I11" t="str">
            <v>*</v>
          </cell>
          <cell r="J11">
            <v>41.04</v>
          </cell>
          <cell r="K11">
            <v>0.2</v>
          </cell>
        </row>
        <row r="12">
          <cell r="B12">
            <v>27.245833333333326</v>
          </cell>
          <cell r="C12">
            <v>36.299999999999997</v>
          </cell>
          <cell r="D12">
            <v>23.7</v>
          </cell>
          <cell r="E12">
            <v>73.083333333333329</v>
          </cell>
          <cell r="F12">
            <v>89</v>
          </cell>
          <cell r="G12">
            <v>35</v>
          </cell>
          <cell r="H12">
            <v>9.7200000000000006</v>
          </cell>
          <cell r="I12" t="str">
            <v>*</v>
          </cell>
          <cell r="J12">
            <v>58.680000000000007</v>
          </cell>
          <cell r="K12">
            <v>12</v>
          </cell>
        </row>
        <row r="13">
          <cell r="B13">
            <v>23.499999999999996</v>
          </cell>
          <cell r="C13">
            <v>28.2</v>
          </cell>
          <cell r="D13">
            <v>20.6</v>
          </cell>
          <cell r="E13">
            <v>81.583333333333329</v>
          </cell>
          <cell r="F13">
            <v>91</v>
          </cell>
          <cell r="G13">
            <v>62</v>
          </cell>
          <cell r="H13">
            <v>15.840000000000002</v>
          </cell>
          <cell r="I13" t="str">
            <v>*</v>
          </cell>
          <cell r="J13">
            <v>39.96</v>
          </cell>
          <cell r="K13">
            <v>4.3999999999999995</v>
          </cell>
        </row>
        <row r="14">
          <cell r="B14">
            <v>26.566666666666663</v>
          </cell>
          <cell r="C14">
            <v>34.700000000000003</v>
          </cell>
          <cell r="D14">
            <v>20.100000000000001</v>
          </cell>
          <cell r="E14">
            <v>71.5</v>
          </cell>
          <cell r="F14">
            <v>93</v>
          </cell>
          <cell r="G14">
            <v>40</v>
          </cell>
          <cell r="H14">
            <v>0</v>
          </cell>
          <cell r="I14" t="str">
            <v>*</v>
          </cell>
          <cell r="J14">
            <v>9.3600000000000012</v>
          </cell>
          <cell r="K14">
            <v>0</v>
          </cell>
        </row>
        <row r="15">
          <cell r="B15">
            <v>29.821739130434775</v>
          </cell>
          <cell r="C15">
            <v>37.799999999999997</v>
          </cell>
          <cell r="D15">
            <v>21.7</v>
          </cell>
          <cell r="E15">
            <v>53.739130434782609</v>
          </cell>
          <cell r="F15">
            <v>81</v>
          </cell>
          <cell r="G15">
            <v>29</v>
          </cell>
          <cell r="H15">
            <v>0</v>
          </cell>
          <cell r="I15" t="str">
            <v>*</v>
          </cell>
          <cell r="J15">
            <v>17.28</v>
          </cell>
          <cell r="K15">
            <v>0</v>
          </cell>
        </row>
        <row r="16">
          <cell r="B16">
            <v>30.454166666666662</v>
          </cell>
          <cell r="C16">
            <v>39</v>
          </cell>
          <cell r="D16">
            <v>24.5</v>
          </cell>
          <cell r="E16">
            <v>57.625</v>
          </cell>
          <cell r="F16">
            <v>80</v>
          </cell>
          <cell r="G16">
            <v>27</v>
          </cell>
          <cell r="H16">
            <v>15.120000000000001</v>
          </cell>
          <cell r="I16" t="str">
            <v>*</v>
          </cell>
          <cell r="J16">
            <v>42.84</v>
          </cell>
          <cell r="K16">
            <v>0.2</v>
          </cell>
        </row>
        <row r="17">
          <cell r="B17">
            <v>27.541666666666668</v>
          </cell>
          <cell r="C17">
            <v>32.4</v>
          </cell>
          <cell r="D17">
            <v>22.4</v>
          </cell>
          <cell r="E17">
            <v>72.75</v>
          </cell>
          <cell r="F17">
            <v>92</v>
          </cell>
          <cell r="G17">
            <v>52</v>
          </cell>
          <cell r="H17">
            <v>2.52</v>
          </cell>
          <cell r="I17" t="str">
            <v>*</v>
          </cell>
          <cell r="J17">
            <v>36.72</v>
          </cell>
          <cell r="K17">
            <v>13.2</v>
          </cell>
        </row>
        <row r="18">
          <cell r="B18">
            <v>27.383333333333329</v>
          </cell>
          <cell r="C18">
            <v>32.700000000000003</v>
          </cell>
          <cell r="D18">
            <v>23.1</v>
          </cell>
          <cell r="E18">
            <v>71.666666666666671</v>
          </cell>
          <cell r="F18">
            <v>88</v>
          </cell>
          <cell r="G18">
            <v>50</v>
          </cell>
          <cell r="H18">
            <v>0.36000000000000004</v>
          </cell>
          <cell r="I18" t="str">
            <v>*</v>
          </cell>
          <cell r="J18">
            <v>21.6</v>
          </cell>
          <cell r="K18">
            <v>0.2</v>
          </cell>
        </row>
        <row r="19">
          <cell r="B19">
            <v>28.645833333333332</v>
          </cell>
          <cell r="C19">
            <v>37.1</v>
          </cell>
          <cell r="D19">
            <v>22</v>
          </cell>
          <cell r="E19">
            <v>62.375</v>
          </cell>
          <cell r="F19">
            <v>86</v>
          </cell>
          <cell r="G19">
            <v>33</v>
          </cell>
          <cell r="H19">
            <v>1.8</v>
          </cell>
          <cell r="I19" t="str">
            <v>*</v>
          </cell>
          <cell r="J19">
            <v>28.8</v>
          </cell>
          <cell r="K19">
            <v>0</v>
          </cell>
        </row>
        <row r="20">
          <cell r="B20">
            <v>29.995833333333334</v>
          </cell>
          <cell r="C20">
            <v>38.5</v>
          </cell>
          <cell r="D20">
            <v>22.9</v>
          </cell>
          <cell r="E20">
            <v>55.333333333333336</v>
          </cell>
          <cell r="F20">
            <v>88</v>
          </cell>
          <cell r="G20">
            <v>25</v>
          </cell>
          <cell r="H20">
            <v>3.6</v>
          </cell>
          <cell r="I20" t="str">
            <v>*</v>
          </cell>
          <cell r="J20">
            <v>35.28</v>
          </cell>
          <cell r="K20">
            <v>0</v>
          </cell>
        </row>
        <row r="21">
          <cell r="B21">
            <v>29.054166666666671</v>
          </cell>
          <cell r="C21">
            <v>38</v>
          </cell>
          <cell r="D21">
            <v>23.9</v>
          </cell>
          <cell r="E21">
            <v>58.958333333333336</v>
          </cell>
          <cell r="F21">
            <v>84</v>
          </cell>
          <cell r="G21">
            <v>25</v>
          </cell>
          <cell r="H21">
            <v>30.6</v>
          </cell>
          <cell r="I21" t="str">
            <v>*</v>
          </cell>
          <cell r="J21">
            <v>61.92</v>
          </cell>
          <cell r="K21">
            <v>5.8</v>
          </cell>
        </row>
        <row r="22">
          <cell r="B22">
            <v>29.266666666666662</v>
          </cell>
          <cell r="C22">
            <v>39.4</v>
          </cell>
          <cell r="D22">
            <v>22.5</v>
          </cell>
          <cell r="E22">
            <v>59.375</v>
          </cell>
          <cell r="F22">
            <v>88</v>
          </cell>
          <cell r="G22">
            <v>20</v>
          </cell>
          <cell r="H22">
            <v>0</v>
          </cell>
          <cell r="I22" t="str">
            <v>*</v>
          </cell>
          <cell r="J22">
            <v>13.68</v>
          </cell>
          <cell r="K22">
            <v>0</v>
          </cell>
        </row>
        <row r="23">
          <cell r="B23">
            <v>29.629166666666663</v>
          </cell>
          <cell r="C23">
            <v>37.299999999999997</v>
          </cell>
          <cell r="D23">
            <v>23.8</v>
          </cell>
          <cell r="E23">
            <v>57.166666666666664</v>
          </cell>
          <cell r="F23">
            <v>78</v>
          </cell>
          <cell r="G23">
            <v>32</v>
          </cell>
          <cell r="H23">
            <v>12.24</v>
          </cell>
          <cell r="I23" t="str">
            <v>*</v>
          </cell>
          <cell r="J23">
            <v>42.480000000000004</v>
          </cell>
          <cell r="K23">
            <v>0</v>
          </cell>
        </row>
        <row r="24">
          <cell r="B24">
            <v>24.508333333333336</v>
          </cell>
          <cell r="C24">
            <v>27.1</v>
          </cell>
          <cell r="D24">
            <v>22</v>
          </cell>
          <cell r="E24">
            <v>79.875</v>
          </cell>
          <cell r="F24">
            <v>91</v>
          </cell>
          <cell r="G24">
            <v>63</v>
          </cell>
          <cell r="H24">
            <v>12.24</v>
          </cell>
          <cell r="I24" t="str">
            <v>*</v>
          </cell>
          <cell r="J24">
            <v>33.480000000000004</v>
          </cell>
          <cell r="K24">
            <v>11.2</v>
          </cell>
        </row>
        <row r="25">
          <cell r="B25">
            <v>26.958333333333329</v>
          </cell>
          <cell r="C25">
            <v>34.200000000000003</v>
          </cell>
          <cell r="D25">
            <v>21.1</v>
          </cell>
          <cell r="E25">
            <v>70.583333333333329</v>
          </cell>
          <cell r="F25">
            <v>92</v>
          </cell>
          <cell r="G25">
            <v>38</v>
          </cell>
          <cell r="H25">
            <v>0</v>
          </cell>
          <cell r="I25" t="str">
            <v>*</v>
          </cell>
          <cell r="J25">
            <v>13.32</v>
          </cell>
          <cell r="K25">
            <v>0.2</v>
          </cell>
        </row>
        <row r="26">
          <cell r="B26">
            <v>29.350000000000005</v>
          </cell>
          <cell r="C26">
            <v>37.4</v>
          </cell>
          <cell r="D26">
            <v>22.9</v>
          </cell>
          <cell r="E26">
            <v>55.5</v>
          </cell>
          <cell r="F26">
            <v>77</v>
          </cell>
          <cell r="G26">
            <v>28</v>
          </cell>
          <cell r="H26">
            <v>0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31.130434782608695</v>
          </cell>
          <cell r="C27">
            <v>39.299999999999997</v>
          </cell>
          <cell r="D27">
            <v>24.3</v>
          </cell>
          <cell r="E27">
            <v>49</v>
          </cell>
          <cell r="F27">
            <v>75</v>
          </cell>
          <cell r="G27">
            <v>21</v>
          </cell>
          <cell r="H27">
            <v>1.4400000000000002</v>
          </cell>
          <cell r="I27" t="str">
            <v>*</v>
          </cell>
          <cell r="J27">
            <v>27</v>
          </cell>
          <cell r="K27">
            <v>0</v>
          </cell>
        </row>
        <row r="28">
          <cell r="B28">
            <v>30.195833333333329</v>
          </cell>
          <cell r="C28">
            <v>37.299999999999997</v>
          </cell>
          <cell r="D28">
            <v>23.6</v>
          </cell>
          <cell r="E28">
            <v>55.666666666666664</v>
          </cell>
          <cell r="F28">
            <v>91</v>
          </cell>
          <cell r="G28">
            <v>33</v>
          </cell>
          <cell r="H28">
            <v>17.28</v>
          </cell>
          <cell r="I28" t="str">
            <v>*</v>
          </cell>
          <cell r="J28">
            <v>66.239999999999995</v>
          </cell>
          <cell r="K28">
            <v>15.4</v>
          </cell>
        </row>
        <row r="29">
          <cell r="B29">
            <v>26.304166666666664</v>
          </cell>
          <cell r="C29">
            <v>32.6</v>
          </cell>
          <cell r="D29">
            <v>22</v>
          </cell>
          <cell r="E29">
            <v>72.125</v>
          </cell>
          <cell r="F29">
            <v>91</v>
          </cell>
          <cell r="G29">
            <v>47</v>
          </cell>
          <cell r="H29">
            <v>1.08</v>
          </cell>
          <cell r="I29" t="str">
            <v>*</v>
          </cell>
          <cell r="J29">
            <v>27.36</v>
          </cell>
          <cell r="K29">
            <v>3.8000000000000003</v>
          </cell>
        </row>
        <row r="30">
          <cell r="B30">
            <v>28.675000000000008</v>
          </cell>
          <cell r="C30">
            <v>33.700000000000003</v>
          </cell>
          <cell r="D30">
            <v>25</v>
          </cell>
          <cell r="E30">
            <v>66.291666666666671</v>
          </cell>
          <cell r="F30">
            <v>84</v>
          </cell>
          <cell r="G30">
            <v>40</v>
          </cell>
          <cell r="H30">
            <v>2.16</v>
          </cell>
          <cell r="I30" t="str">
            <v>*</v>
          </cell>
          <cell r="J30">
            <v>34.200000000000003</v>
          </cell>
          <cell r="K30">
            <v>0</v>
          </cell>
        </row>
        <row r="31">
          <cell r="B31">
            <v>27.358333333333331</v>
          </cell>
          <cell r="C31">
            <v>35</v>
          </cell>
          <cell r="D31">
            <v>22.3</v>
          </cell>
          <cell r="E31">
            <v>70.125</v>
          </cell>
          <cell r="F31">
            <v>89</v>
          </cell>
          <cell r="G31">
            <v>39</v>
          </cell>
          <cell r="H31">
            <v>14.04</v>
          </cell>
          <cell r="I31" t="str">
            <v>*</v>
          </cell>
          <cell r="J31">
            <v>37.800000000000004</v>
          </cell>
          <cell r="K31">
            <v>4.2</v>
          </cell>
        </row>
        <row r="32">
          <cell r="B32">
            <v>26.004166666666666</v>
          </cell>
          <cell r="C32">
            <v>33.799999999999997</v>
          </cell>
          <cell r="D32">
            <v>22.3</v>
          </cell>
          <cell r="E32">
            <v>78.916666666666671</v>
          </cell>
          <cell r="F32">
            <v>91</v>
          </cell>
          <cell r="G32">
            <v>45</v>
          </cell>
          <cell r="H32">
            <v>0.72000000000000008</v>
          </cell>
          <cell r="I32" t="str">
            <v>*</v>
          </cell>
          <cell r="J32">
            <v>46.440000000000005</v>
          </cell>
          <cell r="K32">
            <v>11</v>
          </cell>
        </row>
        <row r="33">
          <cell r="B33">
            <v>27.679166666666671</v>
          </cell>
          <cell r="C33">
            <v>35.200000000000003</v>
          </cell>
          <cell r="D33">
            <v>24.2</v>
          </cell>
          <cell r="E33">
            <v>69.708333333333329</v>
          </cell>
          <cell r="F33">
            <v>85</v>
          </cell>
          <cell r="G33">
            <v>39</v>
          </cell>
          <cell r="H33">
            <v>12.96</v>
          </cell>
          <cell r="I33" t="str">
            <v>*</v>
          </cell>
          <cell r="J33">
            <v>50.4</v>
          </cell>
          <cell r="K33">
            <v>0</v>
          </cell>
        </row>
        <row r="34">
          <cell r="B34">
            <v>26.241666666666671</v>
          </cell>
          <cell r="C34">
            <v>32.5</v>
          </cell>
          <cell r="D34">
            <v>23.6</v>
          </cell>
          <cell r="E34">
            <v>75</v>
          </cell>
          <cell r="F34">
            <v>86</v>
          </cell>
          <cell r="G34">
            <v>53</v>
          </cell>
          <cell r="H34">
            <v>5.04</v>
          </cell>
          <cell r="I34" t="str">
            <v>*</v>
          </cell>
          <cell r="J34">
            <v>48.6</v>
          </cell>
          <cell r="K34">
            <v>0.6</v>
          </cell>
        </row>
        <row r="35">
          <cell r="B35">
            <v>24.874999999999996</v>
          </cell>
          <cell r="C35">
            <v>31.3</v>
          </cell>
          <cell r="D35">
            <v>20.8</v>
          </cell>
          <cell r="E35">
            <v>79.875</v>
          </cell>
          <cell r="F35">
            <v>91</v>
          </cell>
          <cell r="G35">
            <v>52</v>
          </cell>
          <cell r="H35">
            <v>16.920000000000002</v>
          </cell>
          <cell r="I35" t="str">
            <v>*</v>
          </cell>
          <cell r="J35">
            <v>48.24</v>
          </cell>
          <cell r="K35">
            <v>8.6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28.354166666666671</v>
          </cell>
          <cell r="C5">
            <v>38.9</v>
          </cell>
          <cell r="D5">
            <v>23.8</v>
          </cell>
          <cell r="E5">
            <v>76.583333333333329</v>
          </cell>
          <cell r="F5">
            <v>96</v>
          </cell>
          <cell r="G5">
            <v>34</v>
          </cell>
          <cell r="H5">
            <v>16.559999999999999</v>
          </cell>
          <cell r="I5" t="str">
            <v>*</v>
          </cell>
          <cell r="J5">
            <v>35.28</v>
          </cell>
          <cell r="K5">
            <v>4.4000000000000004</v>
          </cell>
        </row>
        <row r="6">
          <cell r="B6">
            <v>29.383333333333336</v>
          </cell>
          <cell r="C6">
            <v>38.700000000000003</v>
          </cell>
          <cell r="D6">
            <v>22.8</v>
          </cell>
          <cell r="E6">
            <v>71.043478260869563</v>
          </cell>
          <cell r="F6">
            <v>98</v>
          </cell>
          <cell r="G6">
            <v>31</v>
          </cell>
          <cell r="H6">
            <v>11.520000000000001</v>
          </cell>
          <cell r="I6" t="str">
            <v>*</v>
          </cell>
          <cell r="J6">
            <v>27.720000000000002</v>
          </cell>
          <cell r="K6">
            <v>0.2</v>
          </cell>
        </row>
        <row r="7">
          <cell r="B7">
            <v>30.408333333333331</v>
          </cell>
          <cell r="C7">
            <v>39.5</v>
          </cell>
          <cell r="D7">
            <v>23</v>
          </cell>
          <cell r="E7">
            <v>61.913043478260867</v>
          </cell>
          <cell r="F7">
            <v>94</v>
          </cell>
          <cell r="G7">
            <v>32</v>
          </cell>
          <cell r="H7">
            <v>18</v>
          </cell>
          <cell r="I7" t="str">
            <v>*</v>
          </cell>
          <cell r="J7">
            <v>46.440000000000005</v>
          </cell>
          <cell r="K7">
            <v>0</v>
          </cell>
        </row>
        <row r="8">
          <cell r="B8">
            <v>30.808333333333337</v>
          </cell>
          <cell r="C8">
            <v>39.5</v>
          </cell>
          <cell r="D8">
            <v>22.8</v>
          </cell>
          <cell r="E8">
            <v>60.333333333333336</v>
          </cell>
          <cell r="F8">
            <v>94</v>
          </cell>
          <cell r="G8">
            <v>30</v>
          </cell>
          <cell r="H8">
            <v>20.88</v>
          </cell>
          <cell r="I8" t="str">
            <v>*</v>
          </cell>
          <cell r="J8">
            <v>45.36</v>
          </cell>
          <cell r="K8">
            <v>0</v>
          </cell>
        </row>
        <row r="9">
          <cell r="B9">
            <v>30.554166666666671</v>
          </cell>
          <cell r="C9">
            <v>38.700000000000003</v>
          </cell>
          <cell r="D9">
            <v>23.5</v>
          </cell>
          <cell r="E9">
            <v>62.695652173913047</v>
          </cell>
          <cell r="F9">
            <v>92</v>
          </cell>
          <cell r="G9">
            <v>36</v>
          </cell>
          <cell r="H9">
            <v>21.6</v>
          </cell>
          <cell r="I9" t="str">
            <v>*</v>
          </cell>
          <cell r="J9">
            <v>40.680000000000007</v>
          </cell>
          <cell r="K9">
            <v>0</v>
          </cell>
        </row>
        <row r="10">
          <cell r="B10">
            <v>31.383333333333336</v>
          </cell>
          <cell r="C10">
            <v>40.799999999999997</v>
          </cell>
          <cell r="D10">
            <v>23.3</v>
          </cell>
          <cell r="E10">
            <v>60.041666666666664</v>
          </cell>
          <cell r="F10">
            <v>93</v>
          </cell>
          <cell r="G10">
            <v>29</v>
          </cell>
          <cell r="H10">
            <v>22.32</v>
          </cell>
          <cell r="I10" t="str">
            <v>*</v>
          </cell>
          <cell r="J10">
            <v>52.2</v>
          </cell>
          <cell r="K10">
            <v>0</v>
          </cell>
        </row>
        <row r="11">
          <cell r="B11">
            <v>28.629166666666666</v>
          </cell>
          <cell r="C11">
            <v>38.4</v>
          </cell>
          <cell r="D11">
            <v>22.9</v>
          </cell>
          <cell r="E11">
            <v>79.583333333333329</v>
          </cell>
          <cell r="F11">
            <v>98</v>
          </cell>
          <cell r="G11">
            <v>37</v>
          </cell>
          <cell r="H11">
            <v>23.400000000000002</v>
          </cell>
          <cell r="I11" t="str">
            <v>*</v>
          </cell>
          <cell r="J11">
            <v>66.239999999999995</v>
          </cell>
          <cell r="K11">
            <v>51.4</v>
          </cell>
        </row>
        <row r="12">
          <cell r="B12">
            <v>28.683333333333334</v>
          </cell>
          <cell r="C12">
            <v>36.5</v>
          </cell>
          <cell r="D12">
            <v>23.7</v>
          </cell>
          <cell r="E12">
            <v>76.695652173913047</v>
          </cell>
          <cell r="F12">
            <v>97</v>
          </cell>
          <cell r="G12">
            <v>44</v>
          </cell>
          <cell r="H12">
            <v>19.440000000000001</v>
          </cell>
          <cell r="I12" t="str">
            <v>*</v>
          </cell>
          <cell r="J12">
            <v>41.76</v>
          </cell>
          <cell r="K12">
            <v>0.2</v>
          </cell>
        </row>
        <row r="13">
          <cell r="B13">
            <v>27.137499999999999</v>
          </cell>
          <cell r="C13">
            <v>33.4</v>
          </cell>
          <cell r="D13">
            <v>23.3</v>
          </cell>
          <cell r="E13">
            <v>78.958333333333329</v>
          </cell>
          <cell r="F13">
            <v>95</v>
          </cell>
          <cell r="G13">
            <v>52</v>
          </cell>
          <cell r="H13">
            <v>10.44</v>
          </cell>
          <cell r="I13" t="str">
            <v>*</v>
          </cell>
          <cell r="J13">
            <v>37.080000000000005</v>
          </cell>
          <cell r="K13">
            <v>3.4000000000000004</v>
          </cell>
        </row>
        <row r="14">
          <cell r="B14">
            <v>29.49166666666666</v>
          </cell>
          <cell r="C14">
            <v>38.700000000000003</v>
          </cell>
          <cell r="D14">
            <v>22.8</v>
          </cell>
          <cell r="E14">
            <v>71.375</v>
          </cell>
          <cell r="F14">
            <v>97</v>
          </cell>
          <cell r="G14">
            <v>34</v>
          </cell>
          <cell r="H14">
            <v>15.48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30.965217391304339</v>
          </cell>
          <cell r="C15">
            <v>40</v>
          </cell>
          <cell r="D15">
            <v>24.1</v>
          </cell>
          <cell r="E15">
            <v>65.956521739130437</v>
          </cell>
          <cell r="F15">
            <v>96</v>
          </cell>
          <cell r="G15">
            <v>33</v>
          </cell>
          <cell r="H15">
            <v>13.32</v>
          </cell>
          <cell r="I15" t="str">
            <v>*</v>
          </cell>
          <cell r="J15">
            <v>43.56</v>
          </cell>
          <cell r="K15">
            <v>0</v>
          </cell>
        </row>
        <row r="16">
          <cell r="B16">
            <v>31.187499999999996</v>
          </cell>
          <cell r="C16">
            <v>39.700000000000003</v>
          </cell>
          <cell r="D16">
            <v>24.2</v>
          </cell>
          <cell r="E16">
            <v>66.458333333333329</v>
          </cell>
          <cell r="F16">
            <v>97</v>
          </cell>
          <cell r="G16">
            <v>31</v>
          </cell>
          <cell r="H16">
            <v>37.080000000000005</v>
          </cell>
          <cell r="I16" t="str">
            <v>*</v>
          </cell>
          <cell r="J16">
            <v>64.44</v>
          </cell>
          <cell r="K16">
            <v>0</v>
          </cell>
        </row>
        <row r="17">
          <cell r="B17">
            <v>25.254166666666666</v>
          </cell>
          <cell r="C17">
            <v>29.1</v>
          </cell>
          <cell r="D17">
            <v>21</v>
          </cell>
          <cell r="E17">
            <v>82.208333333333329</v>
          </cell>
          <cell r="F17">
            <v>97</v>
          </cell>
          <cell r="G17">
            <v>69</v>
          </cell>
          <cell r="H17">
            <v>8.2799999999999994</v>
          </cell>
          <cell r="I17" t="str">
            <v>*</v>
          </cell>
          <cell r="J17">
            <v>19.8</v>
          </cell>
          <cell r="K17">
            <v>15.2</v>
          </cell>
        </row>
        <row r="18">
          <cell r="B18">
            <v>27.558333333333334</v>
          </cell>
          <cell r="C18">
            <v>36.6</v>
          </cell>
          <cell r="D18">
            <v>21.8</v>
          </cell>
          <cell r="E18">
            <v>73.708333333333329</v>
          </cell>
          <cell r="F18">
            <v>97</v>
          </cell>
          <cell r="G18">
            <v>39</v>
          </cell>
          <cell r="H18">
            <v>9</v>
          </cell>
          <cell r="I18" t="str">
            <v>*</v>
          </cell>
          <cell r="J18">
            <v>47.519999999999996</v>
          </cell>
          <cell r="K18">
            <v>0</v>
          </cell>
        </row>
        <row r="19">
          <cell r="B19">
            <v>27.987500000000008</v>
          </cell>
          <cell r="C19">
            <v>40.299999999999997</v>
          </cell>
          <cell r="D19">
            <v>21.4</v>
          </cell>
          <cell r="E19">
            <v>75</v>
          </cell>
          <cell r="F19">
            <v>97</v>
          </cell>
          <cell r="G19">
            <v>30</v>
          </cell>
          <cell r="H19">
            <v>24.840000000000003</v>
          </cell>
          <cell r="I19" t="str">
            <v>*</v>
          </cell>
          <cell r="J19">
            <v>83.160000000000011</v>
          </cell>
          <cell r="K19">
            <v>5.8</v>
          </cell>
        </row>
        <row r="20">
          <cell r="B20">
            <v>28.233333333333334</v>
          </cell>
          <cell r="C20">
            <v>37.9</v>
          </cell>
          <cell r="D20">
            <v>22.5</v>
          </cell>
          <cell r="E20">
            <v>72.086956521739125</v>
          </cell>
          <cell r="F20">
            <v>96</v>
          </cell>
          <cell r="G20">
            <v>37</v>
          </cell>
          <cell r="H20">
            <v>18.720000000000002</v>
          </cell>
          <cell r="I20" t="str">
            <v>*</v>
          </cell>
          <cell r="J20">
            <v>36.36</v>
          </cell>
          <cell r="K20">
            <v>0</v>
          </cell>
        </row>
        <row r="21">
          <cell r="B21">
            <v>28.070833333333336</v>
          </cell>
          <cell r="C21">
            <v>37.299999999999997</v>
          </cell>
          <cell r="D21">
            <v>23.7</v>
          </cell>
          <cell r="E21">
            <v>74.125</v>
          </cell>
          <cell r="F21">
            <v>95</v>
          </cell>
          <cell r="G21">
            <v>34</v>
          </cell>
          <cell r="H21">
            <v>22.68</v>
          </cell>
          <cell r="I21" t="str">
            <v>*</v>
          </cell>
          <cell r="J21">
            <v>48.6</v>
          </cell>
          <cell r="K21">
            <v>11.599999999999998</v>
          </cell>
        </row>
        <row r="22">
          <cell r="B22">
            <v>29.733333333333334</v>
          </cell>
          <cell r="C22">
            <v>40</v>
          </cell>
          <cell r="D22">
            <v>22.4</v>
          </cell>
          <cell r="E22">
            <v>69.130434782608702</v>
          </cell>
          <cell r="F22">
            <v>97</v>
          </cell>
          <cell r="G22">
            <v>25</v>
          </cell>
          <cell r="H22">
            <v>9.7200000000000006</v>
          </cell>
          <cell r="I22" t="str">
            <v>*</v>
          </cell>
          <cell r="J22">
            <v>24.12</v>
          </cell>
          <cell r="K22">
            <v>0</v>
          </cell>
        </row>
        <row r="23">
          <cell r="B23">
            <v>30.370833333333334</v>
          </cell>
          <cell r="C23">
            <v>40.799999999999997</v>
          </cell>
          <cell r="D23">
            <v>24.1</v>
          </cell>
          <cell r="E23">
            <v>69.043478260869563</v>
          </cell>
          <cell r="F23">
            <v>96</v>
          </cell>
          <cell r="G23">
            <v>25</v>
          </cell>
          <cell r="H23">
            <v>13.32</v>
          </cell>
          <cell r="I23" t="str">
            <v>*</v>
          </cell>
          <cell r="J23">
            <v>40.32</v>
          </cell>
          <cell r="K23">
            <v>0.60000000000000009</v>
          </cell>
        </row>
        <row r="24">
          <cell r="B24">
            <v>30.920833333333331</v>
          </cell>
          <cell r="C24">
            <v>38.700000000000003</v>
          </cell>
          <cell r="D24">
            <v>26.2</v>
          </cell>
          <cell r="E24">
            <v>56.739130434782609</v>
          </cell>
          <cell r="F24">
            <v>91</v>
          </cell>
          <cell r="G24">
            <v>33</v>
          </cell>
          <cell r="H24">
            <v>19.8</v>
          </cell>
          <cell r="I24" t="str">
            <v>*</v>
          </cell>
          <cell r="J24">
            <v>37.440000000000005</v>
          </cell>
          <cell r="K24">
            <v>0</v>
          </cell>
        </row>
        <row r="25">
          <cell r="B25">
            <v>30.337499999999991</v>
          </cell>
          <cell r="C25">
            <v>39.799999999999997</v>
          </cell>
          <cell r="D25">
            <v>24</v>
          </cell>
          <cell r="E25">
            <v>59.391304347826086</v>
          </cell>
          <cell r="F25">
            <v>90</v>
          </cell>
          <cell r="G25">
            <v>30</v>
          </cell>
          <cell r="H25">
            <v>21.6</v>
          </cell>
          <cell r="I25" t="str">
            <v>*</v>
          </cell>
          <cell r="J25">
            <v>34.92</v>
          </cell>
          <cell r="K25">
            <v>0</v>
          </cell>
        </row>
        <row r="26">
          <cell r="B26">
            <v>30.729166666666668</v>
          </cell>
          <cell r="C26">
            <v>40.299999999999997</v>
          </cell>
          <cell r="D26">
            <v>22.7</v>
          </cell>
          <cell r="E26">
            <v>61.875</v>
          </cell>
          <cell r="F26">
            <v>95</v>
          </cell>
          <cell r="G26">
            <v>28</v>
          </cell>
          <cell r="H26">
            <v>11.520000000000001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31.529166666666672</v>
          </cell>
          <cell r="C27">
            <v>40.9</v>
          </cell>
          <cell r="D27">
            <v>23.5</v>
          </cell>
          <cell r="E27">
            <v>59.434782608695649</v>
          </cell>
          <cell r="F27">
            <v>94</v>
          </cell>
          <cell r="G27">
            <v>26</v>
          </cell>
          <cell r="H27">
            <v>14.76</v>
          </cell>
          <cell r="I27" t="str">
            <v>*</v>
          </cell>
          <cell r="J27">
            <v>37.440000000000005</v>
          </cell>
          <cell r="K27">
            <v>0</v>
          </cell>
        </row>
        <row r="28">
          <cell r="B28">
            <v>28.708333333333332</v>
          </cell>
          <cell r="C28">
            <v>37.700000000000003</v>
          </cell>
          <cell r="D28">
            <v>24</v>
          </cell>
          <cell r="E28">
            <v>73.849999999999994</v>
          </cell>
          <cell r="F28">
            <v>95</v>
          </cell>
          <cell r="G28">
            <v>40</v>
          </cell>
          <cell r="H28">
            <v>25.2</v>
          </cell>
          <cell r="I28" t="str">
            <v>*</v>
          </cell>
          <cell r="J28">
            <v>59.04</v>
          </cell>
          <cell r="K28">
            <v>2.8000000000000003</v>
          </cell>
        </row>
        <row r="29">
          <cell r="B29">
            <v>27.079166666666669</v>
          </cell>
          <cell r="C29">
            <v>32.299999999999997</v>
          </cell>
          <cell r="D29">
            <v>23.7</v>
          </cell>
          <cell r="E29">
            <v>80</v>
          </cell>
          <cell r="F29">
            <v>97</v>
          </cell>
          <cell r="G29">
            <v>50</v>
          </cell>
          <cell r="H29">
            <v>11.16</v>
          </cell>
          <cell r="I29" t="str">
            <v>*</v>
          </cell>
          <cell r="J29">
            <v>21.240000000000002</v>
          </cell>
          <cell r="K29">
            <v>0.2</v>
          </cell>
        </row>
        <row r="30">
          <cell r="B30">
            <v>27.700000000000006</v>
          </cell>
          <cell r="C30">
            <v>36.6</v>
          </cell>
          <cell r="D30">
            <v>23.3</v>
          </cell>
          <cell r="E30">
            <v>77.727272727272734</v>
          </cell>
          <cell r="F30">
            <v>97</v>
          </cell>
          <cell r="G30">
            <v>38</v>
          </cell>
          <cell r="H30">
            <v>24.12</v>
          </cell>
          <cell r="I30" t="str">
            <v>*</v>
          </cell>
          <cell r="J30">
            <v>52.2</v>
          </cell>
          <cell r="K30">
            <v>0</v>
          </cell>
        </row>
        <row r="31">
          <cell r="B31">
            <v>28.779166666666665</v>
          </cell>
          <cell r="C31">
            <v>36.6</v>
          </cell>
          <cell r="D31">
            <v>22.9</v>
          </cell>
          <cell r="E31">
            <v>72.416666666666671</v>
          </cell>
          <cell r="F31">
            <v>96</v>
          </cell>
          <cell r="G31">
            <v>39</v>
          </cell>
          <cell r="H31">
            <v>21.6</v>
          </cell>
          <cell r="I31" t="str">
            <v>*</v>
          </cell>
          <cell r="J31">
            <v>41.04</v>
          </cell>
          <cell r="K31">
            <v>0.2</v>
          </cell>
        </row>
        <row r="32">
          <cell r="B32">
            <v>27.833333333333329</v>
          </cell>
          <cell r="C32">
            <v>36</v>
          </cell>
          <cell r="D32">
            <v>24.2</v>
          </cell>
          <cell r="E32">
            <v>76.041666666666671</v>
          </cell>
          <cell r="F32">
            <v>94</v>
          </cell>
          <cell r="G32">
            <v>42</v>
          </cell>
          <cell r="H32">
            <v>21.6</v>
          </cell>
          <cell r="I32" t="str">
            <v>*</v>
          </cell>
          <cell r="J32">
            <v>62.639999999999993</v>
          </cell>
          <cell r="K32">
            <v>1</v>
          </cell>
        </row>
        <row r="33">
          <cell r="B33">
            <v>28.533333333333335</v>
          </cell>
          <cell r="C33">
            <v>37.200000000000003</v>
          </cell>
          <cell r="D33">
            <v>24.3</v>
          </cell>
          <cell r="E33">
            <v>75.695652173913047</v>
          </cell>
          <cell r="F33">
            <v>97</v>
          </cell>
          <cell r="G33">
            <v>37</v>
          </cell>
          <cell r="H33">
            <v>18.36</v>
          </cell>
          <cell r="I33" t="str">
            <v>*</v>
          </cell>
          <cell r="J33">
            <v>53.64</v>
          </cell>
          <cell r="K33">
            <v>0.2</v>
          </cell>
        </row>
        <row r="34">
          <cell r="B34">
            <v>28.129166666666674</v>
          </cell>
          <cell r="C34">
            <v>36.700000000000003</v>
          </cell>
          <cell r="D34">
            <v>24.2</v>
          </cell>
          <cell r="E34">
            <v>74.826086956521735</v>
          </cell>
          <cell r="F34">
            <v>95</v>
          </cell>
          <cell r="G34">
            <v>41</v>
          </cell>
          <cell r="H34">
            <v>12.24</v>
          </cell>
          <cell r="I34" t="str">
            <v>*</v>
          </cell>
          <cell r="J34">
            <v>48.96</v>
          </cell>
          <cell r="K34">
            <v>3.2</v>
          </cell>
        </row>
        <row r="35">
          <cell r="B35">
            <v>28.737500000000001</v>
          </cell>
          <cell r="C35">
            <v>36.200000000000003</v>
          </cell>
          <cell r="D35">
            <v>23.6</v>
          </cell>
          <cell r="E35">
            <v>72.416666666666671</v>
          </cell>
          <cell r="F35">
            <v>97</v>
          </cell>
          <cell r="G35">
            <v>39</v>
          </cell>
          <cell r="H35">
            <v>10.8</v>
          </cell>
          <cell r="I35" t="str">
            <v>*</v>
          </cell>
          <cell r="J35">
            <v>24.12</v>
          </cell>
          <cell r="K35">
            <v>0.2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23.575000000000003</v>
          </cell>
          <cell r="C5">
            <v>28.8</v>
          </cell>
          <cell r="D5">
            <v>18.3</v>
          </cell>
          <cell r="E5">
            <v>64.875</v>
          </cell>
          <cell r="F5">
            <v>91</v>
          </cell>
          <cell r="G5">
            <v>48</v>
          </cell>
          <cell r="H5">
            <v>10.8</v>
          </cell>
          <cell r="I5" t="str">
            <v>*</v>
          </cell>
          <cell r="J5">
            <v>24.840000000000003</v>
          </cell>
          <cell r="K5">
            <v>0</v>
          </cell>
        </row>
        <row r="6">
          <cell r="B6">
            <v>26.391666666666666</v>
          </cell>
          <cell r="C6">
            <v>34.299999999999997</v>
          </cell>
          <cell r="D6">
            <v>20.3</v>
          </cell>
          <cell r="E6">
            <v>56.375</v>
          </cell>
          <cell r="F6">
            <v>81</v>
          </cell>
          <cell r="G6">
            <v>33</v>
          </cell>
          <cell r="H6">
            <v>11.879999999999999</v>
          </cell>
          <cell r="I6" t="str">
            <v>*</v>
          </cell>
          <cell r="J6">
            <v>30.6</v>
          </cell>
          <cell r="K6">
            <v>0</v>
          </cell>
        </row>
        <row r="7">
          <cell r="B7">
            <v>28.945833333333329</v>
          </cell>
          <cell r="C7">
            <v>37.1</v>
          </cell>
          <cell r="D7">
            <v>21.9</v>
          </cell>
          <cell r="E7">
            <v>52.541666666666664</v>
          </cell>
          <cell r="F7">
            <v>82</v>
          </cell>
          <cell r="G7">
            <v>25</v>
          </cell>
          <cell r="H7">
            <v>19.440000000000001</v>
          </cell>
          <cell r="I7" t="str">
            <v>*</v>
          </cell>
          <cell r="J7">
            <v>48.6</v>
          </cell>
          <cell r="K7">
            <v>0</v>
          </cell>
        </row>
        <row r="8">
          <cell r="B8">
            <v>28.195833333333336</v>
          </cell>
          <cell r="C8">
            <v>33.9</v>
          </cell>
          <cell r="D8">
            <v>18.3</v>
          </cell>
          <cell r="E8">
            <v>53.833333333333336</v>
          </cell>
          <cell r="F8">
            <v>90</v>
          </cell>
          <cell r="G8">
            <v>37</v>
          </cell>
          <cell r="H8">
            <v>23.759999999999998</v>
          </cell>
          <cell r="I8" t="str">
            <v>*</v>
          </cell>
          <cell r="J8">
            <v>56.88</v>
          </cell>
          <cell r="K8">
            <v>0</v>
          </cell>
        </row>
        <row r="9">
          <cell r="B9">
            <v>19.483333333333334</v>
          </cell>
          <cell r="C9">
            <v>26.6</v>
          </cell>
          <cell r="D9">
            <v>15.3</v>
          </cell>
          <cell r="E9">
            <v>83.625</v>
          </cell>
          <cell r="F9">
            <v>97</v>
          </cell>
          <cell r="G9">
            <v>52</v>
          </cell>
          <cell r="H9">
            <v>20.16</v>
          </cell>
          <cell r="I9" t="str">
            <v>*</v>
          </cell>
          <cell r="J9">
            <v>39.6</v>
          </cell>
          <cell r="K9">
            <v>0</v>
          </cell>
        </row>
        <row r="10">
          <cell r="B10">
            <v>26.158333333333335</v>
          </cell>
          <cell r="C10">
            <v>35.700000000000003</v>
          </cell>
          <cell r="D10">
            <v>18.100000000000001</v>
          </cell>
          <cell r="E10">
            <v>62.333333333333336</v>
          </cell>
          <cell r="F10">
            <v>92</v>
          </cell>
          <cell r="G10">
            <v>27</v>
          </cell>
          <cell r="H10">
            <v>20.16</v>
          </cell>
          <cell r="I10" t="str">
            <v>*</v>
          </cell>
          <cell r="J10">
            <v>52.56</v>
          </cell>
          <cell r="K10">
            <v>0</v>
          </cell>
        </row>
        <row r="11">
          <cell r="B11">
            <v>29.399999999999991</v>
          </cell>
          <cell r="C11">
            <v>35.5</v>
          </cell>
          <cell r="D11">
            <v>24.1</v>
          </cell>
          <cell r="E11">
            <v>49.583333333333336</v>
          </cell>
          <cell r="F11">
            <v>73</v>
          </cell>
          <cell r="G11">
            <v>33</v>
          </cell>
          <cell r="H11">
            <v>23.040000000000003</v>
          </cell>
          <cell r="I11" t="str">
            <v>*</v>
          </cell>
          <cell r="J11">
            <v>51.480000000000004</v>
          </cell>
          <cell r="K11">
            <v>0</v>
          </cell>
        </row>
        <row r="12">
          <cell r="B12">
            <v>18.783333333333339</v>
          </cell>
          <cell r="C12">
            <v>24.1</v>
          </cell>
          <cell r="D12">
            <v>16.2</v>
          </cell>
          <cell r="E12">
            <v>86.5</v>
          </cell>
          <cell r="F12">
            <v>96</v>
          </cell>
          <cell r="G12">
            <v>65</v>
          </cell>
          <cell r="H12">
            <v>14.4</v>
          </cell>
          <cell r="I12" t="str">
            <v>*</v>
          </cell>
          <cell r="J12">
            <v>34.56</v>
          </cell>
          <cell r="K12">
            <v>0.4</v>
          </cell>
        </row>
        <row r="13">
          <cell r="B13">
            <v>20.358333333333331</v>
          </cell>
          <cell r="C13">
            <v>28.3</v>
          </cell>
          <cell r="D13">
            <v>14.7</v>
          </cell>
          <cell r="E13">
            <v>69.583333333333329</v>
          </cell>
          <cell r="F13">
            <v>95</v>
          </cell>
          <cell r="G13">
            <v>26</v>
          </cell>
          <cell r="H13">
            <v>11.879999999999999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23.441666666666666</v>
          </cell>
          <cell r="C14">
            <v>32.6</v>
          </cell>
          <cell r="D14">
            <v>16</v>
          </cell>
          <cell r="E14">
            <v>64.291666666666671</v>
          </cell>
          <cell r="F14">
            <v>87</v>
          </cell>
          <cell r="G14">
            <v>40</v>
          </cell>
          <cell r="H14">
            <v>23.040000000000003</v>
          </cell>
          <cell r="I14" t="str">
            <v>*</v>
          </cell>
          <cell r="J14">
            <v>41.76</v>
          </cell>
          <cell r="K14">
            <v>0</v>
          </cell>
        </row>
        <row r="15">
          <cell r="B15">
            <v>27.633333333333336</v>
          </cell>
          <cell r="C15">
            <v>34.799999999999997</v>
          </cell>
          <cell r="D15">
            <v>21.6</v>
          </cell>
          <cell r="E15">
            <v>61.583333333333336</v>
          </cell>
          <cell r="F15">
            <v>83</v>
          </cell>
          <cell r="G15">
            <v>35</v>
          </cell>
          <cell r="H15">
            <v>23.040000000000003</v>
          </cell>
          <cell r="I15" t="str">
            <v>*</v>
          </cell>
          <cell r="J15">
            <v>46.080000000000005</v>
          </cell>
          <cell r="K15">
            <v>0</v>
          </cell>
        </row>
        <row r="16">
          <cell r="B16">
            <v>22.049999999999997</v>
          </cell>
          <cell r="C16">
            <v>30.9</v>
          </cell>
          <cell r="D16">
            <v>14.8</v>
          </cell>
          <cell r="E16">
            <v>75.416666666666671</v>
          </cell>
          <cell r="F16">
            <v>95</v>
          </cell>
          <cell r="G16">
            <v>43</v>
          </cell>
          <cell r="H16">
            <v>18.36</v>
          </cell>
          <cell r="I16" t="str">
            <v>*</v>
          </cell>
          <cell r="J16">
            <v>37.800000000000004</v>
          </cell>
          <cell r="K16">
            <v>0</v>
          </cell>
        </row>
        <row r="17">
          <cell r="B17">
            <v>16.470833333333331</v>
          </cell>
          <cell r="C17">
            <v>24.7</v>
          </cell>
          <cell r="D17">
            <v>12.3</v>
          </cell>
          <cell r="E17">
            <v>80.25</v>
          </cell>
          <cell r="F17">
            <v>97</v>
          </cell>
          <cell r="G17">
            <v>43</v>
          </cell>
          <cell r="H17">
            <v>14.4</v>
          </cell>
          <cell r="I17" t="str">
            <v>*</v>
          </cell>
          <cell r="J17">
            <v>30.6</v>
          </cell>
          <cell r="K17">
            <v>0</v>
          </cell>
        </row>
        <row r="18">
          <cell r="B18">
            <v>23.462500000000002</v>
          </cell>
          <cell r="C18">
            <v>32.1</v>
          </cell>
          <cell r="D18">
            <v>18.399999999999999</v>
          </cell>
          <cell r="E18">
            <v>63.25</v>
          </cell>
          <cell r="F18">
            <v>86</v>
          </cell>
          <cell r="G18">
            <v>41</v>
          </cell>
          <cell r="H18">
            <v>12.96</v>
          </cell>
          <cell r="I18" t="str">
            <v>*</v>
          </cell>
          <cell r="J18">
            <v>27</v>
          </cell>
          <cell r="K18">
            <v>0</v>
          </cell>
        </row>
        <row r="19">
          <cell r="B19">
            <v>26.212500000000002</v>
          </cell>
          <cell r="C19">
            <v>35.299999999999997</v>
          </cell>
          <cell r="D19">
            <v>19.600000000000001</v>
          </cell>
          <cell r="E19">
            <v>64.083333333333329</v>
          </cell>
          <cell r="F19">
            <v>89</v>
          </cell>
          <cell r="G19">
            <v>31</v>
          </cell>
          <cell r="H19">
            <v>19.440000000000001</v>
          </cell>
          <cell r="I19" t="str">
            <v>*</v>
          </cell>
          <cell r="J19">
            <v>36.36</v>
          </cell>
          <cell r="K19">
            <v>0</v>
          </cell>
        </row>
        <row r="20">
          <cell r="B20">
            <v>29.400000000000002</v>
          </cell>
          <cell r="C20">
            <v>36.700000000000003</v>
          </cell>
          <cell r="D20">
            <v>22.4</v>
          </cell>
          <cell r="E20">
            <v>48.791666666666664</v>
          </cell>
          <cell r="F20">
            <v>77</v>
          </cell>
          <cell r="G20">
            <v>26</v>
          </cell>
          <cell r="H20">
            <v>15.840000000000002</v>
          </cell>
          <cell r="I20" t="str">
            <v>*</v>
          </cell>
          <cell r="J20">
            <v>41.76</v>
          </cell>
          <cell r="K20">
            <v>0</v>
          </cell>
        </row>
        <row r="21">
          <cell r="B21">
            <v>30.841666666666665</v>
          </cell>
          <cell r="C21">
            <v>37.299999999999997</v>
          </cell>
          <cell r="D21">
            <v>26.4</v>
          </cell>
          <cell r="E21">
            <v>42.208333333333336</v>
          </cell>
          <cell r="F21">
            <v>60</v>
          </cell>
          <cell r="G21">
            <v>24</v>
          </cell>
          <cell r="H21">
            <v>21.96</v>
          </cell>
          <cell r="I21" t="str">
            <v>*</v>
          </cell>
          <cell r="J21">
            <v>49.32</v>
          </cell>
          <cell r="K21">
            <v>0</v>
          </cell>
        </row>
        <row r="22">
          <cell r="B22">
            <v>27.825000000000003</v>
          </cell>
          <cell r="C22">
            <v>36.799999999999997</v>
          </cell>
          <cell r="D22">
            <v>20.9</v>
          </cell>
          <cell r="E22">
            <v>60.375</v>
          </cell>
          <cell r="F22">
            <v>88</v>
          </cell>
          <cell r="G22">
            <v>27</v>
          </cell>
          <cell r="H22">
            <v>14.76</v>
          </cell>
          <cell r="I22" t="str">
            <v>*</v>
          </cell>
          <cell r="J22">
            <v>37.440000000000005</v>
          </cell>
          <cell r="K22">
            <v>0</v>
          </cell>
        </row>
        <row r="23">
          <cell r="B23">
            <v>24.679166666666671</v>
          </cell>
          <cell r="C23">
            <v>35.700000000000003</v>
          </cell>
          <cell r="D23">
            <v>20.399999999999999</v>
          </cell>
          <cell r="E23">
            <v>74.458333333333329</v>
          </cell>
          <cell r="F23">
            <v>94</v>
          </cell>
          <cell r="G23">
            <v>35</v>
          </cell>
          <cell r="H23">
            <v>20.16</v>
          </cell>
          <cell r="I23" t="str">
            <v>*</v>
          </cell>
          <cell r="J23">
            <v>51.12</v>
          </cell>
          <cell r="K23">
            <v>17.400000000000002</v>
          </cell>
        </row>
        <row r="24">
          <cell r="B24">
            <v>22.270833333333332</v>
          </cell>
          <cell r="C24">
            <v>29</v>
          </cell>
          <cell r="D24">
            <v>19.5</v>
          </cell>
          <cell r="E24">
            <v>84.625</v>
          </cell>
          <cell r="F24">
            <v>95</v>
          </cell>
          <cell r="G24">
            <v>56</v>
          </cell>
          <cell r="H24">
            <v>20.16</v>
          </cell>
          <cell r="I24" t="str">
            <v>*</v>
          </cell>
          <cell r="J24">
            <v>38.880000000000003</v>
          </cell>
          <cell r="K24">
            <v>10.200000000000001</v>
          </cell>
        </row>
        <row r="25">
          <cell r="B25">
            <v>25.383333333333336</v>
          </cell>
          <cell r="C25">
            <v>33.200000000000003</v>
          </cell>
          <cell r="D25">
            <v>20.3</v>
          </cell>
          <cell r="E25">
            <v>73.958333333333329</v>
          </cell>
          <cell r="F25">
            <v>95</v>
          </cell>
          <cell r="G25">
            <v>42</v>
          </cell>
          <cell r="H25">
            <v>21.96</v>
          </cell>
          <cell r="I25" t="str">
            <v>*</v>
          </cell>
          <cell r="J25">
            <v>42.480000000000004</v>
          </cell>
          <cell r="K25">
            <v>0.2</v>
          </cell>
        </row>
        <row r="26">
          <cell r="B26">
            <v>27.166666666666668</v>
          </cell>
          <cell r="C26">
            <v>35.5</v>
          </cell>
          <cell r="D26">
            <v>20.5</v>
          </cell>
          <cell r="E26">
            <v>59.041666666666664</v>
          </cell>
          <cell r="F26">
            <v>82</v>
          </cell>
          <cell r="G26">
            <v>29</v>
          </cell>
          <cell r="H26">
            <v>20.88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28.958333333333332</v>
          </cell>
          <cell r="C27">
            <v>38</v>
          </cell>
          <cell r="D27">
            <v>21.2</v>
          </cell>
          <cell r="E27">
            <v>52.083333333333336</v>
          </cell>
          <cell r="F27">
            <v>78</v>
          </cell>
          <cell r="G27">
            <v>26</v>
          </cell>
          <cell r="H27">
            <v>19.079999999999998</v>
          </cell>
          <cell r="I27" t="str">
            <v>*</v>
          </cell>
          <cell r="J27">
            <v>36</v>
          </cell>
          <cell r="K27">
            <v>0</v>
          </cell>
        </row>
        <row r="28">
          <cell r="B28">
            <v>23.275000000000002</v>
          </cell>
          <cell r="C28">
            <v>31.7</v>
          </cell>
          <cell r="D28">
            <v>20.6</v>
          </cell>
          <cell r="E28">
            <v>81.541666666666671</v>
          </cell>
          <cell r="F28">
            <v>94</v>
          </cell>
          <cell r="G28">
            <v>43</v>
          </cell>
          <cell r="H28">
            <v>19.440000000000001</v>
          </cell>
          <cell r="I28" t="str">
            <v>*</v>
          </cell>
          <cell r="J28">
            <v>40.680000000000007</v>
          </cell>
          <cell r="K28">
            <v>12.8</v>
          </cell>
        </row>
        <row r="29">
          <cell r="B29">
            <v>23.025000000000002</v>
          </cell>
          <cell r="C29">
            <v>28.7</v>
          </cell>
          <cell r="D29">
            <v>19.399999999999999</v>
          </cell>
          <cell r="E29">
            <v>82.833333333333329</v>
          </cell>
          <cell r="F29">
            <v>95</v>
          </cell>
          <cell r="G29">
            <v>63</v>
          </cell>
          <cell r="H29">
            <v>13.32</v>
          </cell>
          <cell r="I29" t="str">
            <v>*</v>
          </cell>
          <cell r="J29">
            <v>24.840000000000003</v>
          </cell>
          <cell r="K29">
            <v>0</v>
          </cell>
        </row>
        <row r="30">
          <cell r="B30">
            <v>24.816666666666666</v>
          </cell>
          <cell r="C30">
            <v>32</v>
          </cell>
          <cell r="D30">
            <v>20.6</v>
          </cell>
          <cell r="E30">
            <v>77.125</v>
          </cell>
          <cell r="F30">
            <v>93</v>
          </cell>
          <cell r="G30">
            <v>50</v>
          </cell>
          <cell r="H30">
            <v>14.4</v>
          </cell>
          <cell r="I30" t="str">
            <v>*</v>
          </cell>
          <cell r="J30">
            <v>36.36</v>
          </cell>
          <cell r="K30">
            <v>4.6000000000000005</v>
          </cell>
        </row>
        <row r="31">
          <cell r="B31">
            <v>24.675000000000001</v>
          </cell>
          <cell r="C31">
            <v>32</v>
          </cell>
          <cell r="D31">
            <v>21</v>
          </cell>
          <cell r="E31">
            <v>78.166666666666671</v>
          </cell>
          <cell r="F31">
            <v>93</v>
          </cell>
          <cell r="G31">
            <v>50</v>
          </cell>
          <cell r="H31">
            <v>15.48</v>
          </cell>
          <cell r="I31" t="str">
            <v>*</v>
          </cell>
          <cell r="J31">
            <v>44.64</v>
          </cell>
          <cell r="K31">
            <v>1.4000000000000001</v>
          </cell>
        </row>
        <row r="32">
          <cell r="B32">
            <v>25.258333333333329</v>
          </cell>
          <cell r="C32">
            <v>31.7</v>
          </cell>
          <cell r="D32">
            <v>20.3</v>
          </cell>
          <cell r="E32">
            <v>73.833333333333329</v>
          </cell>
          <cell r="F32">
            <v>95</v>
          </cell>
          <cell r="G32">
            <v>45</v>
          </cell>
          <cell r="H32">
            <v>24.48</v>
          </cell>
          <cell r="I32" t="str">
            <v>*</v>
          </cell>
          <cell r="J32">
            <v>68.760000000000005</v>
          </cell>
          <cell r="K32">
            <v>3.6</v>
          </cell>
        </row>
        <row r="33">
          <cell r="B33">
            <v>27.749999999999996</v>
          </cell>
          <cell r="C33">
            <v>32.4</v>
          </cell>
          <cell r="D33">
            <v>25.2</v>
          </cell>
          <cell r="E33">
            <v>59.958333333333336</v>
          </cell>
          <cell r="F33">
            <v>74</v>
          </cell>
          <cell r="G33">
            <v>36</v>
          </cell>
          <cell r="H33">
            <v>18.720000000000002</v>
          </cell>
          <cell r="I33" t="str">
            <v>*</v>
          </cell>
          <cell r="J33">
            <v>50.76</v>
          </cell>
          <cell r="K33">
            <v>0</v>
          </cell>
        </row>
        <row r="34">
          <cell r="B34">
            <v>27.795833333333334</v>
          </cell>
          <cell r="C34">
            <v>33.9</v>
          </cell>
          <cell r="D34">
            <v>23.9</v>
          </cell>
          <cell r="E34">
            <v>59.791666666666664</v>
          </cell>
          <cell r="F34">
            <v>84</v>
          </cell>
          <cell r="G34">
            <v>30</v>
          </cell>
          <cell r="H34">
            <v>20.88</v>
          </cell>
          <cell r="I34" t="str">
            <v>*</v>
          </cell>
          <cell r="J34">
            <v>51.480000000000004</v>
          </cell>
          <cell r="K34">
            <v>4.5999999999999996</v>
          </cell>
        </row>
        <row r="35">
          <cell r="B35">
            <v>24.404166666666665</v>
          </cell>
          <cell r="C35">
            <v>30.8</v>
          </cell>
          <cell r="D35">
            <v>18.3</v>
          </cell>
          <cell r="E35">
            <v>77.666666666666671</v>
          </cell>
          <cell r="F35">
            <v>95</v>
          </cell>
          <cell r="G35">
            <v>45</v>
          </cell>
          <cell r="H35">
            <v>21.96</v>
          </cell>
          <cell r="I35" t="str">
            <v>*</v>
          </cell>
          <cell r="J35">
            <v>65.88000000000001</v>
          </cell>
          <cell r="K35">
            <v>43.199999999999996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26.837499999999995</v>
          </cell>
          <cell r="C5">
            <v>34.4</v>
          </cell>
          <cell r="D5">
            <v>21.9</v>
          </cell>
          <cell r="E5">
            <v>45.333333333333336</v>
          </cell>
          <cell r="F5">
            <v>68</v>
          </cell>
          <cell r="G5">
            <v>20</v>
          </cell>
          <cell r="H5">
            <v>14.04</v>
          </cell>
          <cell r="I5" t="str">
            <v>*</v>
          </cell>
          <cell r="J5">
            <v>27</v>
          </cell>
          <cell r="K5">
            <v>0</v>
          </cell>
        </row>
        <row r="6">
          <cell r="B6">
            <v>30.483333333333331</v>
          </cell>
          <cell r="C6">
            <v>39.799999999999997</v>
          </cell>
          <cell r="D6">
            <v>23.1</v>
          </cell>
          <cell r="E6">
            <v>45.583333333333336</v>
          </cell>
          <cell r="F6">
            <v>66</v>
          </cell>
          <cell r="G6">
            <v>25</v>
          </cell>
          <cell r="H6">
            <v>11.520000000000001</v>
          </cell>
          <cell r="I6" t="str">
            <v>*</v>
          </cell>
          <cell r="J6">
            <v>26.64</v>
          </cell>
          <cell r="K6">
            <v>0</v>
          </cell>
        </row>
        <row r="7">
          <cell r="B7">
            <v>35.73749999999999</v>
          </cell>
          <cell r="C7">
            <v>41.6</v>
          </cell>
          <cell r="D7">
            <v>29.9</v>
          </cell>
          <cell r="E7">
            <v>35.75</v>
          </cell>
          <cell r="F7">
            <v>56</v>
          </cell>
          <cell r="G7">
            <v>22</v>
          </cell>
          <cell r="H7">
            <v>19.079999999999998</v>
          </cell>
          <cell r="I7" t="str">
            <v>*</v>
          </cell>
          <cell r="J7">
            <v>44.28</v>
          </cell>
          <cell r="K7">
            <v>0</v>
          </cell>
        </row>
        <row r="8">
          <cell r="B8">
            <v>31.999999999999996</v>
          </cell>
          <cell r="C8">
            <v>37.4</v>
          </cell>
          <cell r="D8">
            <v>22.7</v>
          </cell>
          <cell r="E8">
            <v>42.25</v>
          </cell>
          <cell r="F8">
            <v>61</v>
          </cell>
          <cell r="G8">
            <v>29</v>
          </cell>
          <cell r="H8">
            <v>19.8</v>
          </cell>
          <cell r="I8" t="str">
            <v>*</v>
          </cell>
          <cell r="J8">
            <v>45</v>
          </cell>
          <cell r="K8">
            <v>0</v>
          </cell>
        </row>
        <row r="9">
          <cell r="B9">
            <v>22.695833333333329</v>
          </cell>
          <cell r="C9">
            <v>29.3</v>
          </cell>
          <cell r="D9">
            <v>18.8</v>
          </cell>
          <cell r="E9">
            <v>62.541666666666664</v>
          </cell>
          <cell r="F9">
            <v>78</v>
          </cell>
          <cell r="G9">
            <v>42</v>
          </cell>
          <cell r="H9">
            <v>14.04</v>
          </cell>
          <cell r="I9" t="str">
            <v>*</v>
          </cell>
          <cell r="J9">
            <v>32.76</v>
          </cell>
          <cell r="K9">
            <v>0</v>
          </cell>
        </row>
        <row r="10">
          <cell r="B10">
            <v>30.445833333333336</v>
          </cell>
          <cell r="C10">
            <v>40.700000000000003</v>
          </cell>
          <cell r="D10">
            <v>21.9</v>
          </cell>
          <cell r="E10">
            <v>48.791666666666664</v>
          </cell>
          <cell r="F10">
            <v>73</v>
          </cell>
          <cell r="G10">
            <v>25</v>
          </cell>
          <cell r="H10">
            <v>18</v>
          </cell>
          <cell r="I10" t="str">
            <v>*</v>
          </cell>
          <cell r="J10">
            <v>50.4</v>
          </cell>
          <cell r="K10">
            <v>0</v>
          </cell>
        </row>
        <row r="11">
          <cell r="B11">
            <v>32.483333333333334</v>
          </cell>
          <cell r="C11">
            <v>39.200000000000003</v>
          </cell>
          <cell r="D11">
            <v>25.7</v>
          </cell>
          <cell r="E11">
            <v>44.208333333333336</v>
          </cell>
          <cell r="F11">
            <v>60</v>
          </cell>
          <cell r="G11">
            <v>28</v>
          </cell>
          <cell r="H11">
            <v>26.64</v>
          </cell>
          <cell r="I11" t="str">
            <v>*</v>
          </cell>
          <cell r="J11">
            <v>49.680000000000007</v>
          </cell>
          <cell r="K11">
            <v>0</v>
          </cell>
        </row>
        <row r="12">
          <cell r="B12">
            <v>21.775000000000002</v>
          </cell>
          <cell r="C12">
            <v>25.7</v>
          </cell>
          <cell r="D12">
            <v>19.600000000000001</v>
          </cell>
          <cell r="E12">
            <v>79</v>
          </cell>
          <cell r="F12">
            <v>92</v>
          </cell>
          <cell r="G12">
            <v>60</v>
          </cell>
          <cell r="H12">
            <v>10.8</v>
          </cell>
          <cell r="I12" t="str">
            <v>*</v>
          </cell>
          <cell r="J12">
            <v>30.96</v>
          </cell>
          <cell r="K12">
            <v>8.6</v>
          </cell>
        </row>
        <row r="13">
          <cell r="B13">
            <v>22.983333333333338</v>
          </cell>
          <cell r="C13">
            <v>32.1</v>
          </cell>
          <cell r="D13">
            <v>17</v>
          </cell>
          <cell r="E13">
            <v>71.333333333333329</v>
          </cell>
          <cell r="F13">
            <v>97</v>
          </cell>
          <cell r="G13">
            <v>30</v>
          </cell>
          <cell r="H13">
            <v>14.4</v>
          </cell>
          <cell r="I13" t="str">
            <v>*</v>
          </cell>
          <cell r="J13">
            <v>28.08</v>
          </cell>
          <cell r="K13">
            <v>0</v>
          </cell>
        </row>
        <row r="14">
          <cell r="B14">
            <v>28.533333333333335</v>
          </cell>
          <cell r="C14">
            <v>39.299999999999997</v>
          </cell>
          <cell r="D14">
            <v>19.7</v>
          </cell>
          <cell r="E14">
            <v>54.5</v>
          </cell>
          <cell r="F14">
            <v>85</v>
          </cell>
          <cell r="G14">
            <v>27</v>
          </cell>
          <cell r="H14">
            <v>12.6</v>
          </cell>
          <cell r="I14" t="str">
            <v>*</v>
          </cell>
          <cell r="J14">
            <v>37.800000000000004</v>
          </cell>
          <cell r="K14">
            <v>0</v>
          </cell>
        </row>
        <row r="15">
          <cell r="B15">
            <v>34.216666666666676</v>
          </cell>
          <cell r="C15">
            <v>41.5</v>
          </cell>
          <cell r="D15">
            <v>28</v>
          </cell>
          <cell r="E15">
            <v>42.833333333333336</v>
          </cell>
          <cell r="F15">
            <v>63</v>
          </cell>
          <cell r="G15">
            <v>24</v>
          </cell>
          <cell r="H15">
            <v>15.840000000000002</v>
          </cell>
          <cell r="I15" t="str">
            <v>*</v>
          </cell>
          <cell r="J15">
            <v>43.2</v>
          </cell>
          <cell r="K15">
            <v>0</v>
          </cell>
        </row>
        <row r="16">
          <cell r="B16">
            <v>25.412499999999998</v>
          </cell>
          <cell r="C16">
            <v>37</v>
          </cell>
          <cell r="D16">
            <v>19.5</v>
          </cell>
          <cell r="E16">
            <v>58.25</v>
          </cell>
          <cell r="F16">
            <v>76</v>
          </cell>
          <cell r="G16">
            <v>31</v>
          </cell>
          <cell r="H16">
            <v>21.6</v>
          </cell>
          <cell r="I16" t="str">
            <v>*</v>
          </cell>
          <cell r="J16">
            <v>46.800000000000004</v>
          </cell>
          <cell r="K16">
            <v>0</v>
          </cell>
        </row>
        <row r="17">
          <cell r="B17">
            <v>21.520833333333329</v>
          </cell>
          <cell r="C17">
            <v>28.7</v>
          </cell>
          <cell r="D17">
            <v>17.899999999999999</v>
          </cell>
          <cell r="E17">
            <v>54.416666666666664</v>
          </cell>
          <cell r="F17">
            <v>68</v>
          </cell>
          <cell r="G17">
            <v>29</v>
          </cell>
          <cell r="H17">
            <v>15.120000000000001</v>
          </cell>
          <cell r="I17" t="str">
            <v>*</v>
          </cell>
          <cell r="J17">
            <v>32.04</v>
          </cell>
          <cell r="K17">
            <v>0</v>
          </cell>
        </row>
        <row r="18">
          <cell r="B18">
            <v>27.591666666666669</v>
          </cell>
          <cell r="C18">
            <v>36.299999999999997</v>
          </cell>
          <cell r="D18">
            <v>21.4</v>
          </cell>
          <cell r="E18">
            <v>35.833333333333336</v>
          </cell>
          <cell r="F18">
            <v>48</v>
          </cell>
          <cell r="G18">
            <v>27</v>
          </cell>
          <cell r="H18">
            <v>11.879999999999999</v>
          </cell>
          <cell r="I18" t="str">
            <v>*</v>
          </cell>
          <cell r="J18">
            <v>21.96</v>
          </cell>
          <cell r="K18">
            <v>0</v>
          </cell>
        </row>
        <row r="19">
          <cell r="B19">
            <v>31.833333333333339</v>
          </cell>
          <cell r="C19">
            <v>41.8</v>
          </cell>
          <cell r="D19">
            <v>22.6</v>
          </cell>
          <cell r="E19">
            <v>45.541666666666664</v>
          </cell>
          <cell r="F19">
            <v>72</v>
          </cell>
          <cell r="G19">
            <v>22</v>
          </cell>
          <cell r="H19">
            <v>13.32</v>
          </cell>
          <cell r="I19" t="str">
            <v>*</v>
          </cell>
          <cell r="J19">
            <v>33.840000000000003</v>
          </cell>
          <cell r="K19">
            <v>0</v>
          </cell>
        </row>
        <row r="20">
          <cell r="B20">
            <v>35.44166666666667</v>
          </cell>
          <cell r="C20">
            <v>42.5</v>
          </cell>
          <cell r="D20">
            <v>29</v>
          </cell>
          <cell r="E20">
            <v>35.291666666666664</v>
          </cell>
          <cell r="F20">
            <v>53</v>
          </cell>
          <cell r="G20">
            <v>21</v>
          </cell>
          <cell r="H20">
            <v>14.76</v>
          </cell>
          <cell r="I20" t="str">
            <v>*</v>
          </cell>
          <cell r="J20">
            <v>38.519999999999996</v>
          </cell>
          <cell r="K20">
            <v>0</v>
          </cell>
        </row>
        <row r="21">
          <cell r="B21">
            <v>36.075000000000003</v>
          </cell>
          <cell r="C21">
            <v>43.4</v>
          </cell>
          <cell r="D21">
            <v>29.2</v>
          </cell>
          <cell r="E21">
            <v>30.916666666666668</v>
          </cell>
          <cell r="F21">
            <v>50</v>
          </cell>
          <cell r="G21">
            <v>14</v>
          </cell>
          <cell r="H21">
            <v>15.840000000000002</v>
          </cell>
          <cell r="I21" t="str">
            <v>*</v>
          </cell>
          <cell r="J21">
            <v>47.519999999999996</v>
          </cell>
          <cell r="K21">
            <v>0</v>
          </cell>
        </row>
        <row r="22">
          <cell r="B22">
            <v>33.437499999999993</v>
          </cell>
          <cell r="C22">
            <v>39.700000000000003</v>
          </cell>
          <cell r="D22">
            <v>27.5</v>
          </cell>
          <cell r="E22">
            <v>40.541666666666664</v>
          </cell>
          <cell r="F22">
            <v>63</v>
          </cell>
          <cell r="G22">
            <v>22</v>
          </cell>
          <cell r="H22">
            <v>12.96</v>
          </cell>
          <cell r="I22" t="str">
            <v>*</v>
          </cell>
          <cell r="J22">
            <v>27.720000000000002</v>
          </cell>
          <cell r="K22">
            <v>0</v>
          </cell>
        </row>
        <row r="23">
          <cell r="B23">
            <v>30.454166666666666</v>
          </cell>
          <cell r="C23">
            <v>42.1</v>
          </cell>
          <cell r="D23">
            <v>23.3</v>
          </cell>
          <cell r="E23">
            <v>55.291666666666664</v>
          </cell>
          <cell r="F23">
            <v>85</v>
          </cell>
          <cell r="G23">
            <v>23</v>
          </cell>
          <cell r="H23">
            <v>23.400000000000002</v>
          </cell>
          <cell r="I23" t="str">
            <v>*</v>
          </cell>
          <cell r="J23">
            <v>78.84</v>
          </cell>
          <cell r="K23">
            <v>14.8</v>
          </cell>
        </row>
        <row r="24">
          <cell r="B24">
            <v>28.183333333333334</v>
          </cell>
          <cell r="C24">
            <v>35.700000000000003</v>
          </cell>
          <cell r="D24">
            <v>23.6</v>
          </cell>
          <cell r="E24">
            <v>71</v>
          </cell>
          <cell r="F24">
            <v>90</v>
          </cell>
          <cell r="G24">
            <v>40</v>
          </cell>
          <cell r="H24">
            <v>15.48</v>
          </cell>
          <cell r="I24" t="str">
            <v>*</v>
          </cell>
          <cell r="J24">
            <v>33.840000000000003</v>
          </cell>
          <cell r="K24">
            <v>11.799999999999999</v>
          </cell>
        </row>
        <row r="25">
          <cell r="B25">
            <v>31.262500000000003</v>
          </cell>
          <cell r="C25">
            <v>40.700000000000003</v>
          </cell>
          <cell r="D25">
            <v>24.6</v>
          </cell>
          <cell r="E25">
            <v>57.375</v>
          </cell>
          <cell r="F25">
            <v>85</v>
          </cell>
          <cell r="G25">
            <v>26</v>
          </cell>
          <cell r="H25">
            <v>19.440000000000001</v>
          </cell>
          <cell r="I25" t="str">
            <v>*</v>
          </cell>
          <cell r="J25">
            <v>44.28</v>
          </cell>
          <cell r="K25">
            <v>4.4000000000000004</v>
          </cell>
        </row>
        <row r="26">
          <cell r="B26">
            <v>33.774999999999999</v>
          </cell>
          <cell r="C26">
            <v>41.1</v>
          </cell>
          <cell r="D26">
            <v>27.2</v>
          </cell>
          <cell r="E26">
            <v>47.083333333333336</v>
          </cell>
          <cell r="F26">
            <v>74</v>
          </cell>
          <cell r="G26">
            <v>22</v>
          </cell>
          <cell r="H26">
            <v>16.559999999999999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35.199999999999996</v>
          </cell>
          <cell r="C27">
            <v>42.5</v>
          </cell>
          <cell r="D27">
            <v>28.7</v>
          </cell>
          <cell r="E27">
            <v>40.208333333333336</v>
          </cell>
          <cell r="F27">
            <v>60</v>
          </cell>
          <cell r="G27">
            <v>21</v>
          </cell>
          <cell r="H27">
            <v>11.520000000000001</v>
          </cell>
          <cell r="I27" t="str">
            <v>*</v>
          </cell>
          <cell r="J27">
            <v>32.76</v>
          </cell>
          <cell r="K27">
            <v>0</v>
          </cell>
        </row>
        <row r="28">
          <cell r="B28">
            <v>31.154166666666654</v>
          </cell>
          <cell r="C28">
            <v>36.799999999999997</v>
          </cell>
          <cell r="D28">
            <v>26.8</v>
          </cell>
          <cell r="E28">
            <v>51.666666666666664</v>
          </cell>
          <cell r="F28">
            <v>70</v>
          </cell>
          <cell r="G28">
            <v>32</v>
          </cell>
          <cell r="H28">
            <v>13.68</v>
          </cell>
          <cell r="I28" t="str">
            <v>*</v>
          </cell>
          <cell r="J28">
            <v>39.24</v>
          </cell>
          <cell r="K28">
            <v>0.4</v>
          </cell>
        </row>
        <row r="29">
          <cell r="B29">
            <v>28.220833333333335</v>
          </cell>
          <cell r="C29">
            <v>34.4</v>
          </cell>
          <cell r="D29">
            <v>24.7</v>
          </cell>
          <cell r="E29">
            <v>67.875</v>
          </cell>
          <cell r="F29">
            <v>82</v>
          </cell>
          <cell r="G29">
            <v>45</v>
          </cell>
          <cell r="H29">
            <v>8.64</v>
          </cell>
          <cell r="I29" t="str">
            <v>*</v>
          </cell>
          <cell r="J29">
            <v>24.48</v>
          </cell>
          <cell r="K29">
            <v>0.2</v>
          </cell>
        </row>
        <row r="30">
          <cell r="B30">
            <v>28.620833333333334</v>
          </cell>
          <cell r="C30">
            <v>36.299999999999997</v>
          </cell>
          <cell r="D30">
            <v>24.6</v>
          </cell>
          <cell r="E30">
            <v>69.541666666666671</v>
          </cell>
          <cell r="F30">
            <v>91</v>
          </cell>
          <cell r="G30">
            <v>41</v>
          </cell>
          <cell r="H30">
            <v>12.24</v>
          </cell>
          <cell r="I30" t="str">
            <v>*</v>
          </cell>
          <cell r="J30">
            <v>38.519999999999996</v>
          </cell>
          <cell r="K30">
            <v>12.6</v>
          </cell>
        </row>
        <row r="31">
          <cell r="B31">
            <v>30.366666666666671</v>
          </cell>
          <cell r="C31">
            <v>37.799999999999997</v>
          </cell>
          <cell r="D31">
            <v>25.4</v>
          </cell>
          <cell r="E31">
            <v>65.791666666666671</v>
          </cell>
          <cell r="F31">
            <v>89</v>
          </cell>
          <cell r="G31">
            <v>32</v>
          </cell>
          <cell r="H31">
            <v>12.96</v>
          </cell>
          <cell r="I31" t="str">
            <v>*</v>
          </cell>
          <cell r="J31">
            <v>38.159999999999997</v>
          </cell>
          <cell r="K31">
            <v>2.6</v>
          </cell>
        </row>
        <row r="32">
          <cell r="B32">
            <v>29.983333333333331</v>
          </cell>
          <cell r="C32">
            <v>34.299999999999997</v>
          </cell>
          <cell r="D32">
            <v>24.4</v>
          </cell>
          <cell r="E32">
            <v>63.875</v>
          </cell>
          <cell r="F32">
            <v>91</v>
          </cell>
          <cell r="G32">
            <v>41</v>
          </cell>
          <cell r="H32">
            <v>20.16</v>
          </cell>
          <cell r="I32" t="str">
            <v>*</v>
          </cell>
          <cell r="J32">
            <v>48.24</v>
          </cell>
          <cell r="K32">
            <v>13.799999999999999</v>
          </cell>
        </row>
        <row r="33">
          <cell r="B33">
            <v>31.691666666666677</v>
          </cell>
          <cell r="C33">
            <v>36.700000000000003</v>
          </cell>
          <cell r="D33">
            <v>26.6</v>
          </cell>
          <cell r="E33">
            <v>53.791666666666664</v>
          </cell>
          <cell r="F33">
            <v>88</v>
          </cell>
          <cell r="G33">
            <v>36</v>
          </cell>
          <cell r="H33">
            <v>20.88</v>
          </cell>
          <cell r="I33" t="str">
            <v>*</v>
          </cell>
          <cell r="J33">
            <v>57.960000000000008</v>
          </cell>
          <cell r="K33">
            <v>0</v>
          </cell>
        </row>
        <row r="34">
          <cell r="B34">
            <v>32.670833333333341</v>
          </cell>
          <cell r="C34">
            <v>39.1</v>
          </cell>
          <cell r="D34">
            <v>28.3</v>
          </cell>
          <cell r="E34">
            <v>46.833333333333336</v>
          </cell>
          <cell r="F34">
            <v>69</v>
          </cell>
          <cell r="G34">
            <v>28</v>
          </cell>
          <cell r="H34">
            <v>18</v>
          </cell>
          <cell r="I34" t="str">
            <v>*</v>
          </cell>
          <cell r="J34">
            <v>47.88</v>
          </cell>
          <cell r="K34">
            <v>0</v>
          </cell>
        </row>
        <row r="35">
          <cell r="B35">
            <v>28.095833333333331</v>
          </cell>
          <cell r="C35">
            <v>33.1</v>
          </cell>
          <cell r="D35">
            <v>23.4</v>
          </cell>
          <cell r="E35">
            <v>72.666666666666671</v>
          </cell>
          <cell r="F35">
            <v>92</v>
          </cell>
          <cell r="G35">
            <v>42</v>
          </cell>
          <cell r="H35">
            <v>8.64</v>
          </cell>
          <cell r="I35" t="str">
            <v>*</v>
          </cell>
          <cell r="J35">
            <v>30.240000000000002</v>
          </cell>
          <cell r="K35">
            <v>8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25.708333333333332</v>
          </cell>
          <cell r="C5">
            <v>33.200000000000003</v>
          </cell>
          <cell r="D5">
            <v>23</v>
          </cell>
          <cell r="E5">
            <v>85.791666666666671</v>
          </cell>
          <cell r="F5">
            <v>100</v>
          </cell>
          <cell r="G5">
            <v>54</v>
          </cell>
          <cell r="H5">
            <v>16.920000000000002</v>
          </cell>
          <cell r="I5" t="str">
            <v>*</v>
          </cell>
          <cell r="J5">
            <v>39.24</v>
          </cell>
          <cell r="K5">
            <v>1.5999999999999999</v>
          </cell>
        </row>
        <row r="6">
          <cell r="B6">
            <v>27.762499999999999</v>
          </cell>
          <cell r="C6">
            <v>36.700000000000003</v>
          </cell>
          <cell r="D6">
            <v>21.7</v>
          </cell>
          <cell r="E6">
            <v>74.333333333333329</v>
          </cell>
          <cell r="F6">
            <v>100</v>
          </cell>
          <cell r="G6">
            <v>37</v>
          </cell>
          <cell r="H6">
            <v>15.48</v>
          </cell>
          <cell r="I6" t="str">
            <v>*</v>
          </cell>
          <cell r="J6">
            <v>42.84</v>
          </cell>
          <cell r="K6">
            <v>0</v>
          </cell>
        </row>
        <row r="7">
          <cell r="B7">
            <v>30.275000000000006</v>
          </cell>
          <cell r="C7">
            <v>38.299999999999997</v>
          </cell>
          <cell r="D7">
            <v>23.5</v>
          </cell>
          <cell r="E7">
            <v>59.291666666666664</v>
          </cell>
          <cell r="F7">
            <v>85</v>
          </cell>
          <cell r="G7">
            <v>34</v>
          </cell>
          <cell r="H7">
            <v>22.32</v>
          </cell>
          <cell r="I7" t="str">
            <v>*</v>
          </cell>
          <cell r="J7">
            <v>39.6</v>
          </cell>
          <cell r="K7">
            <v>0</v>
          </cell>
        </row>
        <row r="8">
          <cell r="B8">
            <v>30.708333333333329</v>
          </cell>
          <cell r="C8">
            <v>37.5</v>
          </cell>
          <cell r="D8">
            <v>24.8</v>
          </cell>
          <cell r="E8">
            <v>56.166666666666664</v>
          </cell>
          <cell r="F8">
            <v>78</v>
          </cell>
          <cell r="G8">
            <v>30</v>
          </cell>
          <cell r="H8">
            <v>27.720000000000002</v>
          </cell>
          <cell r="I8" t="str">
            <v>*</v>
          </cell>
          <cell r="J8">
            <v>54</v>
          </cell>
          <cell r="K8">
            <v>0</v>
          </cell>
        </row>
        <row r="9">
          <cell r="B9">
            <v>29.850000000000005</v>
          </cell>
          <cell r="C9">
            <v>38.1</v>
          </cell>
          <cell r="D9">
            <v>22.6</v>
          </cell>
          <cell r="E9">
            <v>59.333333333333336</v>
          </cell>
          <cell r="F9">
            <v>91</v>
          </cell>
          <cell r="G9">
            <v>32</v>
          </cell>
          <cell r="H9">
            <v>26.28</v>
          </cell>
          <cell r="I9" t="str">
            <v>*</v>
          </cell>
          <cell r="J9">
            <v>53.28</v>
          </cell>
          <cell r="K9">
            <v>0</v>
          </cell>
        </row>
        <row r="10">
          <cell r="B10">
            <v>29.275000000000002</v>
          </cell>
          <cell r="C10">
            <v>37.799999999999997</v>
          </cell>
          <cell r="D10">
            <v>21.6</v>
          </cell>
          <cell r="E10">
            <v>61.958333333333336</v>
          </cell>
          <cell r="F10">
            <v>94</v>
          </cell>
          <cell r="G10">
            <v>37</v>
          </cell>
          <cell r="H10">
            <v>16.559999999999999</v>
          </cell>
          <cell r="I10" t="str">
            <v>*</v>
          </cell>
          <cell r="J10">
            <v>40.32</v>
          </cell>
          <cell r="K10">
            <v>0</v>
          </cell>
        </row>
        <row r="11">
          <cell r="B11">
            <v>30.712499999999995</v>
          </cell>
          <cell r="C11">
            <v>38</v>
          </cell>
          <cell r="D11">
            <v>25.7</v>
          </cell>
          <cell r="E11">
            <v>57.958333333333336</v>
          </cell>
          <cell r="F11">
            <v>75</v>
          </cell>
          <cell r="G11">
            <v>35</v>
          </cell>
          <cell r="H11">
            <v>30.240000000000002</v>
          </cell>
          <cell r="I11" t="str">
            <v>*</v>
          </cell>
          <cell r="J11">
            <v>50.76</v>
          </cell>
          <cell r="K11">
            <v>0</v>
          </cell>
        </row>
        <row r="12">
          <cell r="B12">
            <v>25.670833333333331</v>
          </cell>
          <cell r="C12">
            <v>35</v>
          </cell>
          <cell r="D12">
            <v>20</v>
          </cell>
          <cell r="E12">
            <v>79.75</v>
          </cell>
          <cell r="F12">
            <v>100</v>
          </cell>
          <cell r="G12">
            <v>47</v>
          </cell>
          <cell r="H12">
            <v>21.96</v>
          </cell>
          <cell r="I12" t="str">
            <v>*</v>
          </cell>
          <cell r="J12">
            <v>55.080000000000005</v>
          </cell>
          <cell r="K12">
            <v>19.2</v>
          </cell>
        </row>
        <row r="13">
          <cell r="B13">
            <v>22.824999999999999</v>
          </cell>
          <cell r="C13">
            <v>29.7</v>
          </cell>
          <cell r="D13">
            <v>18.899999999999999</v>
          </cell>
          <cell r="E13">
            <v>79.416666666666671</v>
          </cell>
          <cell r="F13">
            <v>100</v>
          </cell>
          <cell r="G13">
            <v>52</v>
          </cell>
          <cell r="H13">
            <v>12.96</v>
          </cell>
          <cell r="I13" t="str">
            <v>*</v>
          </cell>
          <cell r="J13">
            <v>29.880000000000003</v>
          </cell>
          <cell r="K13">
            <v>0.2</v>
          </cell>
        </row>
        <row r="14">
          <cell r="B14">
            <v>26.316666666666666</v>
          </cell>
          <cell r="C14">
            <v>35</v>
          </cell>
          <cell r="D14">
            <v>18.8</v>
          </cell>
          <cell r="E14">
            <v>66.5</v>
          </cell>
          <cell r="F14">
            <v>96</v>
          </cell>
          <cell r="G14">
            <v>44</v>
          </cell>
          <cell r="H14">
            <v>15.120000000000001</v>
          </cell>
          <cell r="I14" t="str">
            <v>*</v>
          </cell>
          <cell r="J14">
            <v>27.36</v>
          </cell>
          <cell r="K14">
            <v>0</v>
          </cell>
        </row>
        <row r="15">
          <cell r="B15">
            <v>30.183333333333334</v>
          </cell>
          <cell r="C15">
            <v>38.1</v>
          </cell>
          <cell r="D15">
            <v>22.6</v>
          </cell>
          <cell r="E15">
            <v>60.083333333333336</v>
          </cell>
          <cell r="F15">
            <v>91</v>
          </cell>
          <cell r="G15">
            <v>35</v>
          </cell>
          <cell r="H15">
            <v>16.2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30.979166666666671</v>
          </cell>
          <cell r="C16">
            <v>38.299999999999997</v>
          </cell>
          <cell r="D16">
            <v>24.6</v>
          </cell>
          <cell r="E16">
            <v>57.75</v>
          </cell>
          <cell r="F16">
            <v>84</v>
          </cell>
          <cell r="G16">
            <v>34</v>
          </cell>
          <cell r="H16">
            <v>24.840000000000003</v>
          </cell>
          <cell r="I16" t="str">
            <v>*</v>
          </cell>
          <cell r="J16">
            <v>48.6</v>
          </cell>
          <cell r="K16">
            <v>0</v>
          </cell>
        </row>
        <row r="17">
          <cell r="B17">
            <v>23.479166666666668</v>
          </cell>
          <cell r="C17">
            <v>30.3</v>
          </cell>
          <cell r="D17">
            <v>18.399999999999999</v>
          </cell>
          <cell r="E17">
            <v>70.583333333333329</v>
          </cell>
          <cell r="F17">
            <v>87</v>
          </cell>
          <cell r="G17">
            <v>49</v>
          </cell>
          <cell r="H17">
            <v>17.64</v>
          </cell>
          <cell r="I17" t="str">
            <v>*</v>
          </cell>
          <cell r="J17">
            <v>30.6</v>
          </cell>
          <cell r="K17">
            <v>0</v>
          </cell>
        </row>
        <row r="18">
          <cell r="B18">
            <v>25.724999999999998</v>
          </cell>
          <cell r="C18">
            <v>33.799999999999997</v>
          </cell>
          <cell r="D18">
            <v>20</v>
          </cell>
          <cell r="E18">
            <v>70.958333333333329</v>
          </cell>
          <cell r="F18">
            <v>94</v>
          </cell>
          <cell r="G18">
            <v>45</v>
          </cell>
          <cell r="H18">
            <v>13.32</v>
          </cell>
          <cell r="I18" t="str">
            <v>*</v>
          </cell>
          <cell r="J18">
            <v>25.2</v>
          </cell>
          <cell r="K18">
            <v>0</v>
          </cell>
        </row>
        <row r="19">
          <cell r="B19">
            <v>28.816666666666666</v>
          </cell>
          <cell r="C19">
            <v>38</v>
          </cell>
          <cell r="D19">
            <v>22.8</v>
          </cell>
          <cell r="E19">
            <v>63.833333333333336</v>
          </cell>
          <cell r="F19">
            <v>88</v>
          </cell>
          <cell r="H19">
            <v>18</v>
          </cell>
          <cell r="I19" t="str">
            <v>*</v>
          </cell>
          <cell r="J19">
            <v>41.76</v>
          </cell>
          <cell r="K19">
            <v>0</v>
          </cell>
        </row>
        <row r="20">
          <cell r="B20">
            <v>29.945833333333329</v>
          </cell>
          <cell r="C20">
            <v>38.799999999999997</v>
          </cell>
          <cell r="D20">
            <v>21.5</v>
          </cell>
          <cell r="E20">
            <v>56.125</v>
          </cell>
          <cell r="F20">
            <v>86</v>
          </cell>
          <cell r="G20">
            <v>30</v>
          </cell>
          <cell r="H20">
            <v>21.240000000000002</v>
          </cell>
          <cell r="I20" t="str">
            <v>*</v>
          </cell>
          <cell r="J20">
            <v>44.28</v>
          </cell>
          <cell r="K20">
            <v>0</v>
          </cell>
        </row>
        <row r="21">
          <cell r="B21">
            <v>30.612499999999997</v>
          </cell>
          <cell r="C21">
            <v>39.299999999999997</v>
          </cell>
          <cell r="D21">
            <v>24.3</v>
          </cell>
          <cell r="E21">
            <v>55.25</v>
          </cell>
          <cell r="F21">
            <v>82</v>
          </cell>
          <cell r="G21">
            <v>25</v>
          </cell>
          <cell r="H21">
            <v>23.759999999999998</v>
          </cell>
          <cell r="I21" t="str">
            <v>*</v>
          </cell>
          <cell r="J21">
            <v>42.84</v>
          </cell>
          <cell r="K21">
            <v>0</v>
          </cell>
        </row>
        <row r="22">
          <cell r="B22">
            <v>29.908333333333331</v>
          </cell>
          <cell r="C22">
            <v>39.1</v>
          </cell>
          <cell r="D22">
            <v>23.1</v>
          </cell>
          <cell r="E22">
            <v>60.125</v>
          </cell>
          <cell r="F22">
            <v>90</v>
          </cell>
          <cell r="G22">
            <v>26</v>
          </cell>
          <cell r="H22">
            <v>14.4</v>
          </cell>
          <cell r="I22" t="str">
            <v>*</v>
          </cell>
          <cell r="J22">
            <v>31.680000000000003</v>
          </cell>
          <cell r="K22">
            <v>0</v>
          </cell>
        </row>
        <row r="23">
          <cell r="B23">
            <v>28.441666666666663</v>
          </cell>
          <cell r="C23">
            <v>37.5</v>
          </cell>
          <cell r="D23">
            <v>22.3</v>
          </cell>
          <cell r="E23">
            <v>64.291666666666671</v>
          </cell>
          <cell r="F23">
            <v>91</v>
          </cell>
          <cell r="G23">
            <v>35</v>
          </cell>
          <cell r="H23">
            <v>37.800000000000004</v>
          </cell>
          <cell r="I23" t="str">
            <v>*</v>
          </cell>
          <cell r="J23">
            <v>65.88000000000001</v>
          </cell>
          <cell r="K23">
            <v>10.4</v>
          </cell>
        </row>
        <row r="24">
          <cell r="B24">
            <v>25.570833333333329</v>
          </cell>
          <cell r="C24">
            <v>32.799999999999997</v>
          </cell>
          <cell r="D24">
            <v>21.1</v>
          </cell>
          <cell r="E24">
            <v>79.541666666666671</v>
          </cell>
          <cell r="F24">
            <v>100</v>
          </cell>
          <cell r="G24">
            <v>49</v>
          </cell>
          <cell r="H24">
            <v>19.079999999999998</v>
          </cell>
          <cell r="I24" t="str">
            <v>*</v>
          </cell>
          <cell r="J24">
            <v>36.36</v>
          </cell>
          <cell r="K24">
            <v>10.399999999999999</v>
          </cell>
        </row>
        <row r="25">
          <cell r="B25">
            <v>27.862500000000001</v>
          </cell>
          <cell r="C25">
            <v>35.1</v>
          </cell>
          <cell r="D25">
            <v>22.6</v>
          </cell>
          <cell r="E25">
            <v>71.291666666666671</v>
          </cell>
          <cell r="F25">
            <v>95</v>
          </cell>
          <cell r="G25">
            <v>42</v>
          </cell>
          <cell r="H25">
            <v>15.840000000000002</v>
          </cell>
          <cell r="I25" t="str">
            <v>*</v>
          </cell>
          <cell r="J25">
            <v>43.2</v>
          </cell>
          <cell r="K25">
            <v>0</v>
          </cell>
        </row>
        <row r="26">
          <cell r="B26">
            <v>29.220833333333331</v>
          </cell>
          <cell r="C26">
            <v>37.5</v>
          </cell>
          <cell r="D26">
            <v>22.4</v>
          </cell>
          <cell r="E26">
            <v>58.625</v>
          </cell>
          <cell r="F26">
            <v>84</v>
          </cell>
          <cell r="G26">
            <v>30</v>
          </cell>
          <cell r="H26">
            <v>16.2</v>
          </cell>
          <cell r="I26" t="str">
            <v>*</v>
          </cell>
          <cell r="J26">
            <v>25.2</v>
          </cell>
          <cell r="K26">
            <v>0</v>
          </cell>
        </row>
        <row r="27">
          <cell r="B27">
            <v>29.087500000000006</v>
          </cell>
          <cell r="C27">
            <v>40.6</v>
          </cell>
          <cell r="D27">
            <v>22.3</v>
          </cell>
          <cell r="E27">
            <v>58.125</v>
          </cell>
          <cell r="F27">
            <v>81</v>
          </cell>
          <cell r="G27">
            <v>23</v>
          </cell>
          <cell r="H27">
            <v>28.08</v>
          </cell>
          <cell r="I27" t="str">
            <v>*</v>
          </cell>
          <cell r="J27">
            <v>46.080000000000005</v>
          </cell>
          <cell r="K27">
            <v>1.4</v>
          </cell>
        </row>
        <row r="28">
          <cell r="B28">
            <v>27.266666666666669</v>
          </cell>
          <cell r="C28">
            <v>35</v>
          </cell>
          <cell r="D28">
            <v>24</v>
          </cell>
          <cell r="E28">
            <v>70.541666666666671</v>
          </cell>
          <cell r="F28">
            <v>91</v>
          </cell>
          <cell r="G28">
            <v>47</v>
          </cell>
          <cell r="H28">
            <v>29.880000000000003</v>
          </cell>
          <cell r="I28" t="str">
            <v>*</v>
          </cell>
          <cell r="J28">
            <v>64.8</v>
          </cell>
          <cell r="K28">
            <v>0.2</v>
          </cell>
        </row>
        <row r="29">
          <cell r="B29">
            <v>26.037499999999998</v>
          </cell>
          <cell r="C29">
            <v>31.6</v>
          </cell>
          <cell r="D29">
            <v>22.1</v>
          </cell>
          <cell r="E29">
            <v>78.333333333333329</v>
          </cell>
          <cell r="F29">
            <v>98</v>
          </cell>
          <cell r="G29">
            <v>51</v>
          </cell>
          <cell r="H29">
            <v>12.24</v>
          </cell>
          <cell r="I29" t="str">
            <v>*</v>
          </cell>
          <cell r="J29">
            <v>23.759999999999998</v>
          </cell>
          <cell r="K29">
            <v>0</v>
          </cell>
        </row>
        <row r="30">
          <cell r="B30">
            <v>26.824999999999999</v>
          </cell>
          <cell r="C30">
            <v>33.200000000000003</v>
          </cell>
          <cell r="D30">
            <v>20</v>
          </cell>
          <cell r="E30">
            <v>77.416666666666671</v>
          </cell>
          <cell r="F30">
            <v>100</v>
          </cell>
          <cell r="G30">
            <v>53</v>
          </cell>
          <cell r="H30">
            <v>25.2</v>
          </cell>
          <cell r="I30" t="str">
            <v>*</v>
          </cell>
          <cell r="J30">
            <v>52.56</v>
          </cell>
          <cell r="K30">
            <v>39.200000000000003</v>
          </cell>
        </row>
        <row r="31">
          <cell r="B31">
            <v>27.129166666666666</v>
          </cell>
          <cell r="C31">
            <v>34.299999999999997</v>
          </cell>
          <cell r="D31">
            <v>23.1</v>
          </cell>
          <cell r="E31">
            <v>75.25</v>
          </cell>
          <cell r="F31">
            <v>97</v>
          </cell>
          <cell r="G31">
            <v>45</v>
          </cell>
          <cell r="H31">
            <v>31.319999999999997</v>
          </cell>
          <cell r="I31" t="str">
            <v>*</v>
          </cell>
          <cell r="J31">
            <v>60.480000000000004</v>
          </cell>
          <cell r="K31">
            <v>25.200000000000003</v>
          </cell>
        </row>
        <row r="32">
          <cell r="B32">
            <v>26.924999999999997</v>
          </cell>
          <cell r="C32">
            <v>34.299999999999997</v>
          </cell>
          <cell r="D32">
            <v>23.1</v>
          </cell>
          <cell r="E32">
            <v>78.333333333333329</v>
          </cell>
          <cell r="F32">
            <v>100</v>
          </cell>
          <cell r="G32">
            <v>45</v>
          </cell>
          <cell r="H32">
            <v>31.680000000000003</v>
          </cell>
          <cell r="I32" t="str">
            <v>*</v>
          </cell>
          <cell r="J32">
            <v>54.72</v>
          </cell>
          <cell r="K32">
            <v>1</v>
          </cell>
        </row>
        <row r="33">
          <cell r="B33">
            <v>27.175000000000001</v>
          </cell>
          <cell r="C33">
            <v>33.9</v>
          </cell>
          <cell r="D33">
            <v>24.4</v>
          </cell>
          <cell r="E33">
            <v>74.791666666666671</v>
          </cell>
          <cell r="F33">
            <v>99</v>
          </cell>
          <cell r="G33">
            <v>44</v>
          </cell>
          <cell r="H33">
            <v>16.920000000000002</v>
          </cell>
          <cell r="I33" t="str">
            <v>*</v>
          </cell>
          <cell r="J33">
            <v>47.519999999999996</v>
          </cell>
          <cell r="K33">
            <v>2</v>
          </cell>
        </row>
        <row r="34">
          <cell r="B34">
            <v>26.366666666666671</v>
          </cell>
          <cell r="C34">
            <v>32.200000000000003</v>
          </cell>
          <cell r="D34">
            <v>23.6</v>
          </cell>
          <cell r="E34">
            <v>80.583333333333329</v>
          </cell>
          <cell r="F34">
            <v>97</v>
          </cell>
          <cell r="G34">
            <v>54</v>
          </cell>
          <cell r="H34">
            <v>18</v>
          </cell>
          <cell r="I34" t="str">
            <v>*</v>
          </cell>
          <cell r="J34">
            <v>33.480000000000004</v>
          </cell>
          <cell r="K34">
            <v>2.4000000000000004</v>
          </cell>
        </row>
        <row r="35">
          <cell r="B35">
            <v>27.695833333333326</v>
          </cell>
          <cell r="C35">
            <v>33.700000000000003</v>
          </cell>
          <cell r="D35">
            <v>24.4</v>
          </cell>
          <cell r="E35">
            <v>71.916666666666671</v>
          </cell>
          <cell r="F35">
            <v>89</v>
          </cell>
          <cell r="G35">
            <v>44</v>
          </cell>
          <cell r="H35">
            <v>12.6</v>
          </cell>
          <cell r="I35" t="str">
            <v>*</v>
          </cell>
          <cell r="J35">
            <v>32.76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26.233333333333331</v>
          </cell>
          <cell r="C5">
            <v>31.7</v>
          </cell>
          <cell r="D5">
            <v>21.2</v>
          </cell>
          <cell r="E5">
            <v>65.083333333333329</v>
          </cell>
          <cell r="F5">
            <v>76</v>
          </cell>
          <cell r="G5">
            <v>47</v>
          </cell>
          <cell r="H5">
            <v>6.12</v>
          </cell>
          <cell r="I5" t="str">
            <v>*</v>
          </cell>
          <cell r="J5">
            <v>18.720000000000002</v>
          </cell>
          <cell r="K5">
            <v>0.60000000000000009</v>
          </cell>
        </row>
        <row r="6">
          <cell r="B6">
            <v>27.349999999999998</v>
          </cell>
          <cell r="C6">
            <v>36.299999999999997</v>
          </cell>
          <cell r="D6">
            <v>19.899999999999999</v>
          </cell>
          <cell r="E6">
            <v>62.25</v>
          </cell>
          <cell r="F6">
            <v>82</v>
          </cell>
          <cell r="G6">
            <v>36</v>
          </cell>
          <cell r="H6">
            <v>10.44</v>
          </cell>
          <cell r="I6" t="str">
            <v>*</v>
          </cell>
          <cell r="J6">
            <v>28.08</v>
          </cell>
          <cell r="K6">
            <v>0</v>
          </cell>
        </row>
        <row r="7">
          <cell r="B7">
            <v>30.829166666666666</v>
          </cell>
          <cell r="C7">
            <v>39.4</v>
          </cell>
          <cell r="D7">
            <v>23.3</v>
          </cell>
          <cell r="E7">
            <v>53.166666666666664</v>
          </cell>
          <cell r="F7">
            <v>83</v>
          </cell>
          <cell r="G7">
            <v>23</v>
          </cell>
          <cell r="H7">
            <v>25.92</v>
          </cell>
          <cell r="I7" t="str">
            <v>*</v>
          </cell>
          <cell r="J7">
            <v>46.440000000000005</v>
          </cell>
          <cell r="K7">
            <v>0</v>
          </cell>
        </row>
        <row r="8">
          <cell r="B8">
            <v>30.962499999999995</v>
          </cell>
          <cell r="C8">
            <v>38.6</v>
          </cell>
          <cell r="D8">
            <v>24.8</v>
          </cell>
          <cell r="E8">
            <v>43.625</v>
          </cell>
          <cell r="F8">
            <v>65</v>
          </cell>
          <cell r="G8">
            <v>18</v>
          </cell>
          <cell r="H8">
            <v>35.64</v>
          </cell>
          <cell r="I8" t="str">
            <v>*</v>
          </cell>
          <cell r="J8">
            <v>65.52</v>
          </cell>
          <cell r="K8">
            <v>0</v>
          </cell>
        </row>
        <row r="9">
          <cell r="B9">
            <v>26.087500000000002</v>
          </cell>
          <cell r="C9">
            <v>35.1</v>
          </cell>
          <cell r="D9">
            <v>20.6</v>
          </cell>
          <cell r="E9">
            <v>61.916666666666664</v>
          </cell>
          <cell r="F9">
            <v>81</v>
          </cell>
          <cell r="G9">
            <v>31</v>
          </cell>
          <cell r="H9">
            <v>23.400000000000002</v>
          </cell>
          <cell r="I9" t="str">
            <v>*</v>
          </cell>
          <cell r="J9">
            <v>41.76</v>
          </cell>
          <cell r="K9">
            <v>0</v>
          </cell>
        </row>
        <row r="10">
          <cell r="B10">
            <v>29.225000000000005</v>
          </cell>
          <cell r="C10">
            <v>39.5</v>
          </cell>
          <cell r="D10">
            <v>20.8</v>
          </cell>
          <cell r="E10">
            <v>50.833333333333336</v>
          </cell>
          <cell r="F10">
            <v>85</v>
          </cell>
          <cell r="G10">
            <v>20</v>
          </cell>
          <cell r="H10">
            <v>26.64</v>
          </cell>
          <cell r="I10" t="str">
            <v>*</v>
          </cell>
          <cell r="J10">
            <v>54.36</v>
          </cell>
          <cell r="K10">
            <v>0</v>
          </cell>
        </row>
        <row r="11">
          <cell r="B11">
            <v>31.566666666666666</v>
          </cell>
          <cell r="C11">
            <v>39.9</v>
          </cell>
          <cell r="D11">
            <v>24.4</v>
          </cell>
          <cell r="E11">
            <v>43.666666666666664</v>
          </cell>
          <cell r="F11">
            <v>68</v>
          </cell>
          <cell r="G11">
            <v>19</v>
          </cell>
          <cell r="H11">
            <v>36.72</v>
          </cell>
          <cell r="I11" t="str">
            <v>*</v>
          </cell>
          <cell r="J11">
            <v>56.16</v>
          </cell>
          <cell r="K11">
            <v>0</v>
          </cell>
        </row>
        <row r="12">
          <cell r="B12">
            <v>21.604166666666668</v>
          </cell>
          <cell r="C12">
            <v>29.9</v>
          </cell>
          <cell r="D12">
            <v>18.3</v>
          </cell>
          <cell r="E12">
            <v>75.25</v>
          </cell>
          <cell r="F12">
            <v>85</v>
          </cell>
          <cell r="G12">
            <v>53</v>
          </cell>
          <cell r="H12">
            <v>25.2</v>
          </cell>
          <cell r="I12" t="str">
            <v>*</v>
          </cell>
          <cell r="J12">
            <v>62.28</v>
          </cell>
          <cell r="K12">
            <v>153</v>
          </cell>
        </row>
        <row r="13">
          <cell r="B13">
            <v>21.770833333333332</v>
          </cell>
          <cell r="C13">
            <v>29</v>
          </cell>
          <cell r="D13">
            <v>17.7</v>
          </cell>
          <cell r="E13">
            <v>77.5</v>
          </cell>
          <cell r="F13">
            <v>96</v>
          </cell>
          <cell r="G13">
            <v>48</v>
          </cell>
          <cell r="H13">
            <v>7.5600000000000005</v>
          </cell>
          <cell r="I13" t="str">
            <v>*</v>
          </cell>
          <cell r="J13">
            <v>20.52</v>
          </cell>
          <cell r="K13">
            <v>3.4000000000000004</v>
          </cell>
        </row>
        <row r="14">
          <cell r="B14">
            <v>24.108333333333334</v>
          </cell>
          <cell r="C14">
            <v>33.4</v>
          </cell>
          <cell r="D14">
            <v>15.5</v>
          </cell>
          <cell r="E14">
            <v>75.125</v>
          </cell>
          <cell r="F14">
            <v>100</v>
          </cell>
          <cell r="G14">
            <v>49</v>
          </cell>
          <cell r="H14">
            <v>12.6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29.575000000000003</v>
          </cell>
          <cell r="C15">
            <v>38.200000000000003</v>
          </cell>
          <cell r="D15">
            <v>22.5</v>
          </cell>
          <cell r="E15">
            <v>59.708333333333336</v>
          </cell>
          <cell r="F15">
            <v>82</v>
          </cell>
          <cell r="G15">
            <v>36</v>
          </cell>
          <cell r="H15">
            <v>28.08</v>
          </cell>
          <cell r="I15" t="str">
            <v>*</v>
          </cell>
          <cell r="J15">
            <v>43.2</v>
          </cell>
          <cell r="K15">
            <v>0</v>
          </cell>
        </row>
        <row r="16">
          <cell r="B16">
            <v>27.370833333333334</v>
          </cell>
          <cell r="C16">
            <v>33.5</v>
          </cell>
          <cell r="D16">
            <v>21.1</v>
          </cell>
          <cell r="E16">
            <v>68.75</v>
          </cell>
          <cell r="F16">
            <v>86</v>
          </cell>
          <cell r="G16">
            <v>49</v>
          </cell>
          <cell r="H16">
            <v>20.88</v>
          </cell>
          <cell r="I16" t="str">
            <v>*</v>
          </cell>
          <cell r="J16">
            <v>40.32</v>
          </cell>
          <cell r="K16">
            <v>0</v>
          </cell>
        </row>
        <row r="17">
          <cell r="B17">
            <v>20.983333333333331</v>
          </cell>
          <cell r="C17">
            <v>28</v>
          </cell>
          <cell r="D17">
            <v>16.8</v>
          </cell>
          <cell r="E17">
            <v>73.541666666666671</v>
          </cell>
          <cell r="F17">
            <v>88</v>
          </cell>
          <cell r="G17">
            <v>49</v>
          </cell>
          <cell r="H17">
            <v>13.32</v>
          </cell>
          <cell r="I17" t="str">
            <v>*</v>
          </cell>
          <cell r="J17">
            <v>24.12</v>
          </cell>
          <cell r="K17">
            <v>0</v>
          </cell>
        </row>
        <row r="18">
          <cell r="B18">
            <v>24.400000000000002</v>
          </cell>
          <cell r="C18">
            <v>32.200000000000003</v>
          </cell>
          <cell r="D18">
            <v>18.7</v>
          </cell>
          <cell r="E18">
            <v>75.083333333333329</v>
          </cell>
          <cell r="F18">
            <v>96</v>
          </cell>
          <cell r="G18">
            <v>49</v>
          </cell>
          <cell r="H18">
            <v>8.2799999999999994</v>
          </cell>
          <cell r="I18" t="str">
            <v>*</v>
          </cell>
          <cell r="J18">
            <v>23.040000000000003</v>
          </cell>
          <cell r="K18">
            <v>0</v>
          </cell>
        </row>
        <row r="19">
          <cell r="B19">
            <v>27.516666666666666</v>
          </cell>
          <cell r="C19">
            <v>35.5</v>
          </cell>
          <cell r="D19">
            <v>22</v>
          </cell>
          <cell r="E19">
            <v>66.958333333333329</v>
          </cell>
          <cell r="F19">
            <v>87</v>
          </cell>
          <cell r="G19">
            <v>42</v>
          </cell>
          <cell r="H19">
            <v>11.16</v>
          </cell>
          <cell r="I19" t="str">
            <v>*</v>
          </cell>
          <cell r="J19">
            <v>29.52</v>
          </cell>
          <cell r="K19">
            <v>0</v>
          </cell>
        </row>
        <row r="20">
          <cell r="B20">
            <v>28.770833333333339</v>
          </cell>
          <cell r="C20">
            <v>38</v>
          </cell>
          <cell r="D20">
            <v>21.3</v>
          </cell>
          <cell r="E20">
            <v>65.875</v>
          </cell>
          <cell r="F20">
            <v>90</v>
          </cell>
          <cell r="G20">
            <v>33</v>
          </cell>
          <cell r="H20">
            <v>27</v>
          </cell>
          <cell r="I20" t="str">
            <v>*</v>
          </cell>
          <cell r="J20">
            <v>68.400000000000006</v>
          </cell>
          <cell r="K20">
            <v>17</v>
          </cell>
        </row>
        <row r="21">
          <cell r="B21">
            <v>29.949999999999992</v>
          </cell>
          <cell r="C21">
            <v>38.4</v>
          </cell>
          <cell r="D21">
            <v>22.7</v>
          </cell>
          <cell r="E21">
            <v>62.75</v>
          </cell>
          <cell r="F21">
            <v>90</v>
          </cell>
          <cell r="G21">
            <v>30</v>
          </cell>
          <cell r="H21">
            <v>27</v>
          </cell>
          <cell r="I21" t="str">
            <v>*</v>
          </cell>
          <cell r="J21">
            <v>45.36</v>
          </cell>
          <cell r="K21">
            <v>0.2</v>
          </cell>
        </row>
        <row r="22">
          <cell r="B22">
            <v>28.262499999999999</v>
          </cell>
          <cell r="C22">
            <v>37.9</v>
          </cell>
          <cell r="D22">
            <v>22.4</v>
          </cell>
          <cell r="E22">
            <v>66.208333333333329</v>
          </cell>
          <cell r="F22">
            <v>88</v>
          </cell>
          <cell r="G22">
            <v>31</v>
          </cell>
          <cell r="H22">
            <v>15.48</v>
          </cell>
          <cell r="I22" t="str">
            <v>*</v>
          </cell>
          <cell r="J22">
            <v>63</v>
          </cell>
          <cell r="K22">
            <v>7</v>
          </cell>
        </row>
        <row r="23">
          <cell r="B23">
            <v>27.250000000000004</v>
          </cell>
          <cell r="C23">
            <v>34.9</v>
          </cell>
          <cell r="D23">
            <v>21.9</v>
          </cell>
          <cell r="E23">
            <v>67.916666666666671</v>
          </cell>
          <cell r="F23">
            <v>87</v>
          </cell>
          <cell r="G23">
            <v>42</v>
          </cell>
          <cell r="H23">
            <v>21.240000000000002</v>
          </cell>
          <cell r="I23" t="str">
            <v>*</v>
          </cell>
          <cell r="J23">
            <v>45.36</v>
          </cell>
          <cell r="K23">
            <v>0.60000000000000009</v>
          </cell>
        </row>
        <row r="24">
          <cell r="B24">
            <v>24.991666666666664</v>
          </cell>
          <cell r="C24">
            <v>33.1</v>
          </cell>
          <cell r="D24">
            <v>21.4</v>
          </cell>
          <cell r="E24">
            <v>68.541666666666671</v>
          </cell>
          <cell r="F24">
            <v>85</v>
          </cell>
          <cell r="G24">
            <v>41</v>
          </cell>
          <cell r="H24">
            <v>18</v>
          </cell>
          <cell r="I24" t="str">
            <v>*</v>
          </cell>
          <cell r="J24">
            <v>36</v>
          </cell>
          <cell r="K24">
            <v>10.6</v>
          </cell>
        </row>
        <row r="25">
          <cell r="B25">
            <v>26.737500000000001</v>
          </cell>
          <cell r="C25">
            <v>33.9</v>
          </cell>
          <cell r="D25">
            <v>21</v>
          </cell>
          <cell r="E25">
            <v>59.875</v>
          </cell>
          <cell r="F25">
            <v>78</v>
          </cell>
          <cell r="G25">
            <v>28</v>
          </cell>
          <cell r="H25">
            <v>12.96</v>
          </cell>
          <cell r="I25" t="str">
            <v>*</v>
          </cell>
          <cell r="J25">
            <v>29.16</v>
          </cell>
          <cell r="K25">
            <v>0.2</v>
          </cell>
        </row>
        <row r="26">
          <cell r="B26">
            <v>28.462500000000002</v>
          </cell>
          <cell r="C26">
            <v>36.200000000000003</v>
          </cell>
          <cell r="D26">
            <v>21.7</v>
          </cell>
          <cell r="E26">
            <v>53.208333333333336</v>
          </cell>
          <cell r="F26">
            <v>79</v>
          </cell>
          <cell r="G26">
            <v>31</v>
          </cell>
          <cell r="H26">
            <v>12.96</v>
          </cell>
          <cell r="I26" t="str">
            <v>*</v>
          </cell>
          <cell r="J26">
            <v>30.96</v>
          </cell>
          <cell r="K26">
            <v>0</v>
          </cell>
        </row>
        <row r="27">
          <cell r="B27">
            <v>29.591666666666672</v>
          </cell>
          <cell r="C27">
            <v>39.299999999999997</v>
          </cell>
          <cell r="D27">
            <v>21.3</v>
          </cell>
          <cell r="E27">
            <v>56.25</v>
          </cell>
          <cell r="F27">
            <v>89</v>
          </cell>
          <cell r="G27">
            <v>22</v>
          </cell>
          <cell r="H27">
            <v>15.120000000000001</v>
          </cell>
          <cell r="I27" t="str">
            <v>*</v>
          </cell>
          <cell r="J27">
            <v>29.880000000000003</v>
          </cell>
          <cell r="K27">
            <v>0</v>
          </cell>
        </row>
        <row r="28">
          <cell r="B28">
            <v>24.537499999999998</v>
          </cell>
          <cell r="C28">
            <v>30.9</v>
          </cell>
          <cell r="D28">
            <v>21.2</v>
          </cell>
          <cell r="E28">
            <v>80.541666666666671</v>
          </cell>
          <cell r="F28">
            <v>99</v>
          </cell>
          <cell r="G28">
            <v>53</v>
          </cell>
          <cell r="H28">
            <v>23.040000000000003</v>
          </cell>
          <cell r="I28" t="str">
            <v>*</v>
          </cell>
          <cell r="J28">
            <v>47.16</v>
          </cell>
          <cell r="K28">
            <v>25.999999999999996</v>
          </cell>
        </row>
        <row r="29">
          <cell r="B29">
            <v>24.229166666666661</v>
          </cell>
          <cell r="C29">
            <v>30.5</v>
          </cell>
          <cell r="D29">
            <v>20.7</v>
          </cell>
          <cell r="E29">
            <v>85.75</v>
          </cell>
          <cell r="F29">
            <v>100</v>
          </cell>
          <cell r="G29">
            <v>55</v>
          </cell>
          <cell r="H29">
            <v>22.68</v>
          </cell>
          <cell r="I29" t="str">
            <v>*</v>
          </cell>
          <cell r="J29">
            <v>39.96</v>
          </cell>
          <cell r="K29">
            <v>14.2</v>
          </cell>
        </row>
        <row r="30">
          <cell r="B30">
            <v>25.5625</v>
          </cell>
          <cell r="C30">
            <v>32.9</v>
          </cell>
          <cell r="D30">
            <v>21.7</v>
          </cell>
          <cell r="E30">
            <v>77.166666666666671</v>
          </cell>
          <cell r="F30">
            <v>92</v>
          </cell>
          <cell r="G30">
            <v>57</v>
          </cell>
          <cell r="H30">
            <v>13.68</v>
          </cell>
          <cell r="I30" t="str">
            <v>*</v>
          </cell>
          <cell r="J30">
            <v>33.480000000000004</v>
          </cell>
          <cell r="K30">
            <v>0.60000000000000009</v>
          </cell>
        </row>
        <row r="31">
          <cell r="B31">
            <v>27.033333333333331</v>
          </cell>
          <cell r="C31">
            <v>35.799999999999997</v>
          </cell>
          <cell r="D31">
            <v>21.6</v>
          </cell>
          <cell r="E31">
            <v>73.208333333333329</v>
          </cell>
          <cell r="F31">
            <v>90</v>
          </cell>
          <cell r="G31">
            <v>41</v>
          </cell>
          <cell r="H31">
            <v>28.08</v>
          </cell>
          <cell r="I31" t="str">
            <v>*</v>
          </cell>
          <cell r="J31">
            <v>54.36</v>
          </cell>
          <cell r="K31">
            <v>4.4000000000000004</v>
          </cell>
        </row>
        <row r="32">
          <cell r="B32">
            <v>27.420833333333338</v>
          </cell>
          <cell r="C32">
            <v>35.299999999999997</v>
          </cell>
          <cell r="D32">
            <v>22.1</v>
          </cell>
          <cell r="E32">
            <v>70.875</v>
          </cell>
          <cell r="F32">
            <v>89</v>
          </cell>
          <cell r="G32">
            <v>45</v>
          </cell>
          <cell r="H32">
            <v>38.519999999999996</v>
          </cell>
          <cell r="I32" t="str">
            <v>*</v>
          </cell>
          <cell r="J32">
            <v>68.760000000000005</v>
          </cell>
          <cell r="K32">
            <v>0.4</v>
          </cell>
        </row>
        <row r="33">
          <cell r="B33">
            <v>27.079166666666662</v>
          </cell>
          <cell r="C33">
            <v>33.1</v>
          </cell>
          <cell r="D33">
            <v>25</v>
          </cell>
          <cell r="E33">
            <v>64.333333333333329</v>
          </cell>
          <cell r="F33">
            <v>89</v>
          </cell>
          <cell r="G33">
            <v>41</v>
          </cell>
          <cell r="H33">
            <v>14.76</v>
          </cell>
          <cell r="I33" t="str">
            <v>*</v>
          </cell>
          <cell r="J33">
            <v>28.08</v>
          </cell>
          <cell r="K33">
            <v>0.8</v>
          </cell>
        </row>
        <row r="34">
          <cell r="B34">
            <v>27.775000000000002</v>
          </cell>
          <cell r="C34">
            <v>34.6</v>
          </cell>
          <cell r="D34">
            <v>24.4</v>
          </cell>
          <cell r="E34">
            <v>60.083333333333336</v>
          </cell>
          <cell r="F34">
            <v>71</v>
          </cell>
          <cell r="G34">
            <v>39</v>
          </cell>
          <cell r="H34">
            <v>20.88</v>
          </cell>
          <cell r="I34" t="str">
            <v>*</v>
          </cell>
          <cell r="J34">
            <v>42.480000000000004</v>
          </cell>
          <cell r="K34">
            <v>0</v>
          </cell>
        </row>
        <row r="35">
          <cell r="B35">
            <v>25.479166666666671</v>
          </cell>
          <cell r="C35">
            <v>30.4</v>
          </cell>
          <cell r="D35">
            <v>21.9</v>
          </cell>
          <cell r="E35">
            <v>59.75</v>
          </cell>
          <cell r="F35">
            <v>80</v>
          </cell>
          <cell r="G35">
            <v>39</v>
          </cell>
          <cell r="H35">
            <v>12.24</v>
          </cell>
          <cell r="I35" t="str">
            <v>*</v>
          </cell>
          <cell r="J35">
            <v>35.28</v>
          </cell>
          <cell r="K35">
            <v>31.999999999999996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25.354166666666668</v>
          </cell>
          <cell r="C5">
            <v>33.299999999999997</v>
          </cell>
          <cell r="D5">
            <v>22.3</v>
          </cell>
          <cell r="E5">
            <v>89.625</v>
          </cell>
          <cell r="F5">
            <v>100</v>
          </cell>
          <cell r="G5">
            <v>48</v>
          </cell>
          <cell r="H5">
            <v>27.36</v>
          </cell>
          <cell r="I5" t="str">
            <v>*</v>
          </cell>
          <cell r="J5">
            <v>54.72</v>
          </cell>
          <cell r="K5">
            <v>21.4</v>
          </cell>
        </row>
        <row r="6">
          <cell r="B6">
            <v>27.112499999999997</v>
          </cell>
          <cell r="C6">
            <v>34.799999999999997</v>
          </cell>
          <cell r="D6">
            <v>21</v>
          </cell>
          <cell r="E6">
            <v>80.916666666666671</v>
          </cell>
          <cell r="F6">
            <v>100</v>
          </cell>
          <cell r="G6">
            <v>44</v>
          </cell>
          <cell r="H6">
            <v>12.96</v>
          </cell>
          <cell r="I6" t="str">
            <v>*</v>
          </cell>
          <cell r="J6">
            <v>26.64</v>
          </cell>
          <cell r="K6">
            <v>0.4</v>
          </cell>
        </row>
        <row r="7">
          <cell r="B7">
            <v>30.041666666666668</v>
          </cell>
          <cell r="C7">
            <v>37.700000000000003</v>
          </cell>
          <cell r="D7">
            <v>22.7</v>
          </cell>
          <cell r="E7">
            <v>64.083333333333329</v>
          </cell>
          <cell r="F7">
            <v>100</v>
          </cell>
          <cell r="G7">
            <v>33</v>
          </cell>
          <cell r="H7">
            <v>14.4</v>
          </cell>
          <cell r="I7" t="str">
            <v>*</v>
          </cell>
          <cell r="J7">
            <v>27.36</v>
          </cell>
          <cell r="K7">
            <v>0</v>
          </cell>
        </row>
        <row r="8">
          <cell r="B8">
            <v>31.170833333333338</v>
          </cell>
          <cell r="C8">
            <v>37.6</v>
          </cell>
          <cell r="D8">
            <v>25.7</v>
          </cell>
          <cell r="E8">
            <v>54.875</v>
          </cell>
          <cell r="F8">
            <v>89</v>
          </cell>
          <cell r="G8">
            <v>29</v>
          </cell>
          <cell r="H8">
            <v>27.720000000000002</v>
          </cell>
          <cell r="I8" t="str">
            <v>*</v>
          </cell>
          <cell r="J8">
            <v>48.24</v>
          </cell>
          <cell r="K8">
            <v>0</v>
          </cell>
        </row>
        <row r="9">
          <cell r="B9">
            <v>29.495833333333337</v>
          </cell>
          <cell r="C9">
            <v>36.9</v>
          </cell>
          <cell r="D9">
            <v>23.7</v>
          </cell>
          <cell r="E9">
            <v>67.583333333333329</v>
          </cell>
          <cell r="F9">
            <v>100</v>
          </cell>
          <cell r="G9">
            <v>39</v>
          </cell>
          <cell r="H9">
            <v>23.759999999999998</v>
          </cell>
          <cell r="I9" t="str">
            <v>*</v>
          </cell>
          <cell r="J9">
            <v>38.880000000000003</v>
          </cell>
          <cell r="K9">
            <v>0</v>
          </cell>
        </row>
        <row r="10">
          <cell r="B10">
            <v>29.474999999999998</v>
          </cell>
          <cell r="C10">
            <v>37.200000000000003</v>
          </cell>
          <cell r="D10">
            <v>21.9</v>
          </cell>
          <cell r="E10">
            <v>71.708333333333329</v>
          </cell>
          <cell r="F10">
            <v>100</v>
          </cell>
          <cell r="G10">
            <v>36</v>
          </cell>
          <cell r="H10">
            <v>17.28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30.404166666666665</v>
          </cell>
          <cell r="C11">
            <v>37.799999999999997</v>
          </cell>
          <cell r="D11">
            <v>24.1</v>
          </cell>
          <cell r="E11">
            <v>58.916666666666664</v>
          </cell>
          <cell r="F11">
            <v>88</v>
          </cell>
          <cell r="G11">
            <v>35</v>
          </cell>
          <cell r="H11">
            <v>24.48</v>
          </cell>
          <cell r="I11" t="str">
            <v>*</v>
          </cell>
          <cell r="J11">
            <v>41.76</v>
          </cell>
          <cell r="K11">
            <v>0</v>
          </cell>
        </row>
        <row r="12">
          <cell r="B12">
            <v>25.045833333333338</v>
          </cell>
          <cell r="C12">
            <v>32.1</v>
          </cell>
          <cell r="D12">
            <v>20.100000000000001</v>
          </cell>
          <cell r="E12">
            <v>86.583333333333329</v>
          </cell>
          <cell r="F12">
            <v>100</v>
          </cell>
          <cell r="G12">
            <v>55</v>
          </cell>
          <cell r="H12">
            <v>23.759999999999998</v>
          </cell>
          <cell r="I12" t="str">
            <v>*</v>
          </cell>
          <cell r="J12">
            <v>48.96</v>
          </cell>
          <cell r="K12">
            <v>27.2</v>
          </cell>
        </row>
        <row r="13">
          <cell r="B13">
            <v>22.070833333333336</v>
          </cell>
          <cell r="C13">
            <v>29.4</v>
          </cell>
          <cell r="D13">
            <v>18</v>
          </cell>
          <cell r="E13">
            <v>80.916666666666671</v>
          </cell>
          <cell r="F13">
            <v>100</v>
          </cell>
          <cell r="G13">
            <v>45</v>
          </cell>
          <cell r="H13">
            <v>20.88</v>
          </cell>
          <cell r="I13" t="str">
            <v>*</v>
          </cell>
          <cell r="J13">
            <v>37.800000000000004</v>
          </cell>
          <cell r="K13">
            <v>1.2</v>
          </cell>
        </row>
        <row r="14">
          <cell r="B14">
            <v>23.899999999999995</v>
          </cell>
          <cell r="C14">
            <v>32</v>
          </cell>
          <cell r="D14">
            <v>16.399999999999999</v>
          </cell>
          <cell r="E14">
            <v>78.208333333333329</v>
          </cell>
          <cell r="F14">
            <v>100</v>
          </cell>
          <cell r="G14">
            <v>49</v>
          </cell>
          <cell r="H14">
            <v>17.28</v>
          </cell>
          <cell r="I14" t="str">
            <v>*</v>
          </cell>
          <cell r="J14">
            <v>33.480000000000004</v>
          </cell>
          <cell r="K14">
            <v>0</v>
          </cell>
        </row>
        <row r="15">
          <cell r="B15">
            <v>28.5</v>
          </cell>
          <cell r="C15">
            <v>36.799999999999997</v>
          </cell>
          <cell r="D15">
            <v>21.6</v>
          </cell>
          <cell r="E15">
            <v>57.708333333333336</v>
          </cell>
          <cell r="F15">
            <v>80</v>
          </cell>
          <cell r="G15">
            <v>37</v>
          </cell>
          <cell r="H15">
            <v>20.88</v>
          </cell>
          <cell r="I15" t="str">
            <v>*</v>
          </cell>
          <cell r="J15">
            <v>33.119999999999997</v>
          </cell>
          <cell r="K15">
            <v>0</v>
          </cell>
        </row>
        <row r="16">
          <cell r="B16">
            <v>30.120833333333337</v>
          </cell>
          <cell r="C16">
            <v>37.200000000000003</v>
          </cell>
          <cell r="D16">
            <v>24.4</v>
          </cell>
          <cell r="E16">
            <v>63.916666666666664</v>
          </cell>
          <cell r="F16">
            <v>96</v>
          </cell>
          <cell r="G16">
            <v>39</v>
          </cell>
          <cell r="H16">
            <v>28.44</v>
          </cell>
          <cell r="I16" t="str">
            <v>*</v>
          </cell>
          <cell r="J16">
            <v>52.2</v>
          </cell>
          <cell r="K16">
            <v>0</v>
          </cell>
        </row>
        <row r="17">
          <cell r="B17">
            <v>22.933333333333334</v>
          </cell>
          <cell r="C17">
            <v>28.2</v>
          </cell>
          <cell r="D17">
            <v>17.899999999999999</v>
          </cell>
          <cell r="E17">
            <v>76.416666666666671</v>
          </cell>
          <cell r="F17">
            <v>98</v>
          </cell>
          <cell r="G17">
            <v>56</v>
          </cell>
          <cell r="H17">
            <v>14.76</v>
          </cell>
          <cell r="I17" t="str">
            <v>*</v>
          </cell>
          <cell r="J17">
            <v>30.240000000000002</v>
          </cell>
          <cell r="K17">
            <v>0</v>
          </cell>
        </row>
        <row r="18">
          <cell r="B18">
            <v>24.508333333333329</v>
          </cell>
          <cell r="C18">
            <v>31.8</v>
          </cell>
          <cell r="D18">
            <v>19.2</v>
          </cell>
          <cell r="E18">
            <v>76.791666666666671</v>
          </cell>
          <cell r="F18">
            <v>100</v>
          </cell>
          <cell r="G18">
            <v>50</v>
          </cell>
          <cell r="H18">
            <v>20.88</v>
          </cell>
          <cell r="I18" t="str">
            <v>*</v>
          </cell>
          <cell r="J18">
            <v>32.4</v>
          </cell>
          <cell r="K18">
            <v>0</v>
          </cell>
        </row>
        <row r="19">
          <cell r="B19">
            <v>27.070833333333329</v>
          </cell>
          <cell r="C19">
            <v>35.6</v>
          </cell>
          <cell r="D19">
            <v>19.600000000000001</v>
          </cell>
          <cell r="E19">
            <v>67.208333333333329</v>
          </cell>
          <cell r="F19">
            <v>90</v>
          </cell>
          <cell r="G19">
            <v>41</v>
          </cell>
          <cell r="H19">
            <v>25.2</v>
          </cell>
          <cell r="I19" t="str">
            <v>*</v>
          </cell>
          <cell r="J19">
            <v>36</v>
          </cell>
          <cell r="K19">
            <v>0</v>
          </cell>
        </row>
        <row r="20">
          <cell r="B20">
            <v>30.174999999999994</v>
          </cell>
          <cell r="C20">
            <v>38.1</v>
          </cell>
          <cell r="D20">
            <v>22.2</v>
          </cell>
          <cell r="E20">
            <v>57.875</v>
          </cell>
          <cell r="F20">
            <v>94</v>
          </cell>
          <cell r="G20">
            <v>33</v>
          </cell>
          <cell r="H20">
            <v>21.240000000000002</v>
          </cell>
          <cell r="I20" t="str">
            <v>*</v>
          </cell>
          <cell r="J20">
            <v>45.72</v>
          </cell>
          <cell r="K20">
            <v>0</v>
          </cell>
        </row>
        <row r="21">
          <cell r="B21">
            <v>28.462500000000002</v>
          </cell>
          <cell r="C21">
            <v>35.4</v>
          </cell>
          <cell r="D21">
            <v>23.1</v>
          </cell>
          <cell r="E21">
            <v>61.125</v>
          </cell>
          <cell r="F21">
            <v>99</v>
          </cell>
          <cell r="G21">
            <v>40</v>
          </cell>
          <cell r="H21">
            <v>28.08</v>
          </cell>
          <cell r="I21" t="str">
            <v>*</v>
          </cell>
          <cell r="J21">
            <v>46.440000000000005</v>
          </cell>
          <cell r="K21">
            <v>0.2</v>
          </cell>
        </row>
        <row r="22">
          <cell r="B22">
            <v>27.858333333333331</v>
          </cell>
          <cell r="C22">
            <v>37.1</v>
          </cell>
          <cell r="D22">
            <v>21.6</v>
          </cell>
          <cell r="E22">
            <v>70</v>
          </cell>
          <cell r="F22">
            <v>100</v>
          </cell>
          <cell r="G22">
            <v>37</v>
          </cell>
          <cell r="H22">
            <v>29.52</v>
          </cell>
          <cell r="I22" t="str">
            <v>*</v>
          </cell>
          <cell r="J22">
            <v>55.440000000000005</v>
          </cell>
          <cell r="K22">
            <v>25.799999999999997</v>
          </cell>
        </row>
        <row r="23">
          <cell r="B23">
            <v>25.320833333333329</v>
          </cell>
          <cell r="C23">
            <v>31.7</v>
          </cell>
          <cell r="D23">
            <v>22</v>
          </cell>
          <cell r="E23">
            <v>78.416666666666671</v>
          </cell>
          <cell r="F23">
            <v>100</v>
          </cell>
          <cell r="G23">
            <v>53</v>
          </cell>
          <cell r="H23">
            <v>24.48</v>
          </cell>
          <cell r="I23" t="str">
            <v>*</v>
          </cell>
          <cell r="J23">
            <v>43.92</v>
          </cell>
          <cell r="K23">
            <v>0.2</v>
          </cell>
        </row>
        <row r="24">
          <cell r="B24">
            <v>25.00833333333334</v>
          </cell>
          <cell r="C24">
            <v>31.6</v>
          </cell>
          <cell r="D24">
            <v>20.6</v>
          </cell>
          <cell r="E24">
            <v>80.416666666666671</v>
          </cell>
          <cell r="F24">
            <v>100</v>
          </cell>
          <cell r="G24">
            <v>51</v>
          </cell>
          <cell r="H24">
            <v>25.92</v>
          </cell>
          <cell r="I24" t="str">
            <v>*</v>
          </cell>
          <cell r="J24">
            <v>39.6</v>
          </cell>
          <cell r="K24">
            <v>1</v>
          </cell>
        </row>
        <row r="25">
          <cell r="B25">
            <v>27.162499999999994</v>
          </cell>
          <cell r="C25">
            <v>33.799999999999997</v>
          </cell>
          <cell r="D25">
            <v>21.6</v>
          </cell>
          <cell r="E25">
            <v>71.25</v>
          </cell>
          <cell r="F25">
            <v>100</v>
          </cell>
          <cell r="G25">
            <v>42</v>
          </cell>
          <cell r="H25">
            <v>21.96</v>
          </cell>
          <cell r="I25" t="str">
            <v>*</v>
          </cell>
          <cell r="J25">
            <v>39.24</v>
          </cell>
          <cell r="K25">
            <v>0</v>
          </cell>
        </row>
        <row r="26">
          <cell r="B26">
            <v>27.512500000000003</v>
          </cell>
          <cell r="C26">
            <v>36.299999999999997</v>
          </cell>
          <cell r="D26">
            <v>20.3</v>
          </cell>
          <cell r="E26">
            <v>61.041666666666664</v>
          </cell>
          <cell r="F26">
            <v>92</v>
          </cell>
          <cell r="G26">
            <v>23</v>
          </cell>
          <cell r="H26">
            <v>24.840000000000003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29.645833333333332</v>
          </cell>
          <cell r="C27">
            <v>38.9</v>
          </cell>
          <cell r="D27">
            <v>22.6</v>
          </cell>
          <cell r="E27">
            <v>59.208333333333336</v>
          </cell>
          <cell r="F27">
            <v>91</v>
          </cell>
          <cell r="G27">
            <v>30</v>
          </cell>
          <cell r="H27">
            <v>19.440000000000001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26.287500000000009</v>
          </cell>
          <cell r="C28">
            <v>35.5</v>
          </cell>
          <cell r="D28">
            <v>22.2</v>
          </cell>
          <cell r="E28">
            <v>76.916666666666671</v>
          </cell>
          <cell r="F28">
            <v>100</v>
          </cell>
          <cell r="G28">
            <v>45</v>
          </cell>
          <cell r="H28">
            <v>25.56</v>
          </cell>
          <cell r="I28" t="str">
            <v>*</v>
          </cell>
          <cell r="J28">
            <v>52.92</v>
          </cell>
          <cell r="K28">
            <v>11.200000000000001</v>
          </cell>
        </row>
        <row r="29">
          <cell r="B29">
            <v>25.154166666666665</v>
          </cell>
          <cell r="C29">
            <v>30.8</v>
          </cell>
          <cell r="D29">
            <v>21.7</v>
          </cell>
          <cell r="E29">
            <v>88.958333333333329</v>
          </cell>
          <cell r="F29">
            <v>100</v>
          </cell>
          <cell r="G29">
            <v>59</v>
          </cell>
          <cell r="H29">
            <v>12.24</v>
          </cell>
          <cell r="I29" t="str">
            <v>*</v>
          </cell>
          <cell r="J29">
            <v>23.040000000000003</v>
          </cell>
          <cell r="K29">
            <v>0</v>
          </cell>
        </row>
        <row r="30">
          <cell r="B30">
            <v>27.45</v>
          </cell>
          <cell r="C30">
            <v>32.700000000000003</v>
          </cell>
          <cell r="D30">
            <v>22.8</v>
          </cell>
          <cell r="E30">
            <v>81.166666666666671</v>
          </cell>
          <cell r="F30">
            <v>100</v>
          </cell>
          <cell r="G30">
            <v>54</v>
          </cell>
          <cell r="H30">
            <v>15.840000000000002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28.033333333333335</v>
          </cell>
          <cell r="C31">
            <v>35.5</v>
          </cell>
          <cell r="D31">
            <v>22.5</v>
          </cell>
          <cell r="E31">
            <v>77.875</v>
          </cell>
          <cell r="F31">
            <v>100</v>
          </cell>
          <cell r="G31">
            <v>40</v>
          </cell>
          <cell r="H31">
            <v>26.28</v>
          </cell>
          <cell r="I31" t="str">
            <v>*</v>
          </cell>
          <cell r="J31">
            <v>61.92</v>
          </cell>
          <cell r="K31">
            <v>2</v>
          </cell>
        </row>
        <row r="32">
          <cell r="B32">
            <v>26.087500000000002</v>
          </cell>
          <cell r="C32">
            <v>33.1</v>
          </cell>
          <cell r="D32">
            <v>21.8</v>
          </cell>
          <cell r="E32">
            <v>83.791666666666671</v>
          </cell>
          <cell r="F32">
            <v>100</v>
          </cell>
          <cell r="G32">
            <v>52</v>
          </cell>
          <cell r="H32">
            <v>26.28</v>
          </cell>
          <cell r="I32" t="str">
            <v>*</v>
          </cell>
          <cell r="J32">
            <v>61.92</v>
          </cell>
          <cell r="K32">
            <v>10.199999999999998</v>
          </cell>
        </row>
        <row r="33">
          <cell r="B33">
            <v>27.637499999999999</v>
          </cell>
          <cell r="C33">
            <v>30.9</v>
          </cell>
          <cell r="D33">
            <v>25.1</v>
          </cell>
          <cell r="E33">
            <v>75.666666666666671</v>
          </cell>
          <cell r="F33">
            <v>95</v>
          </cell>
          <cell r="G33">
            <v>60</v>
          </cell>
          <cell r="H33">
            <v>15.840000000000002</v>
          </cell>
          <cell r="I33" t="str">
            <v>*</v>
          </cell>
          <cell r="J33">
            <v>34.56</v>
          </cell>
          <cell r="K33">
            <v>0</v>
          </cell>
        </row>
        <row r="34">
          <cell r="B34">
            <v>26.033333333333331</v>
          </cell>
          <cell r="C34">
            <v>30.4</v>
          </cell>
          <cell r="D34">
            <v>23.9</v>
          </cell>
          <cell r="E34">
            <v>85.666666666666671</v>
          </cell>
          <cell r="F34">
            <v>100</v>
          </cell>
          <cell r="G34">
            <v>61</v>
          </cell>
          <cell r="H34">
            <v>26.28</v>
          </cell>
          <cell r="I34" t="str">
            <v>*</v>
          </cell>
          <cell r="J34">
            <v>49.680000000000007</v>
          </cell>
          <cell r="K34">
            <v>1</v>
          </cell>
        </row>
        <row r="35">
          <cell r="B35">
            <v>26.775000000000002</v>
          </cell>
          <cell r="C35">
            <v>31.3</v>
          </cell>
          <cell r="D35">
            <v>24.4</v>
          </cell>
          <cell r="E35">
            <v>84.708333333333329</v>
          </cell>
          <cell r="F35">
            <v>100</v>
          </cell>
          <cell r="G35">
            <v>59</v>
          </cell>
          <cell r="H35">
            <v>12.96</v>
          </cell>
          <cell r="I35" t="str">
            <v>*</v>
          </cell>
          <cell r="J35">
            <v>23.759999999999998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28.562499999999996</v>
          </cell>
          <cell r="C5">
            <v>36.200000000000003</v>
          </cell>
          <cell r="D5">
            <v>22.4</v>
          </cell>
          <cell r="E5">
            <v>56.708333333333336</v>
          </cell>
          <cell r="F5">
            <v>70</v>
          </cell>
          <cell r="G5">
            <v>37</v>
          </cell>
          <cell r="H5">
            <v>2.52</v>
          </cell>
          <cell r="I5" t="str">
            <v>*</v>
          </cell>
          <cell r="J5">
            <v>19.079999999999998</v>
          </cell>
          <cell r="K5">
            <v>0.2</v>
          </cell>
        </row>
        <row r="6">
          <cell r="B6">
            <v>30.808333333333334</v>
          </cell>
          <cell r="C6">
            <v>38</v>
          </cell>
          <cell r="D6">
            <v>23.1</v>
          </cell>
          <cell r="E6">
            <v>58.541666666666664</v>
          </cell>
          <cell r="F6">
            <v>89</v>
          </cell>
          <cell r="G6">
            <v>32</v>
          </cell>
          <cell r="H6">
            <v>11.879999999999999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33.162500000000001</v>
          </cell>
          <cell r="C7">
            <v>38.9</v>
          </cell>
          <cell r="D7">
            <v>27.8</v>
          </cell>
          <cell r="E7">
            <v>46</v>
          </cell>
          <cell r="F7">
            <v>66</v>
          </cell>
          <cell r="G7">
            <v>30</v>
          </cell>
          <cell r="H7">
            <v>16.559999999999999</v>
          </cell>
          <cell r="I7" t="str">
            <v>*</v>
          </cell>
          <cell r="J7">
            <v>53.64</v>
          </cell>
          <cell r="K7">
            <v>0</v>
          </cell>
        </row>
        <row r="8">
          <cell r="B8">
            <v>32.508333333333333</v>
          </cell>
          <cell r="C8">
            <v>39.799999999999997</v>
          </cell>
          <cell r="D8">
            <v>27.4</v>
          </cell>
          <cell r="E8">
            <v>49.833333333333336</v>
          </cell>
          <cell r="F8">
            <v>78</v>
          </cell>
          <cell r="G8">
            <v>19</v>
          </cell>
          <cell r="H8">
            <v>20.52</v>
          </cell>
          <cell r="I8" t="str">
            <v>*</v>
          </cell>
          <cell r="J8">
            <v>58.680000000000007</v>
          </cell>
          <cell r="K8">
            <v>0.4</v>
          </cell>
        </row>
        <row r="9">
          <cell r="B9">
            <v>26.595833333333335</v>
          </cell>
          <cell r="C9">
            <v>34.4</v>
          </cell>
          <cell r="D9">
            <v>20.3</v>
          </cell>
          <cell r="E9">
            <v>64.833333333333329</v>
          </cell>
          <cell r="F9">
            <v>85</v>
          </cell>
          <cell r="G9">
            <v>42</v>
          </cell>
          <cell r="H9">
            <v>11.879999999999999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30.812499999999996</v>
          </cell>
          <cell r="C10">
            <v>39.200000000000003</v>
          </cell>
          <cell r="D10">
            <v>23.2</v>
          </cell>
          <cell r="E10">
            <v>56.333333333333336</v>
          </cell>
          <cell r="F10">
            <v>85</v>
          </cell>
          <cell r="G10">
            <v>30</v>
          </cell>
          <cell r="H10">
            <v>20.88</v>
          </cell>
          <cell r="I10" t="str">
            <v>*</v>
          </cell>
          <cell r="J10">
            <v>44.64</v>
          </cell>
          <cell r="K10">
            <v>0</v>
          </cell>
        </row>
        <row r="11">
          <cell r="B11">
            <v>32.145833333333336</v>
          </cell>
          <cell r="C11">
            <v>38.799999999999997</v>
          </cell>
          <cell r="D11">
            <v>25.3</v>
          </cell>
          <cell r="E11">
            <v>51.875</v>
          </cell>
          <cell r="F11">
            <v>80</v>
          </cell>
          <cell r="G11">
            <v>33</v>
          </cell>
          <cell r="H11">
            <v>16.559999999999999</v>
          </cell>
          <cell r="I11" t="str">
            <v>*</v>
          </cell>
          <cell r="J11">
            <v>41.76</v>
          </cell>
          <cell r="K11">
            <v>0.2</v>
          </cell>
        </row>
        <row r="12">
          <cell r="B12">
            <v>23.262500000000003</v>
          </cell>
          <cell r="C12">
            <v>26.4</v>
          </cell>
          <cell r="D12">
            <v>19.5</v>
          </cell>
          <cell r="E12">
            <v>85.875</v>
          </cell>
          <cell r="F12">
            <v>93</v>
          </cell>
          <cell r="G12">
            <v>75</v>
          </cell>
          <cell r="H12">
            <v>7.9200000000000008</v>
          </cell>
          <cell r="I12" t="str">
            <v>*</v>
          </cell>
          <cell r="J12">
            <v>25.2</v>
          </cell>
          <cell r="K12">
            <v>35.800000000000004</v>
          </cell>
        </row>
        <row r="13">
          <cell r="B13">
            <v>23.658333333333331</v>
          </cell>
          <cell r="C13">
            <v>30.6</v>
          </cell>
          <cell r="D13">
            <v>19</v>
          </cell>
          <cell r="E13">
            <v>76.625</v>
          </cell>
          <cell r="F13">
            <v>94</v>
          </cell>
          <cell r="G13">
            <v>49</v>
          </cell>
          <cell r="H13">
            <v>13.68</v>
          </cell>
          <cell r="I13" t="str">
            <v>*</v>
          </cell>
          <cell r="J13">
            <v>28.44</v>
          </cell>
          <cell r="K13">
            <v>1.4</v>
          </cell>
        </row>
        <row r="14">
          <cell r="B14">
            <v>28.650000000000002</v>
          </cell>
          <cell r="C14">
            <v>36.6</v>
          </cell>
          <cell r="D14">
            <v>22.5</v>
          </cell>
          <cell r="E14">
            <v>59.833333333333336</v>
          </cell>
          <cell r="F14">
            <v>73</v>
          </cell>
          <cell r="G14">
            <v>39</v>
          </cell>
          <cell r="H14">
            <v>6.84</v>
          </cell>
          <cell r="I14" t="str">
            <v>*</v>
          </cell>
          <cell r="J14">
            <v>20.16</v>
          </cell>
          <cell r="K14">
            <v>0</v>
          </cell>
        </row>
        <row r="15">
          <cell r="B15">
            <v>31.604166666666668</v>
          </cell>
          <cell r="C15">
            <v>38</v>
          </cell>
          <cell r="D15">
            <v>25.5</v>
          </cell>
          <cell r="E15">
            <v>59.833333333333336</v>
          </cell>
          <cell r="F15">
            <v>81</v>
          </cell>
          <cell r="G15">
            <v>36</v>
          </cell>
          <cell r="H15">
            <v>11.520000000000001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28.358333333333338</v>
          </cell>
          <cell r="C16">
            <v>32.5</v>
          </cell>
          <cell r="D16">
            <v>22.3</v>
          </cell>
          <cell r="E16">
            <v>65.791666666666671</v>
          </cell>
          <cell r="F16">
            <v>79</v>
          </cell>
          <cell r="G16">
            <v>56</v>
          </cell>
          <cell r="H16">
            <v>9</v>
          </cell>
          <cell r="I16" t="str">
            <v>*</v>
          </cell>
          <cell r="J16">
            <v>32.4</v>
          </cell>
          <cell r="K16">
            <v>0</v>
          </cell>
        </row>
        <row r="17">
          <cell r="B17">
            <v>22.204166666666666</v>
          </cell>
          <cell r="C17">
            <v>29.1</v>
          </cell>
          <cell r="D17">
            <v>17.5</v>
          </cell>
          <cell r="E17">
            <v>67.708333333333329</v>
          </cell>
          <cell r="F17">
            <v>81</v>
          </cell>
          <cell r="G17">
            <v>49</v>
          </cell>
          <cell r="H17">
            <v>7.5600000000000005</v>
          </cell>
          <cell r="I17" t="str">
            <v>*</v>
          </cell>
          <cell r="J17">
            <v>27.36</v>
          </cell>
          <cell r="K17">
            <v>0</v>
          </cell>
        </row>
        <row r="18">
          <cell r="B18">
            <v>26.558333333333334</v>
          </cell>
          <cell r="C18">
            <v>35.9</v>
          </cell>
          <cell r="D18">
            <v>19.2</v>
          </cell>
          <cell r="E18">
            <v>64.5</v>
          </cell>
          <cell r="F18">
            <v>84</v>
          </cell>
          <cell r="G18">
            <v>39</v>
          </cell>
          <cell r="H18">
            <v>1.08</v>
          </cell>
          <cell r="I18" t="str">
            <v>*</v>
          </cell>
          <cell r="J18">
            <v>17.28</v>
          </cell>
          <cell r="K18">
            <v>0</v>
          </cell>
        </row>
        <row r="19">
          <cell r="B19">
            <v>31.220833333333331</v>
          </cell>
          <cell r="C19">
            <v>39.9</v>
          </cell>
          <cell r="D19">
            <v>25.2</v>
          </cell>
          <cell r="E19">
            <v>58.958333333333336</v>
          </cell>
          <cell r="F19">
            <v>76</v>
          </cell>
          <cell r="G19">
            <v>32</v>
          </cell>
          <cell r="H19">
            <v>13.68</v>
          </cell>
          <cell r="I19" t="str">
            <v>*</v>
          </cell>
          <cell r="J19">
            <v>41.76</v>
          </cell>
          <cell r="K19">
            <v>0</v>
          </cell>
        </row>
        <row r="20">
          <cell r="B20">
            <v>31.958333333333329</v>
          </cell>
          <cell r="C20">
            <v>39</v>
          </cell>
          <cell r="D20">
            <v>23.7</v>
          </cell>
          <cell r="E20">
            <v>55.625</v>
          </cell>
          <cell r="F20">
            <v>81</v>
          </cell>
          <cell r="G20">
            <v>34</v>
          </cell>
          <cell r="H20">
            <v>17.28</v>
          </cell>
          <cell r="I20" t="str">
            <v>*</v>
          </cell>
          <cell r="J20">
            <v>45</v>
          </cell>
          <cell r="K20">
            <v>0</v>
          </cell>
        </row>
        <row r="21">
          <cell r="B21">
            <v>32.495833333333344</v>
          </cell>
          <cell r="C21">
            <v>40.200000000000003</v>
          </cell>
          <cell r="D21">
            <v>25</v>
          </cell>
          <cell r="E21">
            <v>53.333333333333336</v>
          </cell>
          <cell r="F21">
            <v>78</v>
          </cell>
          <cell r="G21">
            <v>30</v>
          </cell>
          <cell r="H21">
            <v>14.04</v>
          </cell>
          <cell r="I21" t="str">
            <v>*</v>
          </cell>
          <cell r="J21">
            <v>37.800000000000004</v>
          </cell>
          <cell r="K21">
            <v>0</v>
          </cell>
        </row>
        <row r="22">
          <cell r="B22">
            <v>31.824999999999999</v>
          </cell>
          <cell r="C22">
            <v>40</v>
          </cell>
          <cell r="D22">
            <v>25.4</v>
          </cell>
          <cell r="E22">
            <v>55.333333333333336</v>
          </cell>
          <cell r="F22">
            <v>76</v>
          </cell>
          <cell r="G22">
            <v>31</v>
          </cell>
          <cell r="H22">
            <v>10.08</v>
          </cell>
          <cell r="I22" t="str">
            <v>*</v>
          </cell>
          <cell r="J22">
            <v>25.56</v>
          </cell>
          <cell r="K22">
            <v>0</v>
          </cell>
        </row>
        <row r="23">
          <cell r="B23">
            <v>31.008333333333329</v>
          </cell>
          <cell r="C23">
            <v>40.799999999999997</v>
          </cell>
          <cell r="D23">
            <v>25</v>
          </cell>
          <cell r="E23">
            <v>59</v>
          </cell>
          <cell r="F23">
            <v>83</v>
          </cell>
          <cell r="G23">
            <v>33</v>
          </cell>
          <cell r="H23">
            <v>15.48</v>
          </cell>
          <cell r="I23" t="str">
            <v>*</v>
          </cell>
          <cell r="J23">
            <v>77.039999999999992</v>
          </cell>
          <cell r="K23">
            <v>2.4</v>
          </cell>
        </row>
        <row r="24">
          <cell r="B24">
            <v>28.945833333333329</v>
          </cell>
          <cell r="C24">
            <v>35.799999999999997</v>
          </cell>
          <cell r="D24">
            <v>24.2</v>
          </cell>
          <cell r="E24">
            <v>68.25</v>
          </cell>
          <cell r="F24">
            <v>82</v>
          </cell>
          <cell r="G24">
            <v>49</v>
          </cell>
          <cell r="H24">
            <v>15.120000000000001</v>
          </cell>
          <cell r="I24" t="str">
            <v>*</v>
          </cell>
          <cell r="J24">
            <v>38.159999999999997</v>
          </cell>
          <cell r="K24">
            <v>0</v>
          </cell>
        </row>
        <row r="25">
          <cell r="B25">
            <v>31.516666666666655</v>
          </cell>
          <cell r="C25">
            <v>39.799999999999997</v>
          </cell>
          <cell r="D25">
            <v>24.9</v>
          </cell>
          <cell r="E25">
            <v>57.333333333333336</v>
          </cell>
          <cell r="F25">
            <v>74</v>
          </cell>
          <cell r="G25">
            <v>35</v>
          </cell>
          <cell r="H25">
            <v>19.440000000000001</v>
          </cell>
          <cell r="I25" t="str">
            <v>*</v>
          </cell>
          <cell r="J25">
            <v>42.84</v>
          </cell>
          <cell r="K25">
            <v>0</v>
          </cell>
        </row>
        <row r="26">
          <cell r="B26">
            <v>32.779166666666669</v>
          </cell>
          <cell r="C26">
            <v>40.5</v>
          </cell>
          <cell r="D26">
            <v>25.8</v>
          </cell>
          <cell r="E26">
            <v>53.791666666666664</v>
          </cell>
          <cell r="F26">
            <v>76</v>
          </cell>
          <cell r="G26">
            <v>36</v>
          </cell>
          <cell r="H26">
            <v>15.48</v>
          </cell>
          <cell r="I26" t="str">
            <v>*</v>
          </cell>
          <cell r="J26">
            <v>33.119999999999997</v>
          </cell>
          <cell r="K26">
            <v>0</v>
          </cell>
        </row>
        <row r="27">
          <cell r="B27">
            <v>32.75</v>
          </cell>
          <cell r="C27">
            <v>40.700000000000003</v>
          </cell>
          <cell r="D27">
            <v>25.1</v>
          </cell>
          <cell r="E27">
            <v>56.291666666666664</v>
          </cell>
          <cell r="F27">
            <v>75</v>
          </cell>
          <cell r="G27">
            <v>34</v>
          </cell>
          <cell r="H27">
            <v>13.32</v>
          </cell>
          <cell r="I27" t="str">
            <v>*</v>
          </cell>
          <cell r="J27">
            <v>28.44</v>
          </cell>
          <cell r="K27">
            <v>0</v>
          </cell>
        </row>
        <row r="28">
          <cell r="B28">
            <v>28.866666666666664</v>
          </cell>
          <cell r="C28">
            <v>32.5</v>
          </cell>
          <cell r="D28">
            <v>26.1</v>
          </cell>
          <cell r="E28">
            <v>68.583333333333329</v>
          </cell>
          <cell r="F28">
            <v>76</v>
          </cell>
          <cell r="G28">
            <v>55</v>
          </cell>
          <cell r="H28">
            <v>17.64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27.966666666666669</v>
          </cell>
          <cell r="C29">
            <v>33.6</v>
          </cell>
          <cell r="D29">
            <v>23.9</v>
          </cell>
          <cell r="E29">
            <v>71.541666666666671</v>
          </cell>
          <cell r="F29">
            <v>84</v>
          </cell>
          <cell r="G29">
            <v>55</v>
          </cell>
          <cell r="H29">
            <v>11.16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29.572727272727267</v>
          </cell>
          <cell r="C30">
            <v>36.6</v>
          </cell>
          <cell r="D30">
            <v>24.9</v>
          </cell>
          <cell r="E30">
            <v>65.166666666666671</v>
          </cell>
          <cell r="F30">
            <v>82</v>
          </cell>
          <cell r="G30">
            <v>34</v>
          </cell>
          <cell r="H30">
            <v>13.32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31.566666666666666</v>
          </cell>
          <cell r="C31">
            <v>38</v>
          </cell>
          <cell r="D31">
            <v>26.1</v>
          </cell>
          <cell r="E31">
            <v>53.875</v>
          </cell>
          <cell r="F31">
            <v>82</v>
          </cell>
          <cell r="G31">
            <v>34</v>
          </cell>
          <cell r="H31">
            <v>18.720000000000002</v>
          </cell>
          <cell r="I31" t="str">
            <v>*</v>
          </cell>
          <cell r="J31">
            <v>42.84</v>
          </cell>
          <cell r="K31">
            <v>0</v>
          </cell>
        </row>
        <row r="32">
          <cell r="B32">
            <v>31.704166666666666</v>
          </cell>
          <cell r="C32">
            <v>37.6</v>
          </cell>
          <cell r="D32">
            <v>28.5</v>
          </cell>
          <cell r="E32">
            <v>51.916666666666664</v>
          </cell>
          <cell r="F32">
            <v>65</v>
          </cell>
          <cell r="G32">
            <v>32</v>
          </cell>
          <cell r="H32">
            <v>21.96</v>
          </cell>
          <cell r="I32" t="str">
            <v>*</v>
          </cell>
          <cell r="J32">
            <v>52.2</v>
          </cell>
          <cell r="K32">
            <v>0</v>
          </cell>
        </row>
        <row r="33">
          <cell r="B33">
            <v>31.087500000000002</v>
          </cell>
          <cell r="C33">
            <v>37.299999999999997</v>
          </cell>
          <cell r="D33">
            <v>27.9</v>
          </cell>
          <cell r="E33">
            <v>54.875</v>
          </cell>
          <cell r="F33">
            <v>68</v>
          </cell>
          <cell r="G33">
            <v>35</v>
          </cell>
          <cell r="H33">
            <v>23.040000000000003</v>
          </cell>
          <cell r="I33" t="str">
            <v>*</v>
          </cell>
          <cell r="J33">
            <v>51.12</v>
          </cell>
          <cell r="K33">
            <v>0</v>
          </cell>
        </row>
        <row r="34">
          <cell r="B34">
            <v>30.354166666666668</v>
          </cell>
          <cell r="C34">
            <v>36.700000000000003</v>
          </cell>
          <cell r="D34">
            <v>26.8</v>
          </cell>
          <cell r="E34">
            <v>60.958333333333336</v>
          </cell>
          <cell r="F34">
            <v>86</v>
          </cell>
          <cell r="G34">
            <v>36</v>
          </cell>
          <cell r="H34">
            <v>17.28</v>
          </cell>
          <cell r="I34" t="str">
            <v>*</v>
          </cell>
          <cell r="J34">
            <v>41.4</v>
          </cell>
          <cell r="K34">
            <v>4</v>
          </cell>
        </row>
        <row r="35">
          <cell r="B35">
            <v>28.395833333333332</v>
          </cell>
          <cell r="C35">
            <v>32.1</v>
          </cell>
          <cell r="D35">
            <v>24.2</v>
          </cell>
          <cell r="E35">
            <v>68</v>
          </cell>
          <cell r="F35">
            <v>90</v>
          </cell>
          <cell r="G35">
            <v>51</v>
          </cell>
          <cell r="H35">
            <v>15.840000000000002</v>
          </cell>
          <cell r="I35" t="str">
            <v>*</v>
          </cell>
          <cell r="J35">
            <v>39.96</v>
          </cell>
          <cell r="K35">
            <v>2.4000000000000004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24.941666666666666</v>
          </cell>
          <cell r="C5">
            <v>31.6</v>
          </cell>
          <cell r="D5">
            <v>22</v>
          </cell>
          <cell r="E5">
            <v>80.208333333333329</v>
          </cell>
          <cell r="F5">
            <v>92</v>
          </cell>
          <cell r="G5">
            <v>51</v>
          </cell>
          <cell r="H5">
            <v>30.96</v>
          </cell>
          <cell r="I5" t="str">
            <v>*</v>
          </cell>
          <cell r="J5">
            <v>51.12</v>
          </cell>
          <cell r="K5">
            <v>0.8</v>
          </cell>
        </row>
        <row r="6">
          <cell r="B6">
            <v>26.741666666666671</v>
          </cell>
          <cell r="C6">
            <v>34.4</v>
          </cell>
          <cell r="D6">
            <v>21</v>
          </cell>
          <cell r="E6">
            <v>70.25</v>
          </cell>
          <cell r="F6">
            <v>95</v>
          </cell>
          <cell r="G6">
            <v>34</v>
          </cell>
          <cell r="H6">
            <v>15.840000000000002</v>
          </cell>
          <cell r="I6" t="str">
            <v>*</v>
          </cell>
          <cell r="J6">
            <v>40.32</v>
          </cell>
          <cell r="K6">
            <v>0.4</v>
          </cell>
        </row>
        <row r="7">
          <cell r="B7">
            <v>28.354166666666668</v>
          </cell>
          <cell r="C7">
            <v>34.799999999999997</v>
          </cell>
          <cell r="D7">
            <v>22.8</v>
          </cell>
          <cell r="E7">
            <v>59.333333333333336</v>
          </cell>
          <cell r="F7">
            <v>82</v>
          </cell>
          <cell r="G7">
            <v>34</v>
          </cell>
          <cell r="H7">
            <v>20.88</v>
          </cell>
          <cell r="I7" t="str">
            <v>*</v>
          </cell>
          <cell r="J7">
            <v>44.28</v>
          </cell>
          <cell r="K7">
            <v>0</v>
          </cell>
        </row>
        <row r="8">
          <cell r="B8">
            <v>29.020833333333332</v>
          </cell>
          <cell r="C8">
            <v>34.700000000000003</v>
          </cell>
          <cell r="D8">
            <v>22.8</v>
          </cell>
          <cell r="E8">
            <v>55.916666666666664</v>
          </cell>
          <cell r="F8">
            <v>78</v>
          </cell>
          <cell r="G8">
            <v>35</v>
          </cell>
          <cell r="H8">
            <v>36.36</v>
          </cell>
          <cell r="I8" t="str">
            <v>*</v>
          </cell>
          <cell r="J8">
            <v>55.080000000000005</v>
          </cell>
          <cell r="K8">
            <v>0</v>
          </cell>
        </row>
        <row r="9">
          <cell r="B9">
            <v>28.270833333333339</v>
          </cell>
          <cell r="C9">
            <v>35.6</v>
          </cell>
          <cell r="D9">
            <v>22</v>
          </cell>
          <cell r="E9">
            <v>59.416666666666664</v>
          </cell>
          <cell r="F9">
            <v>86</v>
          </cell>
          <cell r="G9">
            <v>33</v>
          </cell>
          <cell r="H9">
            <v>28.8</v>
          </cell>
          <cell r="I9" t="str">
            <v>*</v>
          </cell>
          <cell r="J9">
            <v>47.519999999999996</v>
          </cell>
          <cell r="K9">
            <v>0.2</v>
          </cell>
        </row>
        <row r="10">
          <cell r="B10">
            <v>28.416666666666661</v>
          </cell>
          <cell r="C10">
            <v>37</v>
          </cell>
          <cell r="D10">
            <v>22.1</v>
          </cell>
          <cell r="E10">
            <v>58.125</v>
          </cell>
          <cell r="F10">
            <v>81</v>
          </cell>
          <cell r="G10">
            <v>30</v>
          </cell>
          <cell r="H10">
            <v>24.48</v>
          </cell>
          <cell r="I10" t="str">
            <v>*</v>
          </cell>
          <cell r="J10">
            <v>45.72</v>
          </cell>
          <cell r="K10">
            <v>0</v>
          </cell>
        </row>
        <row r="11">
          <cell r="B11">
            <v>29.091666666666665</v>
          </cell>
          <cell r="C11">
            <v>35.5</v>
          </cell>
          <cell r="D11">
            <v>22.6</v>
          </cell>
          <cell r="E11">
            <v>56.833333333333336</v>
          </cell>
          <cell r="F11">
            <v>94</v>
          </cell>
          <cell r="G11">
            <v>34</v>
          </cell>
          <cell r="H11">
            <v>27</v>
          </cell>
          <cell r="I11" t="str">
            <v>*</v>
          </cell>
          <cell r="J11">
            <v>54.36</v>
          </cell>
          <cell r="K11">
            <v>6.4</v>
          </cell>
        </row>
        <row r="12">
          <cell r="B12">
            <v>25.599999999999998</v>
          </cell>
          <cell r="C12">
            <v>33.4</v>
          </cell>
          <cell r="D12">
            <v>20.6</v>
          </cell>
          <cell r="E12">
            <v>77</v>
          </cell>
          <cell r="F12">
            <v>95</v>
          </cell>
          <cell r="G12">
            <v>45</v>
          </cell>
          <cell r="H12">
            <v>33.480000000000004</v>
          </cell>
          <cell r="I12" t="str">
            <v>*</v>
          </cell>
          <cell r="J12">
            <v>49.32</v>
          </cell>
          <cell r="K12">
            <v>1.9999999999999998</v>
          </cell>
        </row>
        <row r="13">
          <cell r="B13">
            <v>22.741666666666671</v>
          </cell>
          <cell r="C13">
            <v>30.5</v>
          </cell>
          <cell r="D13">
            <v>17.899999999999999</v>
          </cell>
          <cell r="E13">
            <v>78.25</v>
          </cell>
          <cell r="F13">
            <v>95</v>
          </cell>
          <cell r="G13">
            <v>45</v>
          </cell>
          <cell r="H13">
            <v>18.36</v>
          </cell>
          <cell r="I13" t="str">
            <v>*</v>
          </cell>
          <cell r="J13">
            <v>37.800000000000004</v>
          </cell>
          <cell r="K13">
            <v>0.60000000000000009</v>
          </cell>
        </row>
        <row r="14">
          <cell r="B14">
            <v>25.420833333333334</v>
          </cell>
          <cell r="C14">
            <v>34.5</v>
          </cell>
          <cell r="D14">
            <v>20.100000000000001</v>
          </cell>
          <cell r="E14">
            <v>72.375</v>
          </cell>
          <cell r="F14">
            <v>91</v>
          </cell>
          <cell r="G14">
            <v>39</v>
          </cell>
          <cell r="H14">
            <v>9.3600000000000012</v>
          </cell>
          <cell r="I14" t="str">
            <v>*</v>
          </cell>
          <cell r="J14">
            <v>49.32</v>
          </cell>
          <cell r="K14">
            <v>4</v>
          </cell>
        </row>
        <row r="15">
          <cell r="B15">
            <v>28.508333333333329</v>
          </cell>
          <cell r="C15">
            <v>36.4</v>
          </cell>
          <cell r="D15">
            <v>21.9</v>
          </cell>
          <cell r="E15">
            <v>61.875</v>
          </cell>
          <cell r="F15">
            <v>89</v>
          </cell>
          <cell r="G15">
            <v>29</v>
          </cell>
          <cell r="H15">
            <v>16.559999999999999</v>
          </cell>
          <cell r="I15" t="str">
            <v>*</v>
          </cell>
          <cell r="J15">
            <v>33.840000000000003</v>
          </cell>
          <cell r="K15">
            <v>0</v>
          </cell>
        </row>
        <row r="16">
          <cell r="B16">
            <v>29.579166666666662</v>
          </cell>
          <cell r="C16">
            <v>36.6</v>
          </cell>
          <cell r="D16">
            <v>23.3</v>
          </cell>
          <cell r="E16">
            <v>54.583333333333336</v>
          </cell>
          <cell r="F16">
            <v>80</v>
          </cell>
          <cell r="G16">
            <v>31</v>
          </cell>
          <cell r="H16">
            <v>32.04</v>
          </cell>
          <cell r="I16" t="str">
            <v>*</v>
          </cell>
          <cell r="J16">
            <v>51.480000000000004</v>
          </cell>
          <cell r="K16">
            <v>0</v>
          </cell>
        </row>
        <row r="17">
          <cell r="B17">
            <v>23.320833333333329</v>
          </cell>
          <cell r="C17">
            <v>31.1</v>
          </cell>
          <cell r="D17">
            <v>17.2</v>
          </cell>
          <cell r="E17">
            <v>71.291666666666671</v>
          </cell>
          <cell r="F17">
            <v>94</v>
          </cell>
          <cell r="G17">
            <v>39</v>
          </cell>
          <cell r="H17">
            <v>17.64</v>
          </cell>
          <cell r="I17" t="str">
            <v>*</v>
          </cell>
          <cell r="J17">
            <v>32.04</v>
          </cell>
          <cell r="K17">
            <v>0</v>
          </cell>
        </row>
        <row r="18">
          <cell r="B18">
            <v>24.933333333333334</v>
          </cell>
          <cell r="C18">
            <v>34.5</v>
          </cell>
          <cell r="D18">
            <v>20.5</v>
          </cell>
          <cell r="E18">
            <v>69.875</v>
          </cell>
          <cell r="F18">
            <v>87</v>
          </cell>
          <cell r="G18">
            <v>37</v>
          </cell>
          <cell r="H18">
            <v>28.08</v>
          </cell>
          <cell r="I18" t="str">
            <v>*</v>
          </cell>
          <cell r="J18">
            <v>50.4</v>
          </cell>
          <cell r="K18">
            <v>7.4</v>
          </cell>
        </row>
        <row r="19">
          <cell r="B19">
            <v>27.262500000000003</v>
          </cell>
          <cell r="C19">
            <v>36.299999999999997</v>
          </cell>
          <cell r="D19">
            <v>21.7</v>
          </cell>
          <cell r="E19">
            <v>67.375</v>
          </cell>
          <cell r="F19">
            <v>90</v>
          </cell>
          <cell r="G19">
            <v>29</v>
          </cell>
          <cell r="H19">
            <v>13.68</v>
          </cell>
          <cell r="I19" t="str">
            <v>*</v>
          </cell>
          <cell r="J19">
            <v>51.480000000000004</v>
          </cell>
          <cell r="K19">
            <v>9.8000000000000007</v>
          </cell>
        </row>
        <row r="20">
          <cell r="B20">
            <v>27.504166666666666</v>
          </cell>
          <cell r="C20">
            <v>35.6</v>
          </cell>
          <cell r="D20">
            <v>21.4</v>
          </cell>
          <cell r="E20">
            <v>62.708333333333336</v>
          </cell>
          <cell r="F20">
            <v>91</v>
          </cell>
          <cell r="G20">
            <v>29</v>
          </cell>
          <cell r="H20">
            <v>20.16</v>
          </cell>
          <cell r="I20" t="str">
            <v>*</v>
          </cell>
          <cell r="J20">
            <v>45.36</v>
          </cell>
          <cell r="K20">
            <v>1</v>
          </cell>
        </row>
        <row r="21">
          <cell r="B21">
            <v>27.645833333333332</v>
          </cell>
          <cell r="C21">
            <v>33.9</v>
          </cell>
          <cell r="D21">
            <v>22.2</v>
          </cell>
          <cell r="E21">
            <v>58.125</v>
          </cell>
          <cell r="F21">
            <v>83</v>
          </cell>
          <cell r="G21">
            <v>31</v>
          </cell>
          <cell r="H21">
            <v>25.2</v>
          </cell>
          <cell r="I21" t="str">
            <v>*</v>
          </cell>
          <cell r="J21">
            <v>40.32</v>
          </cell>
          <cell r="K21">
            <v>0</v>
          </cell>
        </row>
        <row r="22">
          <cell r="B22">
            <v>28.720833333333335</v>
          </cell>
          <cell r="C22">
            <v>36.5</v>
          </cell>
          <cell r="D22">
            <v>22.3</v>
          </cell>
          <cell r="E22">
            <v>52.333333333333336</v>
          </cell>
          <cell r="F22">
            <v>78</v>
          </cell>
          <cell r="G22">
            <v>26</v>
          </cell>
          <cell r="H22">
            <v>18.36</v>
          </cell>
          <cell r="I22" t="str">
            <v>*</v>
          </cell>
          <cell r="J22">
            <v>28.44</v>
          </cell>
          <cell r="K22">
            <v>0</v>
          </cell>
        </row>
        <row r="23">
          <cell r="B23">
            <v>28.291666666666668</v>
          </cell>
          <cell r="C23">
            <v>36.5</v>
          </cell>
          <cell r="D23">
            <v>23.8</v>
          </cell>
          <cell r="E23">
            <v>55.791666666666664</v>
          </cell>
          <cell r="F23">
            <v>77</v>
          </cell>
          <cell r="G23">
            <v>28</v>
          </cell>
          <cell r="H23">
            <v>37.080000000000005</v>
          </cell>
          <cell r="I23" t="str">
            <v>*</v>
          </cell>
          <cell r="J23">
            <v>71.64</v>
          </cell>
          <cell r="K23">
            <v>0.8</v>
          </cell>
        </row>
        <row r="24">
          <cell r="B24">
            <v>25.708333333333329</v>
          </cell>
          <cell r="C24">
            <v>32.9</v>
          </cell>
          <cell r="D24">
            <v>21.4</v>
          </cell>
          <cell r="E24">
            <v>68.333333333333329</v>
          </cell>
          <cell r="F24">
            <v>86</v>
          </cell>
          <cell r="G24">
            <v>39</v>
          </cell>
          <cell r="H24">
            <v>24.840000000000003</v>
          </cell>
          <cell r="I24" t="str">
            <v>*</v>
          </cell>
          <cell r="J24">
            <v>40.32</v>
          </cell>
          <cell r="K24">
            <v>0.6</v>
          </cell>
        </row>
        <row r="25">
          <cell r="B25">
            <v>27.862500000000001</v>
          </cell>
          <cell r="C25">
            <v>36.1</v>
          </cell>
          <cell r="D25">
            <v>21.4</v>
          </cell>
          <cell r="E25">
            <v>60.833333333333336</v>
          </cell>
          <cell r="F25">
            <v>92</v>
          </cell>
          <cell r="G25">
            <v>28</v>
          </cell>
          <cell r="H25">
            <v>11.520000000000001</v>
          </cell>
          <cell r="I25" t="str">
            <v>*</v>
          </cell>
          <cell r="J25">
            <v>33.119999999999997</v>
          </cell>
          <cell r="K25">
            <v>0</v>
          </cell>
        </row>
        <row r="26">
          <cell r="B26">
            <v>29.349999999999998</v>
          </cell>
          <cell r="C26">
            <v>37.700000000000003</v>
          </cell>
          <cell r="D26">
            <v>22.3</v>
          </cell>
          <cell r="E26">
            <v>51.083333333333336</v>
          </cell>
          <cell r="F26">
            <v>78</v>
          </cell>
          <cell r="G26">
            <v>23</v>
          </cell>
          <cell r="H26">
            <v>14.04</v>
          </cell>
          <cell r="I26" t="str">
            <v>*</v>
          </cell>
          <cell r="J26">
            <v>34.200000000000003</v>
          </cell>
          <cell r="K26">
            <v>0</v>
          </cell>
        </row>
        <row r="27">
          <cell r="B27">
            <v>29.095833333333335</v>
          </cell>
          <cell r="C27">
            <v>37.799999999999997</v>
          </cell>
          <cell r="D27">
            <v>24</v>
          </cell>
          <cell r="E27">
            <v>48.75</v>
          </cell>
          <cell r="F27">
            <v>69</v>
          </cell>
          <cell r="G27">
            <v>27</v>
          </cell>
          <cell r="H27">
            <v>29.52</v>
          </cell>
          <cell r="I27" t="str">
            <v>*</v>
          </cell>
          <cell r="J27">
            <v>51.12</v>
          </cell>
          <cell r="K27">
            <v>0.6</v>
          </cell>
        </row>
        <row r="28">
          <cell r="B28">
            <v>26.529166666666665</v>
          </cell>
          <cell r="C28">
            <v>33.5</v>
          </cell>
          <cell r="D28">
            <v>23.3</v>
          </cell>
          <cell r="E28">
            <v>69.125</v>
          </cell>
          <cell r="F28">
            <v>90</v>
          </cell>
          <cell r="G28">
            <v>46</v>
          </cell>
          <cell r="H28">
            <v>39.24</v>
          </cell>
          <cell r="I28" t="str">
            <v>*</v>
          </cell>
          <cell r="J28">
            <v>57.6</v>
          </cell>
          <cell r="K28">
            <v>1</v>
          </cell>
        </row>
        <row r="29">
          <cell r="B29">
            <v>24.479166666666661</v>
          </cell>
          <cell r="C29">
            <v>30.7</v>
          </cell>
          <cell r="D29">
            <v>21.6</v>
          </cell>
          <cell r="E29">
            <v>77.25</v>
          </cell>
          <cell r="F29">
            <v>92</v>
          </cell>
          <cell r="G29">
            <v>47</v>
          </cell>
          <cell r="H29">
            <v>16.920000000000002</v>
          </cell>
          <cell r="I29" t="str">
            <v>*</v>
          </cell>
          <cell r="J29">
            <v>33.119999999999997</v>
          </cell>
          <cell r="K29">
            <v>0.2</v>
          </cell>
        </row>
        <row r="30">
          <cell r="B30">
            <v>26.516666666666666</v>
          </cell>
          <cell r="C30">
            <v>33.6</v>
          </cell>
          <cell r="D30">
            <v>21.7</v>
          </cell>
          <cell r="E30">
            <v>67.541666666666671</v>
          </cell>
          <cell r="F30">
            <v>90</v>
          </cell>
          <cell r="G30">
            <v>40</v>
          </cell>
          <cell r="H30">
            <v>21.96</v>
          </cell>
          <cell r="I30" t="str">
            <v>*</v>
          </cell>
          <cell r="J30">
            <v>38.159999999999997</v>
          </cell>
          <cell r="K30">
            <v>0.2</v>
          </cell>
        </row>
        <row r="31">
          <cell r="B31">
            <v>27.458333333333339</v>
          </cell>
          <cell r="C31">
            <v>35.6</v>
          </cell>
          <cell r="D31">
            <v>22.5</v>
          </cell>
          <cell r="E31">
            <v>62.875</v>
          </cell>
          <cell r="F31">
            <v>83</v>
          </cell>
          <cell r="G31">
            <v>32</v>
          </cell>
          <cell r="H31">
            <v>31.680000000000003</v>
          </cell>
          <cell r="I31" t="str">
            <v>*</v>
          </cell>
          <cell r="J31">
            <v>54.72</v>
          </cell>
          <cell r="K31">
            <v>0.2</v>
          </cell>
        </row>
        <row r="32">
          <cell r="B32">
            <v>26.420833333333331</v>
          </cell>
          <cell r="C32">
            <v>33.4</v>
          </cell>
          <cell r="D32">
            <v>22.9</v>
          </cell>
          <cell r="E32">
            <v>69.041666666666671</v>
          </cell>
          <cell r="F32">
            <v>87</v>
          </cell>
          <cell r="G32">
            <v>40</v>
          </cell>
          <cell r="H32">
            <v>36.36</v>
          </cell>
          <cell r="I32" t="str">
            <v>*</v>
          </cell>
          <cell r="J32">
            <v>68.039999999999992</v>
          </cell>
          <cell r="K32">
            <v>0.4</v>
          </cell>
        </row>
        <row r="33">
          <cell r="B33">
            <v>27.762499999999999</v>
          </cell>
          <cell r="C33">
            <v>33.6</v>
          </cell>
          <cell r="D33">
            <v>24.2</v>
          </cell>
          <cell r="E33">
            <v>60.708333333333336</v>
          </cell>
          <cell r="F33">
            <v>81</v>
          </cell>
          <cell r="G33">
            <v>32</v>
          </cell>
          <cell r="H33">
            <v>28.08</v>
          </cell>
          <cell r="I33" t="str">
            <v>*</v>
          </cell>
          <cell r="J33">
            <v>54.72</v>
          </cell>
          <cell r="K33">
            <v>0.4</v>
          </cell>
        </row>
        <row r="34">
          <cell r="B34">
            <v>27.554166666666664</v>
          </cell>
          <cell r="C34">
            <v>32</v>
          </cell>
          <cell r="D34">
            <v>24.6</v>
          </cell>
          <cell r="E34">
            <v>62.125</v>
          </cell>
          <cell r="F34">
            <v>76</v>
          </cell>
          <cell r="G34">
            <v>41</v>
          </cell>
          <cell r="H34">
            <v>21.240000000000002</v>
          </cell>
          <cell r="I34" t="str">
            <v>*</v>
          </cell>
          <cell r="J34">
            <v>43.2</v>
          </cell>
          <cell r="K34">
            <v>0.2</v>
          </cell>
        </row>
        <row r="35">
          <cell r="B35">
            <v>27.291666666666668</v>
          </cell>
          <cell r="C35">
            <v>34.1</v>
          </cell>
          <cell r="D35">
            <v>22.7</v>
          </cell>
          <cell r="E35">
            <v>61.458333333333336</v>
          </cell>
          <cell r="F35">
            <v>83</v>
          </cell>
          <cell r="G35">
            <v>34</v>
          </cell>
          <cell r="H35">
            <v>29.880000000000003</v>
          </cell>
          <cell r="I35" t="str">
            <v>*</v>
          </cell>
          <cell r="J35">
            <v>54.72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23.237500000000001</v>
          </cell>
          <cell r="C5">
            <v>29.9</v>
          </cell>
          <cell r="D5">
            <v>19.600000000000001</v>
          </cell>
          <cell r="E5">
            <v>69.875</v>
          </cell>
          <cell r="F5">
            <v>86</v>
          </cell>
          <cell r="G5">
            <v>43</v>
          </cell>
          <cell r="H5">
            <v>0.72000000000000008</v>
          </cell>
          <cell r="I5" t="str">
            <v>*</v>
          </cell>
          <cell r="J5">
            <v>19.8</v>
          </cell>
          <cell r="K5">
            <v>0</v>
          </cell>
        </row>
        <row r="6">
          <cell r="B6">
            <v>25.004166666666674</v>
          </cell>
          <cell r="C6">
            <v>34.6</v>
          </cell>
          <cell r="D6">
            <v>17.899999999999999</v>
          </cell>
          <cell r="E6">
            <v>55.083333333333336</v>
          </cell>
          <cell r="F6">
            <v>79</v>
          </cell>
          <cell r="G6">
            <v>31</v>
          </cell>
          <cell r="H6">
            <v>1.08</v>
          </cell>
          <cell r="I6" t="str">
            <v>*</v>
          </cell>
          <cell r="J6">
            <v>21.6</v>
          </cell>
          <cell r="K6">
            <v>0</v>
          </cell>
        </row>
        <row r="7">
          <cell r="B7">
            <v>28.416666666666668</v>
          </cell>
          <cell r="C7">
            <v>37.299999999999997</v>
          </cell>
          <cell r="D7">
            <v>22.1</v>
          </cell>
          <cell r="E7">
            <v>47.25</v>
          </cell>
          <cell r="F7">
            <v>66</v>
          </cell>
          <cell r="G7">
            <v>33</v>
          </cell>
          <cell r="H7">
            <v>10.44</v>
          </cell>
          <cell r="I7" t="str">
            <v>*</v>
          </cell>
          <cell r="J7">
            <v>37.800000000000004</v>
          </cell>
          <cell r="K7">
            <v>0</v>
          </cell>
        </row>
        <row r="8">
          <cell r="B8">
            <v>27.92916666666666</v>
          </cell>
          <cell r="C8">
            <v>33.799999999999997</v>
          </cell>
          <cell r="D8">
            <v>19.8</v>
          </cell>
          <cell r="E8">
            <v>59.5</v>
          </cell>
          <cell r="F8">
            <v>95</v>
          </cell>
          <cell r="G8">
            <v>40</v>
          </cell>
          <cell r="H8">
            <v>15.48</v>
          </cell>
          <cell r="I8" t="str">
            <v>*</v>
          </cell>
          <cell r="J8">
            <v>46.440000000000005</v>
          </cell>
          <cell r="K8">
            <v>0</v>
          </cell>
        </row>
        <row r="9">
          <cell r="B9">
            <v>19.095833333333335</v>
          </cell>
          <cell r="C9">
            <v>22.5</v>
          </cell>
          <cell r="D9">
            <v>16.899999999999999</v>
          </cell>
          <cell r="E9">
            <v>91.541666666666671</v>
          </cell>
          <cell r="F9">
            <v>99</v>
          </cell>
          <cell r="G9">
            <v>76</v>
          </cell>
          <cell r="H9">
            <v>0.36000000000000004</v>
          </cell>
          <cell r="I9" t="str">
            <v>*</v>
          </cell>
          <cell r="J9">
            <v>21.240000000000002</v>
          </cell>
          <cell r="K9">
            <v>4</v>
          </cell>
        </row>
        <row r="10">
          <cell r="B10">
            <v>25.5</v>
          </cell>
          <cell r="C10">
            <v>36.5</v>
          </cell>
          <cell r="D10">
            <v>17.899999999999999</v>
          </cell>
          <cell r="E10">
            <v>72.125</v>
          </cell>
          <cell r="F10">
            <v>98</v>
          </cell>
          <cell r="G10">
            <v>32</v>
          </cell>
          <cell r="H10">
            <v>7.5600000000000005</v>
          </cell>
          <cell r="I10" t="str">
            <v>*</v>
          </cell>
          <cell r="J10">
            <v>38.519999999999996</v>
          </cell>
          <cell r="K10">
            <v>0</v>
          </cell>
        </row>
        <row r="11">
          <cell r="B11">
            <v>27.5625</v>
          </cell>
          <cell r="C11">
            <v>34.700000000000003</v>
          </cell>
          <cell r="D11">
            <v>21.9</v>
          </cell>
          <cell r="E11">
            <v>58.791666666666664</v>
          </cell>
          <cell r="F11">
            <v>73</v>
          </cell>
          <cell r="G11">
            <v>40</v>
          </cell>
          <cell r="H11">
            <v>15.840000000000002</v>
          </cell>
          <cell r="I11" t="str">
            <v>*</v>
          </cell>
          <cell r="J11">
            <v>41.04</v>
          </cell>
          <cell r="K11">
            <v>0</v>
          </cell>
        </row>
        <row r="12">
          <cell r="B12">
            <v>19.404166666666665</v>
          </cell>
          <cell r="C12">
            <v>22.2</v>
          </cell>
          <cell r="D12">
            <v>17.7</v>
          </cell>
          <cell r="E12">
            <v>91.583333333333329</v>
          </cell>
          <cell r="F12">
            <v>99</v>
          </cell>
          <cell r="G12">
            <v>67</v>
          </cell>
          <cell r="H12">
            <v>2.52</v>
          </cell>
          <cell r="I12" t="str">
            <v>*</v>
          </cell>
          <cell r="J12">
            <v>34.56</v>
          </cell>
          <cell r="K12">
            <v>10.6</v>
          </cell>
        </row>
        <row r="13">
          <cell r="B13">
            <v>20.516666666666666</v>
          </cell>
          <cell r="C13">
            <v>29.1</v>
          </cell>
          <cell r="D13">
            <v>14.7</v>
          </cell>
          <cell r="E13">
            <v>77.583333333333329</v>
          </cell>
          <cell r="F13">
            <v>99</v>
          </cell>
          <cell r="G13">
            <v>35</v>
          </cell>
          <cell r="H13">
            <v>0</v>
          </cell>
          <cell r="I13" t="str">
            <v>*</v>
          </cell>
          <cell r="J13">
            <v>19.8</v>
          </cell>
          <cell r="K13">
            <v>0.2</v>
          </cell>
        </row>
        <row r="14">
          <cell r="B14">
            <v>23.233333333333338</v>
          </cell>
          <cell r="C14">
            <v>31.5</v>
          </cell>
          <cell r="D14">
            <v>15.7</v>
          </cell>
          <cell r="E14">
            <v>59.375</v>
          </cell>
          <cell r="F14">
            <v>80</v>
          </cell>
          <cell r="G14">
            <v>42</v>
          </cell>
          <cell r="H14">
            <v>10.44</v>
          </cell>
          <cell r="I14" t="str">
            <v>*</v>
          </cell>
          <cell r="J14">
            <v>35.28</v>
          </cell>
          <cell r="K14">
            <v>0</v>
          </cell>
        </row>
        <row r="15">
          <cell r="B15">
            <v>28.224999999999998</v>
          </cell>
          <cell r="C15">
            <v>37.299999999999997</v>
          </cell>
          <cell r="D15">
            <v>21.4</v>
          </cell>
          <cell r="E15">
            <v>55.458333333333336</v>
          </cell>
          <cell r="F15">
            <v>71</v>
          </cell>
          <cell r="G15">
            <v>33</v>
          </cell>
          <cell r="H15">
            <v>14.76</v>
          </cell>
          <cell r="I15" t="str">
            <v>*</v>
          </cell>
          <cell r="J15">
            <v>46.080000000000005</v>
          </cell>
          <cell r="K15">
            <v>0</v>
          </cell>
        </row>
        <row r="16">
          <cell r="B16">
            <v>22.504166666666666</v>
          </cell>
          <cell r="C16">
            <v>29.9</v>
          </cell>
          <cell r="D16">
            <v>16.600000000000001</v>
          </cell>
          <cell r="E16">
            <v>76.333333333333329</v>
          </cell>
          <cell r="F16">
            <v>96</v>
          </cell>
          <cell r="G16">
            <v>51</v>
          </cell>
          <cell r="H16">
            <v>4.6800000000000006</v>
          </cell>
          <cell r="I16" t="str">
            <v>*</v>
          </cell>
          <cell r="J16">
            <v>30.6</v>
          </cell>
          <cell r="K16">
            <v>0</v>
          </cell>
        </row>
        <row r="17">
          <cell r="B17">
            <v>18.833333333333332</v>
          </cell>
          <cell r="C17">
            <v>27.2</v>
          </cell>
          <cell r="D17">
            <v>13.3</v>
          </cell>
          <cell r="E17">
            <v>73.583333333333329</v>
          </cell>
          <cell r="F17">
            <v>91</v>
          </cell>
          <cell r="G17">
            <v>48</v>
          </cell>
          <cell r="H17">
            <v>2.52</v>
          </cell>
          <cell r="I17" t="str">
            <v>*</v>
          </cell>
          <cell r="J17">
            <v>28.08</v>
          </cell>
          <cell r="K17">
            <v>0</v>
          </cell>
        </row>
        <row r="18">
          <cell r="B18">
            <v>22.587499999999995</v>
          </cell>
          <cell r="C18">
            <v>30.8</v>
          </cell>
          <cell r="D18">
            <v>17.7</v>
          </cell>
          <cell r="E18">
            <v>68.833333333333329</v>
          </cell>
          <cell r="F18">
            <v>89</v>
          </cell>
          <cell r="G18">
            <v>45</v>
          </cell>
          <cell r="H18">
            <v>3.24</v>
          </cell>
          <cell r="I18" t="str">
            <v>*</v>
          </cell>
          <cell r="J18">
            <v>24.12</v>
          </cell>
          <cell r="K18">
            <v>0</v>
          </cell>
        </row>
        <row r="19">
          <cell r="B19">
            <v>25.970833333333335</v>
          </cell>
          <cell r="C19">
            <v>35</v>
          </cell>
          <cell r="D19">
            <v>19.2</v>
          </cell>
          <cell r="E19">
            <v>63.791666666666664</v>
          </cell>
          <cell r="F19">
            <v>86</v>
          </cell>
          <cell r="G19">
            <v>40</v>
          </cell>
          <cell r="H19">
            <v>15.840000000000002</v>
          </cell>
          <cell r="I19" t="str">
            <v>*</v>
          </cell>
          <cell r="J19">
            <v>34.92</v>
          </cell>
          <cell r="K19">
            <v>0</v>
          </cell>
        </row>
        <row r="20">
          <cell r="B20">
            <v>28.962500000000002</v>
          </cell>
          <cell r="C20">
            <v>38.9</v>
          </cell>
          <cell r="D20">
            <v>23.4</v>
          </cell>
          <cell r="E20">
            <v>58.708333333333336</v>
          </cell>
          <cell r="F20">
            <v>81</v>
          </cell>
          <cell r="G20">
            <v>28</v>
          </cell>
          <cell r="H20">
            <v>15.840000000000002</v>
          </cell>
          <cell r="I20" t="str">
            <v>*</v>
          </cell>
          <cell r="J20">
            <v>41.4</v>
          </cell>
          <cell r="K20">
            <v>0.2</v>
          </cell>
        </row>
        <row r="21">
          <cell r="B21">
            <v>26.5625</v>
          </cell>
          <cell r="C21">
            <v>35.5</v>
          </cell>
          <cell r="D21">
            <v>22.6</v>
          </cell>
          <cell r="E21">
            <v>68.333333333333329</v>
          </cell>
          <cell r="F21">
            <v>89</v>
          </cell>
          <cell r="G21">
            <v>39</v>
          </cell>
          <cell r="H21">
            <v>8.64</v>
          </cell>
          <cell r="I21" t="str">
            <v>*</v>
          </cell>
          <cell r="J21">
            <v>41.04</v>
          </cell>
          <cell r="K21">
            <v>0.60000000000000009</v>
          </cell>
        </row>
        <row r="22">
          <cell r="B22">
            <v>23.825000000000003</v>
          </cell>
          <cell r="C22">
            <v>35.299999999999997</v>
          </cell>
          <cell r="D22">
            <v>19.100000000000001</v>
          </cell>
          <cell r="E22">
            <v>81.958333333333329</v>
          </cell>
          <cell r="F22">
            <v>98</v>
          </cell>
          <cell r="G22">
            <v>44</v>
          </cell>
          <cell r="H22">
            <v>14.04</v>
          </cell>
          <cell r="I22" t="str">
            <v>*</v>
          </cell>
          <cell r="J22">
            <v>62.639999999999993</v>
          </cell>
          <cell r="K22">
            <v>32.400000000000006</v>
          </cell>
        </row>
        <row r="23">
          <cell r="B23">
            <v>23.370833333333337</v>
          </cell>
          <cell r="C23">
            <v>29</v>
          </cell>
          <cell r="D23">
            <v>21.1</v>
          </cell>
          <cell r="E23">
            <v>84.041666666666671</v>
          </cell>
          <cell r="F23">
            <v>97</v>
          </cell>
          <cell r="G23">
            <v>59</v>
          </cell>
          <cell r="H23">
            <v>11.16</v>
          </cell>
          <cell r="I23" t="str">
            <v>*</v>
          </cell>
          <cell r="J23">
            <v>32.76</v>
          </cell>
          <cell r="K23">
            <v>0.8</v>
          </cell>
        </row>
        <row r="24">
          <cell r="B24">
            <v>21.908333333333331</v>
          </cell>
          <cell r="C24">
            <v>25.9</v>
          </cell>
          <cell r="D24">
            <v>19.3</v>
          </cell>
          <cell r="E24">
            <v>87.416666666666671</v>
          </cell>
          <cell r="F24">
            <v>97</v>
          </cell>
          <cell r="G24">
            <v>70</v>
          </cell>
          <cell r="H24">
            <v>3.24</v>
          </cell>
          <cell r="I24" t="str">
            <v>*</v>
          </cell>
          <cell r="J24">
            <v>33.119999999999997</v>
          </cell>
          <cell r="K24">
            <v>4</v>
          </cell>
        </row>
        <row r="25">
          <cell r="B25">
            <v>25.770833333333332</v>
          </cell>
          <cell r="C25">
            <v>33.9</v>
          </cell>
          <cell r="D25">
            <v>20.7</v>
          </cell>
          <cell r="E25">
            <v>73.875</v>
          </cell>
          <cell r="F25">
            <v>95</v>
          </cell>
          <cell r="G25">
            <v>43</v>
          </cell>
          <cell r="H25">
            <v>13.32</v>
          </cell>
          <cell r="I25" t="str">
            <v>*</v>
          </cell>
          <cell r="J25">
            <v>31.319999999999997</v>
          </cell>
          <cell r="K25">
            <v>0</v>
          </cell>
        </row>
        <row r="26">
          <cell r="B26">
            <v>27.204166666666669</v>
          </cell>
          <cell r="C26">
            <v>35.1</v>
          </cell>
          <cell r="D26">
            <v>20.6</v>
          </cell>
          <cell r="E26">
            <v>60.833333333333336</v>
          </cell>
          <cell r="F26">
            <v>83</v>
          </cell>
          <cell r="G26">
            <v>33</v>
          </cell>
          <cell r="H26">
            <v>11.879999999999999</v>
          </cell>
          <cell r="I26" t="str">
            <v>*</v>
          </cell>
          <cell r="J26">
            <v>37.800000000000004</v>
          </cell>
          <cell r="K26">
            <v>0</v>
          </cell>
        </row>
        <row r="27">
          <cell r="B27">
            <v>26.883333333333329</v>
          </cell>
          <cell r="C27">
            <v>36.700000000000003</v>
          </cell>
          <cell r="D27">
            <v>19.7</v>
          </cell>
          <cell r="E27">
            <v>60.458333333333336</v>
          </cell>
          <cell r="F27">
            <v>82</v>
          </cell>
          <cell r="G27">
            <v>34</v>
          </cell>
          <cell r="H27">
            <v>13.32</v>
          </cell>
          <cell r="I27" t="str">
            <v>*</v>
          </cell>
          <cell r="J27">
            <v>33.480000000000004</v>
          </cell>
          <cell r="K27">
            <v>0.2</v>
          </cell>
        </row>
        <row r="28">
          <cell r="B28">
            <v>21.541666666666668</v>
          </cell>
          <cell r="C28">
            <v>25.1</v>
          </cell>
          <cell r="D28">
            <v>18.899999999999999</v>
          </cell>
          <cell r="E28">
            <v>89.833333333333329</v>
          </cell>
          <cell r="F28">
            <v>99</v>
          </cell>
          <cell r="G28">
            <v>70</v>
          </cell>
          <cell r="H28">
            <v>16.2</v>
          </cell>
          <cell r="I28" t="str">
            <v>*</v>
          </cell>
          <cell r="J28">
            <v>43.92</v>
          </cell>
          <cell r="K28">
            <v>49.6</v>
          </cell>
        </row>
        <row r="29">
          <cell r="B29">
            <v>23.045833333333334</v>
          </cell>
          <cell r="C29">
            <v>29.4</v>
          </cell>
          <cell r="D29">
            <v>19.2</v>
          </cell>
          <cell r="E29">
            <v>85.666666666666671</v>
          </cell>
          <cell r="F29">
            <v>99</v>
          </cell>
          <cell r="G29">
            <v>58</v>
          </cell>
          <cell r="H29">
            <v>0</v>
          </cell>
          <cell r="I29" t="str">
            <v>*</v>
          </cell>
          <cell r="J29">
            <v>14.04</v>
          </cell>
          <cell r="K29">
            <v>0</v>
          </cell>
        </row>
        <row r="30">
          <cell r="B30">
            <v>23.537500000000005</v>
          </cell>
          <cell r="C30">
            <v>32.5</v>
          </cell>
          <cell r="D30">
            <v>19.3</v>
          </cell>
          <cell r="E30">
            <v>79.75</v>
          </cell>
          <cell r="F30">
            <v>97</v>
          </cell>
          <cell r="G30">
            <v>51</v>
          </cell>
          <cell r="H30">
            <v>12.6</v>
          </cell>
          <cell r="I30" t="str">
            <v>*</v>
          </cell>
          <cell r="J30">
            <v>32.4</v>
          </cell>
          <cell r="K30">
            <v>0</v>
          </cell>
        </row>
        <row r="31">
          <cell r="B31">
            <v>21.337500000000002</v>
          </cell>
          <cell r="C31">
            <v>22.6</v>
          </cell>
          <cell r="D31">
            <v>20.2</v>
          </cell>
          <cell r="E31">
            <v>94.291666666666671</v>
          </cell>
          <cell r="F31">
            <v>99</v>
          </cell>
          <cell r="G31">
            <v>81</v>
          </cell>
          <cell r="H31">
            <v>5.04</v>
          </cell>
          <cell r="I31" t="str">
            <v>*</v>
          </cell>
          <cell r="J31">
            <v>33.840000000000003</v>
          </cell>
          <cell r="K31">
            <v>72.199999999999989</v>
          </cell>
        </row>
        <row r="32">
          <cell r="B32">
            <v>24.470833333333335</v>
          </cell>
          <cell r="C32">
            <v>32.9</v>
          </cell>
          <cell r="D32">
            <v>19.7</v>
          </cell>
          <cell r="E32">
            <v>82.125</v>
          </cell>
          <cell r="F32">
            <v>98</v>
          </cell>
          <cell r="G32">
            <v>54</v>
          </cell>
          <cell r="H32">
            <v>11.520000000000001</v>
          </cell>
          <cell r="I32" t="str">
            <v>*</v>
          </cell>
          <cell r="J32">
            <v>40.680000000000007</v>
          </cell>
          <cell r="K32">
            <v>0.6</v>
          </cell>
        </row>
        <row r="33">
          <cell r="B33">
            <v>26.516666666666666</v>
          </cell>
          <cell r="C33">
            <v>33.4</v>
          </cell>
          <cell r="D33">
            <v>21.6</v>
          </cell>
          <cell r="E33">
            <v>78.833333333333329</v>
          </cell>
          <cell r="F33">
            <v>99</v>
          </cell>
          <cell r="G33">
            <v>47</v>
          </cell>
          <cell r="H33">
            <v>12.6</v>
          </cell>
          <cell r="I33" t="str">
            <v>*</v>
          </cell>
          <cell r="J33">
            <v>44.28</v>
          </cell>
          <cell r="K33">
            <v>2.4</v>
          </cell>
        </row>
        <row r="34">
          <cell r="B34">
            <v>24.383333333333329</v>
          </cell>
          <cell r="C34">
            <v>32</v>
          </cell>
          <cell r="D34">
            <v>19.3</v>
          </cell>
          <cell r="E34">
            <v>83.041666666666671</v>
          </cell>
          <cell r="F34">
            <v>98</v>
          </cell>
          <cell r="G34">
            <v>51</v>
          </cell>
          <cell r="H34">
            <v>13.32</v>
          </cell>
          <cell r="I34" t="str">
            <v>*</v>
          </cell>
          <cell r="J34">
            <v>41.04</v>
          </cell>
          <cell r="K34">
            <v>11.4</v>
          </cell>
        </row>
        <row r="35">
          <cell r="B35">
            <v>22.608333333333334</v>
          </cell>
          <cell r="C35">
            <v>29.6</v>
          </cell>
          <cell r="D35">
            <v>18.899999999999999</v>
          </cell>
          <cell r="E35">
            <v>86.916666666666671</v>
          </cell>
          <cell r="F35">
            <v>99</v>
          </cell>
          <cell r="G35">
            <v>59</v>
          </cell>
          <cell r="H35">
            <v>7.5600000000000005</v>
          </cell>
          <cell r="I35" t="str">
            <v>*</v>
          </cell>
          <cell r="J35">
            <v>28.44</v>
          </cell>
          <cell r="K35">
            <v>20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26.795833333333334</v>
          </cell>
          <cell r="C5">
            <v>33.799999999999997</v>
          </cell>
          <cell r="D5">
            <v>21.9</v>
          </cell>
          <cell r="E5">
            <v>66.291666666666671</v>
          </cell>
          <cell r="F5">
            <v>88</v>
          </cell>
          <cell r="G5">
            <v>41</v>
          </cell>
          <cell r="H5">
            <v>15.120000000000001</v>
          </cell>
          <cell r="I5" t="str">
            <v>*</v>
          </cell>
          <cell r="J5">
            <v>30.6</v>
          </cell>
          <cell r="K5">
            <v>0</v>
          </cell>
        </row>
        <row r="6">
          <cell r="B6">
            <v>27.916666666666668</v>
          </cell>
          <cell r="C6">
            <v>36.200000000000003</v>
          </cell>
          <cell r="D6">
            <v>20.9</v>
          </cell>
          <cell r="E6">
            <v>63.75</v>
          </cell>
          <cell r="F6">
            <v>93</v>
          </cell>
          <cell r="G6">
            <v>32</v>
          </cell>
          <cell r="H6">
            <v>9.7200000000000006</v>
          </cell>
          <cell r="I6" t="str">
            <v>*</v>
          </cell>
          <cell r="J6">
            <v>23.759999999999998</v>
          </cell>
          <cell r="K6">
            <v>0</v>
          </cell>
        </row>
        <row r="7">
          <cell r="B7">
            <v>30.849999999999998</v>
          </cell>
          <cell r="C7">
            <v>37.799999999999997</v>
          </cell>
          <cell r="D7">
            <v>25.3</v>
          </cell>
          <cell r="E7">
            <v>48.916666666666664</v>
          </cell>
          <cell r="F7">
            <v>69</v>
          </cell>
          <cell r="G7">
            <v>28</v>
          </cell>
          <cell r="H7">
            <v>16.2</v>
          </cell>
          <cell r="I7" t="str">
            <v>*</v>
          </cell>
          <cell r="J7">
            <v>50.4</v>
          </cell>
          <cell r="K7">
            <v>0</v>
          </cell>
        </row>
        <row r="8">
          <cell r="B8">
            <v>30.991666666666664</v>
          </cell>
          <cell r="C8">
            <v>37.799999999999997</v>
          </cell>
          <cell r="D8">
            <v>24.5</v>
          </cell>
          <cell r="E8">
            <v>48.083333333333336</v>
          </cell>
          <cell r="F8">
            <v>74</v>
          </cell>
          <cell r="G8">
            <v>25</v>
          </cell>
          <cell r="H8">
            <v>19.079999999999998</v>
          </cell>
          <cell r="I8" t="str">
            <v>*</v>
          </cell>
          <cell r="J8">
            <v>44.64</v>
          </cell>
          <cell r="K8">
            <v>0</v>
          </cell>
        </row>
        <row r="9">
          <cell r="B9">
            <v>25.61666666666666</v>
          </cell>
          <cell r="C9">
            <v>33.1</v>
          </cell>
          <cell r="D9">
            <v>19</v>
          </cell>
          <cell r="E9">
            <v>70.833333333333329</v>
          </cell>
          <cell r="F9">
            <v>94</v>
          </cell>
          <cell r="G9">
            <v>46</v>
          </cell>
          <cell r="H9">
            <v>14.76</v>
          </cell>
          <cell r="I9" t="str">
            <v>*</v>
          </cell>
          <cell r="J9">
            <v>36.72</v>
          </cell>
          <cell r="K9">
            <v>5.4</v>
          </cell>
        </row>
        <row r="10">
          <cell r="B10">
            <v>29.737500000000001</v>
          </cell>
          <cell r="C10">
            <v>37.200000000000003</v>
          </cell>
          <cell r="D10">
            <v>22.6</v>
          </cell>
          <cell r="E10">
            <v>53.833333333333336</v>
          </cell>
          <cell r="F10">
            <v>80</v>
          </cell>
          <cell r="G10">
            <v>30</v>
          </cell>
          <cell r="H10">
            <v>15.48</v>
          </cell>
          <cell r="I10" t="str">
            <v>*</v>
          </cell>
          <cell r="J10">
            <v>45</v>
          </cell>
          <cell r="K10">
            <v>0</v>
          </cell>
        </row>
        <row r="11">
          <cell r="B11">
            <v>31.304166666666671</v>
          </cell>
          <cell r="C11">
            <v>38</v>
          </cell>
          <cell r="D11">
            <v>25.7</v>
          </cell>
          <cell r="E11">
            <v>48.875</v>
          </cell>
          <cell r="F11">
            <v>68</v>
          </cell>
          <cell r="G11">
            <v>29</v>
          </cell>
          <cell r="H11">
            <v>14.04</v>
          </cell>
          <cell r="I11" t="str">
            <v>*</v>
          </cell>
          <cell r="J11">
            <v>37.440000000000005</v>
          </cell>
          <cell r="K11">
            <v>0</v>
          </cell>
        </row>
        <row r="12">
          <cell r="B12">
            <v>22.566666666666666</v>
          </cell>
          <cell r="C12">
            <v>29.9</v>
          </cell>
          <cell r="D12">
            <v>18.399999999999999</v>
          </cell>
          <cell r="E12">
            <v>88.625</v>
          </cell>
          <cell r="F12">
            <v>94</v>
          </cell>
          <cell r="G12">
            <v>54</v>
          </cell>
          <cell r="H12">
            <v>18.720000000000002</v>
          </cell>
          <cell r="I12" t="str">
            <v>*</v>
          </cell>
          <cell r="J12">
            <v>40.680000000000007</v>
          </cell>
          <cell r="K12">
            <v>45.000000000000014</v>
          </cell>
        </row>
        <row r="13">
          <cell r="B13">
            <v>21.525000000000002</v>
          </cell>
          <cell r="C13">
            <v>28.9</v>
          </cell>
          <cell r="D13">
            <v>17.3</v>
          </cell>
          <cell r="E13">
            <v>76.5</v>
          </cell>
          <cell r="F13">
            <v>95</v>
          </cell>
          <cell r="G13">
            <v>43</v>
          </cell>
          <cell r="H13">
            <v>17.28</v>
          </cell>
          <cell r="I13" t="str">
            <v>*</v>
          </cell>
          <cell r="J13">
            <v>31.680000000000003</v>
          </cell>
          <cell r="K13">
            <v>2</v>
          </cell>
        </row>
        <row r="14">
          <cell r="B14">
            <v>25.574999999999999</v>
          </cell>
          <cell r="C14">
            <v>34.200000000000003</v>
          </cell>
          <cell r="D14">
            <v>18.3</v>
          </cell>
          <cell r="E14">
            <v>61.541666666666664</v>
          </cell>
          <cell r="F14">
            <v>83</v>
          </cell>
          <cell r="G14">
            <v>34</v>
          </cell>
          <cell r="H14">
            <v>16.559999999999999</v>
          </cell>
          <cell r="I14" t="str">
            <v>*</v>
          </cell>
          <cell r="J14">
            <v>32.4</v>
          </cell>
          <cell r="K14">
            <v>0</v>
          </cell>
        </row>
        <row r="15">
          <cell r="B15">
            <v>30.208333333333332</v>
          </cell>
          <cell r="C15">
            <v>36.799999999999997</v>
          </cell>
          <cell r="D15">
            <v>24.6</v>
          </cell>
          <cell r="E15">
            <v>54</v>
          </cell>
          <cell r="F15">
            <v>72</v>
          </cell>
          <cell r="G15">
            <v>33</v>
          </cell>
          <cell r="H15">
            <v>16.920000000000002</v>
          </cell>
          <cell r="I15" t="str">
            <v>*</v>
          </cell>
          <cell r="J15">
            <v>39.24</v>
          </cell>
          <cell r="K15">
            <v>0</v>
          </cell>
        </row>
        <row r="16">
          <cell r="B16">
            <v>28.991666666666664</v>
          </cell>
          <cell r="C16">
            <v>34.799999999999997</v>
          </cell>
          <cell r="D16">
            <v>23.7</v>
          </cell>
          <cell r="E16">
            <v>56.791666666666664</v>
          </cell>
          <cell r="F16">
            <v>78</v>
          </cell>
          <cell r="G16">
            <v>40</v>
          </cell>
          <cell r="H16">
            <v>12.96</v>
          </cell>
          <cell r="I16" t="str">
            <v>*</v>
          </cell>
          <cell r="J16">
            <v>32.4</v>
          </cell>
          <cell r="K16">
            <v>0</v>
          </cell>
        </row>
        <row r="17">
          <cell r="B17">
            <v>21.058333333333334</v>
          </cell>
          <cell r="C17">
            <v>28.5</v>
          </cell>
          <cell r="D17">
            <v>16.399999999999999</v>
          </cell>
          <cell r="E17">
            <v>68.833333333333329</v>
          </cell>
          <cell r="F17">
            <v>85</v>
          </cell>
          <cell r="G17">
            <v>42</v>
          </cell>
          <cell r="H17">
            <v>14.04</v>
          </cell>
          <cell r="I17" t="str">
            <v>*</v>
          </cell>
          <cell r="J17">
            <v>30.240000000000002</v>
          </cell>
          <cell r="K17">
            <v>0</v>
          </cell>
        </row>
        <row r="18">
          <cell r="B18">
            <v>25.270833333333332</v>
          </cell>
          <cell r="C18">
            <v>33.799999999999997</v>
          </cell>
          <cell r="D18">
            <v>18.3</v>
          </cell>
          <cell r="E18">
            <v>63.666666666666664</v>
          </cell>
          <cell r="F18">
            <v>86</v>
          </cell>
          <cell r="G18">
            <v>37</v>
          </cell>
          <cell r="H18">
            <v>13.32</v>
          </cell>
          <cell r="I18" t="str">
            <v>*</v>
          </cell>
          <cell r="J18">
            <v>24.12</v>
          </cell>
          <cell r="K18">
            <v>0</v>
          </cell>
        </row>
        <row r="19">
          <cell r="B19">
            <v>27.924999999999997</v>
          </cell>
          <cell r="C19">
            <v>36.4</v>
          </cell>
          <cell r="D19">
            <v>22.4</v>
          </cell>
          <cell r="E19">
            <v>62.625</v>
          </cell>
          <cell r="F19">
            <v>82</v>
          </cell>
          <cell r="G19">
            <v>29</v>
          </cell>
          <cell r="H19">
            <v>14.04</v>
          </cell>
          <cell r="I19" t="str">
            <v>*</v>
          </cell>
          <cell r="J19">
            <v>41.4</v>
          </cell>
          <cell r="K19">
            <v>1.4</v>
          </cell>
        </row>
        <row r="20">
          <cell r="B20">
            <v>29.808333333333334</v>
          </cell>
          <cell r="C20">
            <v>37.6</v>
          </cell>
          <cell r="D20">
            <v>21.8</v>
          </cell>
          <cell r="E20">
            <v>52.041666666666664</v>
          </cell>
          <cell r="F20">
            <v>81</v>
          </cell>
          <cell r="G20">
            <v>29</v>
          </cell>
          <cell r="H20">
            <v>19.079999999999998</v>
          </cell>
          <cell r="I20" t="str">
            <v>*</v>
          </cell>
          <cell r="J20">
            <v>44.64</v>
          </cell>
          <cell r="K20">
            <v>0.2</v>
          </cell>
        </row>
        <row r="21">
          <cell r="B21">
            <v>30.479166666666661</v>
          </cell>
          <cell r="C21">
            <v>37.200000000000003</v>
          </cell>
          <cell r="D21">
            <v>25.2</v>
          </cell>
          <cell r="E21">
            <v>47.333333333333336</v>
          </cell>
          <cell r="F21">
            <v>65</v>
          </cell>
          <cell r="G21">
            <v>27</v>
          </cell>
          <cell r="H21">
            <v>14.76</v>
          </cell>
          <cell r="I21" t="str">
            <v>*</v>
          </cell>
          <cell r="J21">
            <v>42.12</v>
          </cell>
          <cell r="K21">
            <v>0</v>
          </cell>
        </row>
        <row r="22">
          <cell r="B22">
            <v>29.879166666666666</v>
          </cell>
          <cell r="C22">
            <v>37.299999999999997</v>
          </cell>
          <cell r="D22">
            <v>24</v>
          </cell>
          <cell r="E22">
            <v>51.541666666666664</v>
          </cell>
          <cell r="F22">
            <v>76</v>
          </cell>
          <cell r="G22">
            <v>25</v>
          </cell>
          <cell r="H22">
            <v>15.120000000000001</v>
          </cell>
          <cell r="I22" t="str">
            <v>*</v>
          </cell>
          <cell r="J22">
            <v>34.200000000000003</v>
          </cell>
          <cell r="K22">
            <v>0</v>
          </cell>
        </row>
        <row r="23">
          <cell r="B23">
            <v>28.620833333333337</v>
          </cell>
          <cell r="C23">
            <v>38.5</v>
          </cell>
          <cell r="D23">
            <v>21.2</v>
          </cell>
          <cell r="E23">
            <v>56.666666666666664</v>
          </cell>
          <cell r="F23">
            <v>90</v>
          </cell>
          <cell r="G23">
            <v>26</v>
          </cell>
          <cell r="H23">
            <v>22.68</v>
          </cell>
          <cell r="I23" t="str">
            <v>*</v>
          </cell>
          <cell r="J23">
            <v>50.04</v>
          </cell>
          <cell r="K23">
            <v>8.4</v>
          </cell>
        </row>
        <row r="24">
          <cell r="B24">
            <v>25.691666666666666</v>
          </cell>
          <cell r="C24">
            <v>34.700000000000003</v>
          </cell>
          <cell r="D24">
            <v>21.2</v>
          </cell>
          <cell r="E24">
            <v>70.125</v>
          </cell>
          <cell r="F24">
            <v>91</v>
          </cell>
          <cell r="G24">
            <v>37</v>
          </cell>
          <cell r="H24">
            <v>30.6</v>
          </cell>
          <cell r="I24" t="str">
            <v>*</v>
          </cell>
          <cell r="J24">
            <v>50.76</v>
          </cell>
          <cell r="K24">
            <v>1.4</v>
          </cell>
        </row>
        <row r="25">
          <cell r="B25">
            <v>26.850000000000009</v>
          </cell>
          <cell r="C25">
            <v>35.700000000000003</v>
          </cell>
          <cell r="D25">
            <v>19.899999999999999</v>
          </cell>
          <cell r="E25">
            <v>67.791666666666671</v>
          </cell>
          <cell r="F25">
            <v>93</v>
          </cell>
          <cell r="G25">
            <v>38</v>
          </cell>
          <cell r="H25">
            <v>11.879999999999999</v>
          </cell>
          <cell r="I25" t="str">
            <v>*</v>
          </cell>
          <cell r="J25">
            <v>34.200000000000003</v>
          </cell>
          <cell r="K25">
            <v>0</v>
          </cell>
        </row>
        <row r="26">
          <cell r="B26">
            <v>29.733333333333334</v>
          </cell>
          <cell r="C26">
            <v>37.799999999999997</v>
          </cell>
          <cell r="D26">
            <v>24.1</v>
          </cell>
          <cell r="E26">
            <v>50.583333333333336</v>
          </cell>
          <cell r="F26">
            <v>71</v>
          </cell>
          <cell r="G26">
            <v>23</v>
          </cell>
          <cell r="H26">
            <v>15.48</v>
          </cell>
          <cell r="I26" t="str">
            <v>*</v>
          </cell>
          <cell r="J26">
            <v>38.880000000000003</v>
          </cell>
          <cell r="K26">
            <v>0</v>
          </cell>
        </row>
        <row r="27">
          <cell r="B27">
            <v>31.525000000000006</v>
          </cell>
          <cell r="C27">
            <v>39.5</v>
          </cell>
          <cell r="D27">
            <v>25.4</v>
          </cell>
          <cell r="E27">
            <v>40.916666666666664</v>
          </cell>
          <cell r="F27">
            <v>61</v>
          </cell>
          <cell r="G27">
            <v>22</v>
          </cell>
          <cell r="H27">
            <v>12.24</v>
          </cell>
          <cell r="I27" t="str">
            <v>*</v>
          </cell>
          <cell r="J27">
            <v>30.6</v>
          </cell>
          <cell r="K27">
            <v>0</v>
          </cell>
        </row>
        <row r="28">
          <cell r="B28">
            <v>26.320833333333336</v>
          </cell>
          <cell r="C28">
            <v>32.700000000000003</v>
          </cell>
          <cell r="D28">
            <v>22.1</v>
          </cell>
          <cell r="E28">
            <v>66.833333333333329</v>
          </cell>
          <cell r="F28">
            <v>91</v>
          </cell>
          <cell r="G28">
            <v>38</v>
          </cell>
          <cell r="H28">
            <v>18.720000000000002</v>
          </cell>
          <cell r="I28" t="str">
            <v>*</v>
          </cell>
          <cell r="J28">
            <v>38.880000000000003</v>
          </cell>
          <cell r="K28">
            <v>3.6</v>
          </cell>
        </row>
        <row r="29">
          <cell r="B29">
            <v>24.770833333333332</v>
          </cell>
          <cell r="C29">
            <v>31.1</v>
          </cell>
          <cell r="D29">
            <v>20.3</v>
          </cell>
          <cell r="E29">
            <v>77.75</v>
          </cell>
          <cell r="F29">
            <v>95</v>
          </cell>
          <cell r="G29">
            <v>53</v>
          </cell>
          <cell r="H29">
            <v>10.8</v>
          </cell>
          <cell r="I29" t="str">
            <v>*</v>
          </cell>
          <cell r="J29">
            <v>29.16</v>
          </cell>
          <cell r="K29">
            <v>0</v>
          </cell>
        </row>
        <row r="30">
          <cell r="B30">
            <v>27.170833333333334</v>
          </cell>
          <cell r="C30">
            <v>33.799999999999997</v>
          </cell>
          <cell r="D30">
            <v>22.6</v>
          </cell>
          <cell r="E30">
            <v>72.083333333333329</v>
          </cell>
          <cell r="F30">
            <v>89</v>
          </cell>
          <cell r="G30">
            <v>47</v>
          </cell>
          <cell r="H30">
            <v>10.44</v>
          </cell>
          <cell r="I30" t="str">
            <v>*</v>
          </cell>
          <cell r="J30">
            <v>28.44</v>
          </cell>
          <cell r="K30">
            <v>0.4</v>
          </cell>
        </row>
        <row r="31">
          <cell r="B31">
            <v>28.408333333333331</v>
          </cell>
          <cell r="C31">
            <v>35.6</v>
          </cell>
          <cell r="D31">
            <v>21.7</v>
          </cell>
          <cell r="E31">
            <v>63.791666666666664</v>
          </cell>
          <cell r="F31">
            <v>90</v>
          </cell>
          <cell r="G31">
            <v>34</v>
          </cell>
          <cell r="H31">
            <v>18</v>
          </cell>
          <cell r="I31" t="str">
            <v>*</v>
          </cell>
          <cell r="J31">
            <v>44.64</v>
          </cell>
          <cell r="K31">
            <v>1</v>
          </cell>
        </row>
        <row r="32">
          <cell r="B32">
            <v>27.970833333333335</v>
          </cell>
          <cell r="C32">
            <v>34.5</v>
          </cell>
          <cell r="D32">
            <v>23.5</v>
          </cell>
          <cell r="E32">
            <v>65.208333333333329</v>
          </cell>
          <cell r="F32">
            <v>87</v>
          </cell>
          <cell r="G32">
            <v>40</v>
          </cell>
          <cell r="H32">
            <v>21.96</v>
          </cell>
          <cell r="I32" t="str">
            <v>*</v>
          </cell>
          <cell r="J32">
            <v>61.560000000000009</v>
          </cell>
          <cell r="K32">
            <v>2.2000000000000002</v>
          </cell>
        </row>
        <row r="33">
          <cell r="B33">
            <v>28.166666666666668</v>
          </cell>
          <cell r="C33">
            <v>34.9</v>
          </cell>
          <cell r="D33">
            <v>24.3</v>
          </cell>
          <cell r="E33">
            <v>61.291666666666664</v>
          </cell>
          <cell r="F33">
            <v>81</v>
          </cell>
          <cell r="G33">
            <v>34</v>
          </cell>
          <cell r="H33">
            <v>16.559999999999999</v>
          </cell>
          <cell r="I33" t="str">
            <v>*</v>
          </cell>
          <cell r="J33">
            <v>44.28</v>
          </cell>
          <cell r="K33">
            <v>0</v>
          </cell>
        </row>
        <row r="34">
          <cell r="B34">
            <v>27.883333333333336</v>
          </cell>
          <cell r="C34">
            <v>34</v>
          </cell>
          <cell r="D34">
            <v>24.3</v>
          </cell>
          <cell r="E34">
            <v>62.833333333333336</v>
          </cell>
          <cell r="F34">
            <v>84</v>
          </cell>
          <cell r="G34">
            <v>41</v>
          </cell>
          <cell r="H34">
            <v>11.879999999999999</v>
          </cell>
          <cell r="I34" t="str">
            <v>*</v>
          </cell>
          <cell r="J34" t="str">
            <v>*</v>
          </cell>
          <cell r="K34">
            <v>0.8</v>
          </cell>
        </row>
        <row r="35">
          <cell r="B35">
            <v>26.858333333333334</v>
          </cell>
          <cell r="C35">
            <v>32</v>
          </cell>
          <cell r="D35">
            <v>23.2</v>
          </cell>
          <cell r="E35">
            <v>67.583333333333329</v>
          </cell>
          <cell r="F35">
            <v>85</v>
          </cell>
          <cell r="G35">
            <v>49</v>
          </cell>
          <cell r="H35">
            <v>10.8</v>
          </cell>
          <cell r="I35" t="str">
            <v>*</v>
          </cell>
          <cell r="J35">
            <v>34.200000000000003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ono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27.629166666666663</v>
          </cell>
          <cell r="C5">
            <v>35.9</v>
          </cell>
          <cell r="D5">
            <v>23.1</v>
          </cell>
          <cell r="E5">
            <v>67.875</v>
          </cell>
          <cell r="F5">
            <v>93</v>
          </cell>
          <cell r="G5">
            <v>31</v>
          </cell>
          <cell r="H5">
            <v>29.880000000000003</v>
          </cell>
          <cell r="I5" t="str">
            <v>*</v>
          </cell>
          <cell r="J5">
            <v>45.36</v>
          </cell>
          <cell r="K5">
            <v>6.8000000000000007</v>
          </cell>
        </row>
        <row r="6">
          <cell r="B6">
            <v>28.349999999999998</v>
          </cell>
          <cell r="C6">
            <v>36.6</v>
          </cell>
          <cell r="D6">
            <v>22.4</v>
          </cell>
          <cell r="E6">
            <v>63.791666666666664</v>
          </cell>
          <cell r="F6">
            <v>94</v>
          </cell>
          <cell r="G6">
            <v>29</v>
          </cell>
          <cell r="H6">
            <v>18.36</v>
          </cell>
          <cell r="I6" t="str">
            <v>*</v>
          </cell>
          <cell r="J6">
            <v>32.04</v>
          </cell>
          <cell r="K6">
            <v>0.2</v>
          </cell>
        </row>
        <row r="7">
          <cell r="B7">
            <v>28.904166666666669</v>
          </cell>
          <cell r="C7">
            <v>37.4</v>
          </cell>
          <cell r="D7">
            <v>23.5</v>
          </cell>
          <cell r="E7">
            <v>57.125</v>
          </cell>
          <cell r="F7">
            <v>79</v>
          </cell>
          <cell r="G7">
            <v>27</v>
          </cell>
          <cell r="H7">
            <v>26.64</v>
          </cell>
          <cell r="I7" t="str">
            <v>*</v>
          </cell>
          <cell r="J7">
            <v>43.92</v>
          </cell>
          <cell r="K7">
            <v>0</v>
          </cell>
        </row>
        <row r="8">
          <cell r="B8">
            <v>29.979166666666671</v>
          </cell>
          <cell r="C8">
            <v>38.1</v>
          </cell>
          <cell r="D8">
            <v>24.2</v>
          </cell>
          <cell r="E8">
            <v>52.041666666666664</v>
          </cell>
          <cell r="F8">
            <v>75</v>
          </cell>
          <cell r="G8">
            <v>24</v>
          </cell>
          <cell r="H8">
            <v>29.880000000000003</v>
          </cell>
          <cell r="I8" t="str">
            <v>*</v>
          </cell>
          <cell r="J8">
            <v>54.72</v>
          </cell>
          <cell r="K8">
            <v>0</v>
          </cell>
        </row>
        <row r="9">
          <cell r="B9">
            <v>29.575000000000006</v>
          </cell>
          <cell r="C9">
            <v>37.200000000000003</v>
          </cell>
          <cell r="D9">
            <v>24.1</v>
          </cell>
          <cell r="E9">
            <v>54.583333333333336</v>
          </cell>
          <cell r="F9">
            <v>76</v>
          </cell>
          <cell r="G9">
            <v>30</v>
          </cell>
          <cell r="H9">
            <v>26.64</v>
          </cell>
          <cell r="I9" t="str">
            <v>*</v>
          </cell>
          <cell r="J9">
            <v>43.2</v>
          </cell>
          <cell r="K9">
            <v>0</v>
          </cell>
        </row>
        <row r="10">
          <cell r="B10">
            <v>30.845833333333335</v>
          </cell>
          <cell r="C10">
            <v>38</v>
          </cell>
          <cell r="D10">
            <v>25.2</v>
          </cell>
          <cell r="E10">
            <v>49.583333333333336</v>
          </cell>
          <cell r="F10">
            <v>72</v>
          </cell>
          <cell r="G10">
            <v>26</v>
          </cell>
          <cell r="H10">
            <v>23.400000000000002</v>
          </cell>
          <cell r="I10" t="str">
            <v>*</v>
          </cell>
          <cell r="J10">
            <v>38.880000000000003</v>
          </cell>
          <cell r="K10">
            <v>0</v>
          </cell>
        </row>
        <row r="11">
          <cell r="B11">
            <v>29.129166666666666</v>
          </cell>
          <cell r="C11">
            <v>36.9</v>
          </cell>
          <cell r="D11">
            <v>23.5</v>
          </cell>
          <cell r="E11">
            <v>57.739130434782609</v>
          </cell>
          <cell r="F11">
            <v>100</v>
          </cell>
          <cell r="G11">
            <v>32</v>
          </cell>
          <cell r="H11">
            <v>27.36</v>
          </cell>
          <cell r="I11" t="str">
            <v>*</v>
          </cell>
          <cell r="J11">
            <v>45</v>
          </cell>
          <cell r="K11">
            <v>3.8</v>
          </cell>
        </row>
        <row r="12">
          <cell r="B12">
            <v>28.125000000000004</v>
          </cell>
          <cell r="C12">
            <v>36.5</v>
          </cell>
          <cell r="D12">
            <v>22.8</v>
          </cell>
          <cell r="E12">
            <v>68.708333333333329</v>
          </cell>
          <cell r="F12">
            <v>100</v>
          </cell>
          <cell r="G12">
            <v>33</v>
          </cell>
          <cell r="H12">
            <v>30.96</v>
          </cell>
          <cell r="I12" t="str">
            <v>*</v>
          </cell>
          <cell r="J12">
            <v>47.88</v>
          </cell>
          <cell r="K12">
            <v>0</v>
          </cell>
        </row>
        <row r="13">
          <cell r="B13">
            <v>25.991666666666664</v>
          </cell>
          <cell r="C13">
            <v>32.1</v>
          </cell>
          <cell r="D13">
            <v>22.2</v>
          </cell>
          <cell r="E13">
            <v>68.333333333333329</v>
          </cell>
          <cell r="F13">
            <v>100</v>
          </cell>
          <cell r="G13">
            <v>48</v>
          </cell>
          <cell r="H13">
            <v>22.32</v>
          </cell>
          <cell r="I13" t="str">
            <v>*</v>
          </cell>
          <cell r="J13">
            <v>44.64</v>
          </cell>
          <cell r="K13">
            <v>10.799999999999999</v>
          </cell>
        </row>
        <row r="14">
          <cell r="B14">
            <v>27.175000000000008</v>
          </cell>
          <cell r="C14">
            <v>36.4</v>
          </cell>
          <cell r="D14">
            <v>22.3</v>
          </cell>
          <cell r="E14">
            <v>69</v>
          </cell>
          <cell r="F14">
            <v>100</v>
          </cell>
          <cell r="G14">
            <v>32</v>
          </cell>
          <cell r="H14">
            <v>37.440000000000005</v>
          </cell>
          <cell r="I14" t="str">
            <v>*</v>
          </cell>
          <cell r="J14">
            <v>56.16</v>
          </cell>
          <cell r="K14">
            <v>6.4</v>
          </cell>
        </row>
        <row r="15">
          <cell r="B15">
            <v>29.233333333333338</v>
          </cell>
          <cell r="C15">
            <v>37.1</v>
          </cell>
          <cell r="D15">
            <v>24.4</v>
          </cell>
          <cell r="E15">
            <v>61.083333333333336</v>
          </cell>
          <cell r="F15">
            <v>86</v>
          </cell>
          <cell r="G15">
            <v>29</v>
          </cell>
          <cell r="H15">
            <v>18.720000000000002</v>
          </cell>
          <cell r="I15" t="str">
            <v>*</v>
          </cell>
          <cell r="J15">
            <v>32.4</v>
          </cell>
          <cell r="K15">
            <v>0</v>
          </cell>
        </row>
        <row r="16">
          <cell r="B16">
            <v>30.133333333333336</v>
          </cell>
          <cell r="C16">
            <v>38.4</v>
          </cell>
          <cell r="D16">
            <v>21.5</v>
          </cell>
          <cell r="E16">
            <v>49.636363636363633</v>
          </cell>
          <cell r="F16">
            <v>76</v>
          </cell>
          <cell r="G16">
            <v>26</v>
          </cell>
          <cell r="H16">
            <v>31.680000000000003</v>
          </cell>
          <cell r="I16" t="str">
            <v>*</v>
          </cell>
          <cell r="J16">
            <v>61.2</v>
          </cell>
          <cell r="K16">
            <v>49</v>
          </cell>
        </row>
        <row r="17">
          <cell r="B17">
            <v>23.304166666666664</v>
          </cell>
          <cell r="C17">
            <v>30.5</v>
          </cell>
          <cell r="D17">
            <v>19.2</v>
          </cell>
          <cell r="E17">
            <v>84.19047619047619</v>
          </cell>
          <cell r="F17">
            <v>100</v>
          </cell>
          <cell r="G17">
            <v>48</v>
          </cell>
          <cell r="H17">
            <v>20.88</v>
          </cell>
          <cell r="I17" t="str">
            <v>*</v>
          </cell>
          <cell r="J17">
            <v>28.8</v>
          </cell>
          <cell r="K17">
            <v>6</v>
          </cell>
        </row>
        <row r="18">
          <cell r="B18">
            <v>25.595833333333335</v>
          </cell>
          <cell r="C18">
            <v>35.4</v>
          </cell>
          <cell r="D18">
            <v>21.2</v>
          </cell>
          <cell r="E18">
            <v>73.875</v>
          </cell>
          <cell r="F18">
            <v>96</v>
          </cell>
          <cell r="G18">
            <v>36</v>
          </cell>
          <cell r="H18">
            <v>36.36</v>
          </cell>
          <cell r="I18" t="str">
            <v>*</v>
          </cell>
          <cell r="J18">
            <v>84.24</v>
          </cell>
          <cell r="K18">
            <v>5.2</v>
          </cell>
        </row>
        <row r="19">
          <cell r="B19">
            <v>27.670833333333338</v>
          </cell>
          <cell r="C19">
            <v>37.5</v>
          </cell>
          <cell r="D19">
            <v>22.6</v>
          </cell>
          <cell r="E19">
            <v>66.25</v>
          </cell>
          <cell r="F19">
            <v>98</v>
          </cell>
          <cell r="G19">
            <v>26</v>
          </cell>
          <cell r="H19">
            <v>27.720000000000002</v>
          </cell>
          <cell r="I19" t="str">
            <v>*</v>
          </cell>
          <cell r="J19">
            <v>59.04</v>
          </cell>
          <cell r="K19">
            <v>0</v>
          </cell>
        </row>
        <row r="20">
          <cell r="B20">
            <v>27.520833333333339</v>
          </cell>
          <cell r="C20">
            <v>36.1</v>
          </cell>
          <cell r="D20">
            <v>22.1</v>
          </cell>
          <cell r="E20">
            <v>63.916666666666664</v>
          </cell>
          <cell r="F20">
            <v>85</v>
          </cell>
          <cell r="G20">
            <v>30</v>
          </cell>
          <cell r="H20">
            <v>39.24</v>
          </cell>
          <cell r="I20" t="str">
            <v>*</v>
          </cell>
          <cell r="J20">
            <v>69.84</v>
          </cell>
          <cell r="K20">
            <v>0.6</v>
          </cell>
        </row>
        <row r="21">
          <cell r="B21">
            <v>28.129166666666666</v>
          </cell>
          <cell r="C21">
            <v>37.4</v>
          </cell>
          <cell r="D21">
            <v>23</v>
          </cell>
          <cell r="E21">
            <v>58.75</v>
          </cell>
          <cell r="F21">
            <v>83</v>
          </cell>
          <cell r="G21">
            <v>28</v>
          </cell>
          <cell r="H21">
            <v>23.040000000000003</v>
          </cell>
          <cell r="I21" t="str">
            <v>*</v>
          </cell>
          <cell r="J21">
            <v>61.92</v>
          </cell>
          <cell r="K21">
            <v>2</v>
          </cell>
        </row>
        <row r="22">
          <cell r="B22">
            <v>29.779166666666665</v>
          </cell>
          <cell r="C22">
            <v>38.5</v>
          </cell>
          <cell r="D22">
            <v>22.9</v>
          </cell>
          <cell r="E22">
            <v>51</v>
          </cell>
          <cell r="F22">
            <v>79</v>
          </cell>
          <cell r="G22">
            <v>23</v>
          </cell>
          <cell r="H22">
            <v>18</v>
          </cell>
          <cell r="I22" t="str">
            <v>*</v>
          </cell>
          <cell r="J22">
            <v>30.6</v>
          </cell>
          <cell r="K22">
            <v>0</v>
          </cell>
        </row>
        <row r="23">
          <cell r="B23">
            <v>30.954166666666662</v>
          </cell>
          <cell r="C23">
            <v>38.700000000000003</v>
          </cell>
          <cell r="D23">
            <v>23.9</v>
          </cell>
          <cell r="E23">
            <v>44.583333333333336</v>
          </cell>
          <cell r="F23">
            <v>73</v>
          </cell>
          <cell r="G23">
            <v>19</v>
          </cell>
          <cell r="H23">
            <v>25.2</v>
          </cell>
          <cell r="I23" t="str">
            <v>*</v>
          </cell>
          <cell r="J23">
            <v>38.159999999999997</v>
          </cell>
          <cell r="K23">
            <v>0</v>
          </cell>
        </row>
        <row r="24">
          <cell r="B24">
            <v>30.295833333333338</v>
          </cell>
          <cell r="C24">
            <v>39</v>
          </cell>
          <cell r="D24">
            <v>24.2</v>
          </cell>
          <cell r="E24">
            <v>50.416666666666664</v>
          </cell>
          <cell r="F24">
            <v>79</v>
          </cell>
          <cell r="G24">
            <v>23</v>
          </cell>
          <cell r="H24">
            <v>36.72</v>
          </cell>
          <cell r="I24" t="str">
            <v>*</v>
          </cell>
          <cell r="J24">
            <v>64.08</v>
          </cell>
          <cell r="K24">
            <v>0</v>
          </cell>
        </row>
        <row r="25">
          <cell r="B25">
            <v>28.029166666666669</v>
          </cell>
          <cell r="C25">
            <v>37.700000000000003</v>
          </cell>
          <cell r="D25">
            <v>23.4</v>
          </cell>
          <cell r="E25">
            <v>58.5</v>
          </cell>
          <cell r="F25">
            <v>85</v>
          </cell>
          <cell r="G25">
            <v>26</v>
          </cell>
          <cell r="H25">
            <v>27.720000000000002</v>
          </cell>
          <cell r="I25" t="str">
            <v>*</v>
          </cell>
          <cell r="J25">
            <v>56.519999999999996</v>
          </cell>
          <cell r="K25">
            <v>0</v>
          </cell>
        </row>
        <row r="26">
          <cell r="B26">
            <v>28.791666666666668</v>
          </cell>
          <cell r="C26">
            <v>38</v>
          </cell>
          <cell r="D26">
            <v>21.9</v>
          </cell>
          <cell r="E26">
            <v>57.125</v>
          </cell>
          <cell r="F26">
            <v>88</v>
          </cell>
          <cell r="G26">
            <v>23</v>
          </cell>
          <cell r="H26">
            <v>29.16</v>
          </cell>
          <cell r="I26" t="str">
            <v>*</v>
          </cell>
          <cell r="J26">
            <v>52.2</v>
          </cell>
          <cell r="K26">
            <v>0</v>
          </cell>
        </row>
        <row r="27">
          <cell r="B27">
            <v>30.283333333333342</v>
          </cell>
          <cell r="C27">
            <v>38.6</v>
          </cell>
          <cell r="D27">
            <v>24.5</v>
          </cell>
          <cell r="E27">
            <v>53.916666666666664</v>
          </cell>
          <cell r="F27">
            <v>80</v>
          </cell>
          <cell r="G27">
            <v>27</v>
          </cell>
          <cell r="H27">
            <v>20.88</v>
          </cell>
          <cell r="I27" t="str">
            <v>*</v>
          </cell>
          <cell r="J27">
            <v>34.200000000000003</v>
          </cell>
          <cell r="K27">
            <v>1.4</v>
          </cell>
        </row>
        <row r="28">
          <cell r="B28">
            <v>27.820833333333329</v>
          </cell>
          <cell r="C28">
            <v>36.299999999999997</v>
          </cell>
          <cell r="D28">
            <v>23.2</v>
          </cell>
          <cell r="E28">
            <v>64.304347826086953</v>
          </cell>
          <cell r="F28">
            <v>100</v>
          </cell>
          <cell r="G28">
            <v>35</v>
          </cell>
          <cell r="H28">
            <v>47.519999999999996</v>
          </cell>
          <cell r="I28" t="str">
            <v>*</v>
          </cell>
          <cell r="J28">
            <v>87.12</v>
          </cell>
          <cell r="K28">
            <v>7.2</v>
          </cell>
        </row>
        <row r="29">
          <cell r="B29">
            <v>25.587499999999995</v>
          </cell>
          <cell r="C29">
            <v>32.1</v>
          </cell>
          <cell r="D29">
            <v>22.1</v>
          </cell>
          <cell r="E29">
            <v>75.458333333333329</v>
          </cell>
          <cell r="F29">
            <v>100</v>
          </cell>
          <cell r="G29">
            <v>44</v>
          </cell>
          <cell r="H29">
            <v>22.32</v>
          </cell>
          <cell r="I29" t="str">
            <v>*</v>
          </cell>
          <cell r="J29">
            <v>32.4</v>
          </cell>
          <cell r="K29">
            <v>0.60000000000000009</v>
          </cell>
        </row>
        <row r="30">
          <cell r="B30">
            <v>26.362499999999997</v>
          </cell>
          <cell r="C30">
            <v>34.9</v>
          </cell>
          <cell r="D30">
            <v>22.7</v>
          </cell>
          <cell r="E30">
            <v>74.739130434782609</v>
          </cell>
          <cell r="F30">
            <v>100</v>
          </cell>
          <cell r="G30">
            <v>33</v>
          </cell>
          <cell r="H30">
            <v>17.28</v>
          </cell>
          <cell r="I30" t="str">
            <v>*</v>
          </cell>
          <cell r="J30">
            <v>47.88</v>
          </cell>
          <cell r="K30">
            <v>29.6</v>
          </cell>
        </row>
        <row r="31">
          <cell r="B31">
            <v>27.666666666666668</v>
          </cell>
          <cell r="C31">
            <v>35</v>
          </cell>
          <cell r="D31">
            <v>23.3</v>
          </cell>
          <cell r="E31">
            <v>66.041666666666671</v>
          </cell>
          <cell r="F31">
            <v>90</v>
          </cell>
          <cell r="G31">
            <v>34</v>
          </cell>
          <cell r="H31">
            <v>29.880000000000003</v>
          </cell>
          <cell r="I31" t="str">
            <v>*</v>
          </cell>
          <cell r="J31">
            <v>45.36</v>
          </cell>
          <cell r="K31">
            <v>0</v>
          </cell>
        </row>
        <row r="32">
          <cell r="B32">
            <v>26.179166666666664</v>
          </cell>
          <cell r="C32">
            <v>32.700000000000003</v>
          </cell>
          <cell r="D32">
            <v>22.3</v>
          </cell>
          <cell r="E32">
            <v>74.571428571428569</v>
          </cell>
          <cell r="F32">
            <v>100</v>
          </cell>
          <cell r="G32">
            <v>47</v>
          </cell>
          <cell r="H32">
            <v>34.92</v>
          </cell>
          <cell r="I32" t="str">
            <v>*</v>
          </cell>
          <cell r="J32">
            <v>55.080000000000005</v>
          </cell>
          <cell r="K32">
            <v>5.4</v>
          </cell>
        </row>
        <row r="33">
          <cell r="B33">
            <v>27.179166666666671</v>
          </cell>
          <cell r="C33">
            <v>34.799999999999997</v>
          </cell>
          <cell r="D33">
            <v>23.7</v>
          </cell>
          <cell r="E33">
            <v>69.375</v>
          </cell>
          <cell r="F33">
            <v>94</v>
          </cell>
          <cell r="G33">
            <v>38</v>
          </cell>
          <cell r="H33">
            <v>33.840000000000003</v>
          </cell>
          <cell r="I33" t="str">
            <v>*</v>
          </cell>
          <cell r="J33">
            <v>57.6</v>
          </cell>
          <cell r="K33">
            <v>1.4</v>
          </cell>
        </row>
        <row r="34">
          <cell r="B34">
            <v>27.150000000000006</v>
          </cell>
          <cell r="C34">
            <v>34</v>
          </cell>
          <cell r="D34">
            <v>22.6</v>
          </cell>
          <cell r="E34">
            <v>70.086956521739125</v>
          </cell>
          <cell r="F34">
            <v>94</v>
          </cell>
          <cell r="G34">
            <v>42</v>
          </cell>
          <cell r="H34">
            <v>29.880000000000003</v>
          </cell>
          <cell r="I34" t="str">
            <v>*</v>
          </cell>
          <cell r="J34">
            <v>52.92</v>
          </cell>
          <cell r="K34">
            <v>0.8</v>
          </cell>
        </row>
        <row r="35">
          <cell r="B35">
            <v>27.55</v>
          </cell>
          <cell r="C35">
            <v>34.4</v>
          </cell>
          <cell r="D35">
            <v>22.9</v>
          </cell>
          <cell r="E35">
            <v>69.333333333333329</v>
          </cell>
          <cell r="F35">
            <v>100</v>
          </cell>
          <cell r="G35">
            <v>37</v>
          </cell>
          <cell r="H35">
            <v>13.68</v>
          </cell>
          <cell r="I35" t="str">
            <v>*</v>
          </cell>
          <cell r="J35">
            <v>23.400000000000002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TrêsLago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27.841666666666665</v>
          </cell>
          <cell r="C5">
            <v>35.1</v>
          </cell>
          <cell r="D5">
            <v>23.6</v>
          </cell>
          <cell r="E5">
            <v>69.833333333333329</v>
          </cell>
          <cell r="F5">
            <v>91</v>
          </cell>
          <cell r="G5">
            <v>39</v>
          </cell>
          <cell r="H5">
            <v>10.08</v>
          </cell>
          <cell r="I5" t="str">
            <v>*</v>
          </cell>
          <cell r="J5">
            <v>35.28</v>
          </cell>
          <cell r="K5">
            <v>1.5999999999999999</v>
          </cell>
        </row>
        <row r="6">
          <cell r="B6">
            <v>27.904166666666665</v>
          </cell>
          <cell r="C6">
            <v>35.1</v>
          </cell>
          <cell r="D6">
            <v>24.1</v>
          </cell>
          <cell r="E6">
            <v>69.75</v>
          </cell>
          <cell r="F6">
            <v>90</v>
          </cell>
          <cell r="G6">
            <v>41</v>
          </cell>
          <cell r="H6">
            <v>10.44</v>
          </cell>
          <cell r="I6" t="str">
            <v>*</v>
          </cell>
          <cell r="J6">
            <v>26.64</v>
          </cell>
          <cell r="K6">
            <v>1.8</v>
          </cell>
        </row>
        <row r="7">
          <cell r="B7">
            <v>31.049999999999997</v>
          </cell>
          <cell r="C7">
            <v>40.1</v>
          </cell>
          <cell r="D7">
            <v>24.4</v>
          </cell>
          <cell r="E7">
            <v>53.333333333333336</v>
          </cell>
          <cell r="F7">
            <v>83</v>
          </cell>
          <cell r="G7">
            <v>24</v>
          </cell>
          <cell r="H7">
            <v>9.7200000000000006</v>
          </cell>
          <cell r="I7" t="str">
            <v>*</v>
          </cell>
          <cell r="J7">
            <v>23.759999999999998</v>
          </cell>
          <cell r="K7">
            <v>0</v>
          </cell>
        </row>
        <row r="8">
          <cell r="B8">
            <v>31.087500000000002</v>
          </cell>
          <cell r="C8">
            <v>39</v>
          </cell>
          <cell r="D8">
            <v>27.1</v>
          </cell>
          <cell r="E8">
            <v>51.666666666666664</v>
          </cell>
          <cell r="F8">
            <v>67</v>
          </cell>
          <cell r="G8">
            <v>27</v>
          </cell>
          <cell r="H8">
            <v>12.96</v>
          </cell>
          <cell r="I8" t="str">
            <v>*</v>
          </cell>
          <cell r="J8">
            <v>48.24</v>
          </cell>
          <cell r="K8">
            <v>0.4</v>
          </cell>
        </row>
        <row r="9">
          <cell r="B9">
            <v>31.341666666666669</v>
          </cell>
          <cell r="C9">
            <v>39.299999999999997</v>
          </cell>
          <cell r="D9">
            <v>26</v>
          </cell>
          <cell r="E9">
            <v>51.416666666666664</v>
          </cell>
          <cell r="F9">
            <v>71</v>
          </cell>
          <cell r="G9">
            <v>26</v>
          </cell>
          <cell r="H9">
            <v>15.48</v>
          </cell>
          <cell r="I9" t="str">
            <v>*</v>
          </cell>
          <cell r="J9">
            <v>38.519999999999996</v>
          </cell>
          <cell r="K9">
            <v>0</v>
          </cell>
        </row>
        <row r="10">
          <cell r="B10">
            <v>32.041666666666664</v>
          </cell>
          <cell r="C10">
            <v>39.4</v>
          </cell>
          <cell r="D10">
            <v>27.1</v>
          </cell>
          <cell r="E10">
            <v>50.666666666666664</v>
          </cell>
          <cell r="F10">
            <v>76</v>
          </cell>
          <cell r="G10">
            <v>27</v>
          </cell>
          <cell r="H10">
            <v>11.16</v>
          </cell>
          <cell r="I10" t="str">
            <v>*</v>
          </cell>
          <cell r="J10">
            <v>36.36</v>
          </cell>
          <cell r="K10">
            <v>0</v>
          </cell>
        </row>
        <row r="11">
          <cell r="B11">
            <v>28.712500000000006</v>
          </cell>
          <cell r="C11">
            <v>37.5</v>
          </cell>
          <cell r="D11">
            <v>24.8</v>
          </cell>
          <cell r="E11">
            <v>64.083333333333329</v>
          </cell>
          <cell r="F11">
            <v>88</v>
          </cell>
          <cell r="G11">
            <v>32</v>
          </cell>
          <cell r="H11">
            <v>16.559999999999999</v>
          </cell>
          <cell r="I11" t="str">
            <v>*</v>
          </cell>
          <cell r="J11">
            <v>65.160000000000011</v>
          </cell>
          <cell r="K11">
            <v>4.2</v>
          </cell>
        </row>
        <row r="12">
          <cell r="B12">
            <v>26.741666666666671</v>
          </cell>
          <cell r="C12">
            <v>35.5</v>
          </cell>
          <cell r="D12">
            <v>22.4</v>
          </cell>
          <cell r="E12">
            <v>74.708333333333329</v>
          </cell>
          <cell r="F12">
            <v>93</v>
          </cell>
          <cell r="G12">
            <v>40</v>
          </cell>
          <cell r="H12">
            <v>15.120000000000001</v>
          </cell>
          <cell r="I12" t="str">
            <v>*</v>
          </cell>
          <cell r="J12">
            <v>37.440000000000005</v>
          </cell>
          <cell r="K12">
            <v>18.8</v>
          </cell>
        </row>
        <row r="13">
          <cell r="B13">
            <v>24.004166666666663</v>
          </cell>
          <cell r="C13">
            <v>31.8</v>
          </cell>
          <cell r="D13">
            <v>20.2</v>
          </cell>
          <cell r="E13">
            <v>72</v>
          </cell>
          <cell r="F13">
            <v>93</v>
          </cell>
          <cell r="G13">
            <v>43</v>
          </cell>
          <cell r="H13">
            <v>7.9200000000000008</v>
          </cell>
          <cell r="I13" t="str">
            <v>*</v>
          </cell>
          <cell r="J13">
            <v>24.840000000000003</v>
          </cell>
          <cell r="K13">
            <v>8.1999999999999993</v>
          </cell>
        </row>
        <row r="14">
          <cell r="B14">
            <v>26.333333333333329</v>
          </cell>
          <cell r="C14">
            <v>34.5</v>
          </cell>
          <cell r="D14">
            <v>19.899999999999999</v>
          </cell>
          <cell r="E14">
            <v>64.583333333333329</v>
          </cell>
          <cell r="F14">
            <v>90</v>
          </cell>
          <cell r="G14">
            <v>37</v>
          </cell>
          <cell r="H14">
            <v>7.9200000000000008</v>
          </cell>
          <cell r="I14" t="str">
            <v>*</v>
          </cell>
          <cell r="J14">
            <v>23.400000000000002</v>
          </cell>
          <cell r="K14">
            <v>0</v>
          </cell>
        </row>
        <row r="15">
          <cell r="B15">
            <v>29.287500000000009</v>
          </cell>
          <cell r="C15">
            <v>37.799999999999997</v>
          </cell>
          <cell r="D15">
            <v>22.4</v>
          </cell>
          <cell r="E15">
            <v>49.791666666666664</v>
          </cell>
          <cell r="F15">
            <v>67</v>
          </cell>
          <cell r="G15">
            <v>26</v>
          </cell>
          <cell r="H15">
            <v>10.08</v>
          </cell>
          <cell r="I15" t="str">
            <v>*</v>
          </cell>
          <cell r="J15">
            <v>25.92</v>
          </cell>
          <cell r="K15">
            <v>0</v>
          </cell>
        </row>
        <row r="16">
          <cell r="B16">
            <v>29.966666666666669</v>
          </cell>
          <cell r="C16">
            <v>38</v>
          </cell>
          <cell r="D16">
            <v>26.2</v>
          </cell>
          <cell r="E16">
            <v>58.083333333333336</v>
          </cell>
          <cell r="F16">
            <v>78</v>
          </cell>
          <cell r="G16">
            <v>33</v>
          </cell>
          <cell r="H16">
            <v>17.64</v>
          </cell>
          <cell r="I16" t="str">
            <v>*</v>
          </cell>
          <cell r="J16">
            <v>59.760000000000005</v>
          </cell>
          <cell r="K16">
            <v>0.8</v>
          </cell>
        </row>
        <row r="17">
          <cell r="B17">
            <v>26.616666666666671</v>
          </cell>
          <cell r="C17">
            <v>32.299999999999997</v>
          </cell>
          <cell r="D17">
            <v>22</v>
          </cell>
          <cell r="E17">
            <v>64.458333333333329</v>
          </cell>
          <cell r="F17">
            <v>77</v>
          </cell>
          <cell r="G17">
            <v>44</v>
          </cell>
          <cell r="H17">
            <v>10.08</v>
          </cell>
          <cell r="I17" t="str">
            <v>*</v>
          </cell>
          <cell r="J17">
            <v>32.76</v>
          </cell>
          <cell r="K17">
            <v>0</v>
          </cell>
        </row>
        <row r="18">
          <cell r="B18">
            <v>27.0625</v>
          </cell>
          <cell r="C18">
            <v>33.799999999999997</v>
          </cell>
          <cell r="D18">
            <v>22</v>
          </cell>
          <cell r="E18">
            <v>60.541666666666664</v>
          </cell>
          <cell r="F18">
            <v>77</v>
          </cell>
          <cell r="G18">
            <v>41</v>
          </cell>
          <cell r="H18">
            <v>8.2799999999999994</v>
          </cell>
          <cell r="I18" t="str">
            <v>*</v>
          </cell>
          <cell r="J18">
            <v>23.759999999999998</v>
          </cell>
          <cell r="K18">
            <v>0</v>
          </cell>
        </row>
        <row r="19">
          <cell r="B19">
            <v>28.399999999999991</v>
          </cell>
          <cell r="C19">
            <v>37.5</v>
          </cell>
          <cell r="D19">
            <v>21</v>
          </cell>
          <cell r="E19">
            <v>56.541666666666664</v>
          </cell>
          <cell r="F19">
            <v>75</v>
          </cell>
          <cell r="G19">
            <v>33</v>
          </cell>
          <cell r="H19">
            <v>11.16</v>
          </cell>
          <cell r="I19" t="str">
            <v>*</v>
          </cell>
          <cell r="J19">
            <v>24.48</v>
          </cell>
          <cell r="K19">
            <v>0</v>
          </cell>
        </row>
        <row r="20">
          <cell r="B20">
            <v>31.741666666666671</v>
          </cell>
          <cell r="C20">
            <v>39.5</v>
          </cell>
          <cell r="D20">
            <v>24.4</v>
          </cell>
          <cell r="E20">
            <v>49.125</v>
          </cell>
          <cell r="F20">
            <v>78</v>
          </cell>
          <cell r="G20">
            <v>24</v>
          </cell>
          <cell r="H20">
            <v>12.6</v>
          </cell>
          <cell r="I20" t="str">
            <v>*</v>
          </cell>
          <cell r="J20">
            <v>33.119999999999997</v>
          </cell>
          <cell r="K20">
            <v>0</v>
          </cell>
        </row>
        <row r="21">
          <cell r="B21">
            <v>29.541666666666661</v>
          </cell>
          <cell r="C21">
            <v>37.700000000000003</v>
          </cell>
          <cell r="D21">
            <v>26.1</v>
          </cell>
          <cell r="E21">
            <v>54.541666666666664</v>
          </cell>
          <cell r="F21">
            <v>72</v>
          </cell>
          <cell r="G21">
            <v>32</v>
          </cell>
          <cell r="H21">
            <v>10.8</v>
          </cell>
          <cell r="I21" t="str">
            <v>*</v>
          </cell>
          <cell r="J21">
            <v>45.72</v>
          </cell>
          <cell r="K21">
            <v>0.2</v>
          </cell>
        </row>
        <row r="22">
          <cell r="B22">
            <v>29.425000000000008</v>
          </cell>
          <cell r="C22">
            <v>39.6</v>
          </cell>
          <cell r="D22">
            <v>23.3</v>
          </cell>
          <cell r="E22">
            <v>56.958333333333336</v>
          </cell>
          <cell r="F22">
            <v>82</v>
          </cell>
          <cell r="G22">
            <v>24</v>
          </cell>
          <cell r="H22">
            <v>10.8</v>
          </cell>
          <cell r="I22" t="str">
            <v>*</v>
          </cell>
          <cell r="J22">
            <v>32.4</v>
          </cell>
          <cell r="K22">
            <v>0</v>
          </cell>
        </row>
        <row r="23">
          <cell r="B23">
            <v>27.258333333333329</v>
          </cell>
          <cell r="C23">
            <v>33.5</v>
          </cell>
          <cell r="D23">
            <v>23.1</v>
          </cell>
          <cell r="E23">
            <v>60.291666666666664</v>
          </cell>
          <cell r="F23">
            <v>77</v>
          </cell>
          <cell r="G23">
            <v>40</v>
          </cell>
          <cell r="H23">
            <v>11.16</v>
          </cell>
          <cell r="I23" t="str">
            <v>*</v>
          </cell>
          <cell r="J23">
            <v>33.119999999999997</v>
          </cell>
          <cell r="K23">
            <v>0</v>
          </cell>
        </row>
        <row r="24">
          <cell r="B24">
            <v>24.366666666666671</v>
          </cell>
          <cell r="C24">
            <v>30.4</v>
          </cell>
          <cell r="D24">
            <v>20.399999999999999</v>
          </cell>
          <cell r="E24">
            <v>77.041666666666671</v>
          </cell>
          <cell r="F24">
            <v>93</v>
          </cell>
          <cell r="G24">
            <v>57</v>
          </cell>
          <cell r="H24">
            <v>10.8</v>
          </cell>
          <cell r="I24" t="str">
            <v>*</v>
          </cell>
          <cell r="J24">
            <v>27.36</v>
          </cell>
          <cell r="K24">
            <v>12.8</v>
          </cell>
        </row>
        <row r="25">
          <cell r="B25">
            <v>27.845833333333328</v>
          </cell>
          <cell r="C25">
            <v>35.299999999999997</v>
          </cell>
          <cell r="D25">
            <v>22.2</v>
          </cell>
          <cell r="E25">
            <v>61.75</v>
          </cell>
          <cell r="F25">
            <v>84</v>
          </cell>
          <cell r="G25">
            <v>33</v>
          </cell>
          <cell r="H25">
            <v>8.64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28.858333333333334</v>
          </cell>
          <cell r="C26">
            <v>37.700000000000003</v>
          </cell>
          <cell r="D26">
            <v>21.4</v>
          </cell>
          <cell r="E26">
            <v>52.208333333333336</v>
          </cell>
          <cell r="F26">
            <v>79</v>
          </cell>
          <cell r="G26">
            <v>20</v>
          </cell>
          <cell r="H26">
            <v>8.64</v>
          </cell>
          <cell r="I26" t="str">
            <v>*</v>
          </cell>
          <cell r="J26">
            <v>23.759999999999998</v>
          </cell>
          <cell r="K26">
            <v>0</v>
          </cell>
        </row>
        <row r="27">
          <cell r="B27">
            <v>31.850000000000009</v>
          </cell>
          <cell r="C27">
            <v>40.9</v>
          </cell>
          <cell r="D27">
            <v>25</v>
          </cell>
          <cell r="E27">
            <v>42.416666666666664</v>
          </cell>
          <cell r="F27">
            <v>63</v>
          </cell>
          <cell r="G27">
            <v>19</v>
          </cell>
          <cell r="H27">
            <v>14.04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29.304166666666671</v>
          </cell>
          <cell r="C28">
            <v>38.200000000000003</v>
          </cell>
          <cell r="D28">
            <v>23.2</v>
          </cell>
          <cell r="E28">
            <v>57.875</v>
          </cell>
          <cell r="F28">
            <v>94</v>
          </cell>
          <cell r="G28">
            <v>30</v>
          </cell>
          <cell r="H28">
            <v>15.48</v>
          </cell>
          <cell r="I28" t="str">
            <v>*</v>
          </cell>
          <cell r="J28">
            <v>46.440000000000005</v>
          </cell>
          <cell r="K28">
            <v>25.8</v>
          </cell>
        </row>
        <row r="29">
          <cell r="B29">
            <v>27.137500000000006</v>
          </cell>
          <cell r="C29">
            <v>32.9</v>
          </cell>
          <cell r="D29">
            <v>23.4</v>
          </cell>
          <cell r="E29">
            <v>71.083333333333329</v>
          </cell>
          <cell r="F29">
            <v>90</v>
          </cell>
          <cell r="G29">
            <v>45</v>
          </cell>
          <cell r="H29">
            <v>8.64</v>
          </cell>
          <cell r="I29" t="str">
            <v>*</v>
          </cell>
          <cell r="J29">
            <v>35.64</v>
          </cell>
          <cell r="K29">
            <v>0</v>
          </cell>
        </row>
        <row r="30">
          <cell r="B30">
            <v>29.508333333333329</v>
          </cell>
          <cell r="C30">
            <v>35</v>
          </cell>
          <cell r="D30">
            <v>25.1</v>
          </cell>
          <cell r="E30">
            <v>59.916666666666664</v>
          </cell>
          <cell r="F30">
            <v>81</v>
          </cell>
          <cell r="G30">
            <v>40</v>
          </cell>
          <cell r="H30">
            <v>11.520000000000001</v>
          </cell>
          <cell r="I30" t="str">
            <v>*</v>
          </cell>
          <cell r="J30">
            <v>23.759999999999998</v>
          </cell>
          <cell r="K30">
            <v>0</v>
          </cell>
        </row>
        <row r="31">
          <cell r="B31">
            <v>27.504166666666666</v>
          </cell>
          <cell r="C31">
            <v>34.799999999999997</v>
          </cell>
          <cell r="D31">
            <v>22.1</v>
          </cell>
          <cell r="E31">
            <v>69.541666666666671</v>
          </cell>
          <cell r="F31">
            <v>93</v>
          </cell>
          <cell r="G31">
            <v>43</v>
          </cell>
          <cell r="H31">
            <v>28.08</v>
          </cell>
          <cell r="I31" t="str">
            <v>*</v>
          </cell>
          <cell r="J31">
            <v>68.760000000000005</v>
          </cell>
          <cell r="K31">
            <v>32.200000000000003</v>
          </cell>
        </row>
        <row r="32">
          <cell r="B32">
            <v>25.358333333333334</v>
          </cell>
          <cell r="C32">
            <v>33.299999999999997</v>
          </cell>
          <cell r="D32">
            <v>22.6</v>
          </cell>
          <cell r="E32">
            <v>84.291666666666671</v>
          </cell>
          <cell r="F32">
            <v>94</v>
          </cell>
          <cell r="G32">
            <v>50</v>
          </cell>
          <cell r="H32">
            <v>12.6</v>
          </cell>
          <cell r="I32" t="str">
            <v>*</v>
          </cell>
          <cell r="J32">
            <v>52.92</v>
          </cell>
          <cell r="K32">
            <v>11.200000000000001</v>
          </cell>
        </row>
        <row r="33">
          <cell r="B33">
            <v>26.574999999999999</v>
          </cell>
          <cell r="C33">
            <v>34.4</v>
          </cell>
          <cell r="D33">
            <v>22.3</v>
          </cell>
          <cell r="E33">
            <v>77.416666666666671</v>
          </cell>
          <cell r="F33">
            <v>93</v>
          </cell>
          <cell r="G33">
            <v>44</v>
          </cell>
          <cell r="H33">
            <v>13.32</v>
          </cell>
          <cell r="I33" t="str">
            <v>*</v>
          </cell>
          <cell r="J33">
            <v>52.2</v>
          </cell>
          <cell r="K33">
            <v>21.8</v>
          </cell>
        </row>
        <row r="34">
          <cell r="B34">
            <v>25.829166666666666</v>
          </cell>
          <cell r="C34">
            <v>30.3</v>
          </cell>
          <cell r="D34">
            <v>24.2</v>
          </cell>
          <cell r="E34">
            <v>81.208333333333329</v>
          </cell>
          <cell r="F34">
            <v>93</v>
          </cell>
          <cell r="G34">
            <v>56</v>
          </cell>
          <cell r="H34">
            <v>11.520000000000001</v>
          </cell>
          <cell r="I34" t="str">
            <v>*</v>
          </cell>
          <cell r="J34">
            <v>25.2</v>
          </cell>
          <cell r="K34">
            <v>4</v>
          </cell>
        </row>
        <row r="35">
          <cell r="B35">
            <v>27.400000000000006</v>
          </cell>
          <cell r="C35">
            <v>33</v>
          </cell>
          <cell r="D35">
            <v>23.6</v>
          </cell>
          <cell r="E35">
            <v>70.375</v>
          </cell>
          <cell r="F35">
            <v>87</v>
          </cell>
          <cell r="G35">
            <v>50</v>
          </cell>
          <cell r="H35">
            <v>9</v>
          </cell>
          <cell r="I35" t="str">
            <v>*</v>
          </cell>
          <cell r="J35">
            <v>26.64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AralMorei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23.412499999999998</v>
          </cell>
          <cell r="C5">
            <v>28.6</v>
          </cell>
          <cell r="D5">
            <v>19</v>
          </cell>
          <cell r="E5">
            <v>67.875</v>
          </cell>
          <cell r="F5">
            <v>91</v>
          </cell>
          <cell r="G5">
            <v>47</v>
          </cell>
          <cell r="H5">
            <v>13.32</v>
          </cell>
          <cell r="I5" t="str">
            <v>*</v>
          </cell>
          <cell r="J5">
            <v>26.28</v>
          </cell>
          <cell r="K5">
            <v>0</v>
          </cell>
        </row>
        <row r="6">
          <cell r="B6">
            <v>25.845833333333331</v>
          </cell>
          <cell r="C6">
            <v>33</v>
          </cell>
          <cell r="D6">
            <v>19.5</v>
          </cell>
          <cell r="E6">
            <v>58.375</v>
          </cell>
          <cell r="F6">
            <v>76</v>
          </cell>
          <cell r="G6">
            <v>40</v>
          </cell>
          <cell r="H6">
            <v>10.44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29.154166666666669</v>
          </cell>
          <cell r="C7">
            <v>37.5</v>
          </cell>
          <cell r="D7">
            <v>22.2</v>
          </cell>
          <cell r="E7">
            <v>60.1</v>
          </cell>
          <cell r="F7">
            <v>87</v>
          </cell>
          <cell r="G7">
            <v>29</v>
          </cell>
          <cell r="H7">
            <v>23.759999999999998</v>
          </cell>
          <cell r="I7" t="str">
            <v>*</v>
          </cell>
          <cell r="J7">
            <v>47.88</v>
          </cell>
          <cell r="K7">
            <v>0</v>
          </cell>
        </row>
        <row r="8">
          <cell r="B8">
            <v>28.245833333333326</v>
          </cell>
          <cell r="C8">
            <v>33.200000000000003</v>
          </cell>
          <cell r="D8">
            <v>17.399999999999999</v>
          </cell>
          <cell r="E8">
            <v>57.083333333333336</v>
          </cell>
          <cell r="F8">
            <v>98</v>
          </cell>
          <cell r="G8">
            <v>39</v>
          </cell>
          <cell r="H8">
            <v>28.44</v>
          </cell>
          <cell r="I8" t="str">
            <v>*</v>
          </cell>
          <cell r="J8">
            <v>57.960000000000008</v>
          </cell>
          <cell r="K8">
            <v>0</v>
          </cell>
        </row>
        <row r="9">
          <cell r="B9">
            <v>17.466666666666665</v>
          </cell>
          <cell r="C9">
            <v>21.7</v>
          </cell>
          <cell r="D9">
            <v>15.7</v>
          </cell>
          <cell r="E9">
            <v>96</v>
          </cell>
          <cell r="F9">
            <v>99</v>
          </cell>
          <cell r="G9">
            <v>79</v>
          </cell>
          <cell r="H9">
            <v>16.2</v>
          </cell>
          <cell r="I9" t="str">
            <v>*</v>
          </cell>
          <cell r="J9">
            <v>81.360000000000014</v>
          </cell>
          <cell r="K9">
            <v>1.4</v>
          </cell>
        </row>
        <row r="10">
          <cell r="B10">
            <v>26.162500000000005</v>
          </cell>
          <cell r="C10">
            <v>36.299999999999997</v>
          </cell>
          <cell r="D10">
            <v>18.3</v>
          </cell>
          <cell r="E10">
            <v>67.125</v>
          </cell>
          <cell r="F10">
            <v>95</v>
          </cell>
          <cell r="G10">
            <v>31</v>
          </cell>
          <cell r="H10">
            <v>23.400000000000002</v>
          </cell>
          <cell r="I10" t="str">
            <v>*</v>
          </cell>
          <cell r="J10">
            <v>54.36</v>
          </cell>
          <cell r="K10">
            <v>0</v>
          </cell>
        </row>
        <row r="11">
          <cell r="B11">
            <v>29.824999999999999</v>
          </cell>
          <cell r="C11">
            <v>35.299999999999997</v>
          </cell>
          <cell r="D11">
            <v>23.9</v>
          </cell>
          <cell r="E11">
            <v>51.375</v>
          </cell>
          <cell r="F11">
            <v>73</v>
          </cell>
          <cell r="G11">
            <v>38</v>
          </cell>
          <cell r="H11">
            <v>28.08</v>
          </cell>
          <cell r="I11" t="str">
            <v>*</v>
          </cell>
          <cell r="J11">
            <v>52.2</v>
          </cell>
          <cell r="K11">
            <v>0</v>
          </cell>
        </row>
        <row r="12">
          <cell r="B12">
            <v>18.737500000000001</v>
          </cell>
          <cell r="C12">
            <v>24</v>
          </cell>
          <cell r="D12">
            <v>16.5</v>
          </cell>
          <cell r="E12">
            <v>87.958333333333329</v>
          </cell>
          <cell r="F12">
            <v>98</v>
          </cell>
          <cell r="G12">
            <v>65</v>
          </cell>
          <cell r="H12">
            <v>18</v>
          </cell>
          <cell r="I12" t="str">
            <v>*</v>
          </cell>
          <cell r="J12">
            <v>37.440000000000005</v>
          </cell>
          <cell r="K12">
            <v>19.800000000000004</v>
          </cell>
        </row>
        <row r="13">
          <cell r="B13">
            <v>20.041666666666664</v>
          </cell>
          <cell r="C13">
            <v>28.3</v>
          </cell>
          <cell r="D13">
            <v>15.3</v>
          </cell>
          <cell r="E13">
            <v>75.458333333333329</v>
          </cell>
          <cell r="F13">
            <v>99</v>
          </cell>
          <cell r="G13">
            <v>36</v>
          </cell>
          <cell r="H13">
            <v>13.32</v>
          </cell>
          <cell r="I13" t="str">
            <v>*</v>
          </cell>
          <cell r="J13">
            <v>27.36</v>
          </cell>
          <cell r="K13">
            <v>0.2</v>
          </cell>
        </row>
        <row r="14">
          <cell r="B14">
            <v>23.979166666666661</v>
          </cell>
          <cell r="C14">
            <v>33.200000000000003</v>
          </cell>
          <cell r="D14">
            <v>16.399999999999999</v>
          </cell>
          <cell r="E14">
            <v>63.291666666666664</v>
          </cell>
          <cell r="F14">
            <v>84</v>
          </cell>
          <cell r="G14">
            <v>41</v>
          </cell>
          <cell r="H14">
            <v>16.559999999999999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28.470833333333331</v>
          </cell>
          <cell r="C15">
            <v>36</v>
          </cell>
          <cell r="D15">
            <v>22.5</v>
          </cell>
          <cell r="E15">
            <v>59.166666666666664</v>
          </cell>
          <cell r="F15">
            <v>79</v>
          </cell>
          <cell r="G15">
            <v>35</v>
          </cell>
          <cell r="H15">
            <v>29.16</v>
          </cell>
          <cell r="I15" t="str">
            <v>*</v>
          </cell>
          <cell r="J15">
            <v>55.440000000000005</v>
          </cell>
          <cell r="K15">
            <v>0</v>
          </cell>
        </row>
        <row r="16">
          <cell r="B16">
            <v>21.433333333333334</v>
          </cell>
          <cell r="C16">
            <v>30.2</v>
          </cell>
          <cell r="D16">
            <v>15.6</v>
          </cell>
          <cell r="E16">
            <v>81.416666666666671</v>
          </cell>
          <cell r="F16">
            <v>99</v>
          </cell>
          <cell r="G16">
            <v>48</v>
          </cell>
          <cell r="H16">
            <v>22.32</v>
          </cell>
          <cell r="I16" t="str">
            <v>*</v>
          </cell>
          <cell r="J16">
            <v>50.04</v>
          </cell>
          <cell r="K16">
            <v>0</v>
          </cell>
        </row>
        <row r="17">
          <cell r="B17">
            <v>16.566666666666666</v>
          </cell>
          <cell r="C17">
            <v>24.7</v>
          </cell>
          <cell r="D17">
            <v>12.3</v>
          </cell>
          <cell r="E17">
            <v>81</v>
          </cell>
          <cell r="F17">
            <v>99</v>
          </cell>
          <cell r="G17">
            <v>46</v>
          </cell>
          <cell r="H17">
            <v>17.64</v>
          </cell>
          <cell r="I17" t="str">
            <v>*</v>
          </cell>
          <cell r="J17">
            <v>52.2</v>
          </cell>
          <cell r="K17">
            <v>0.4</v>
          </cell>
        </row>
        <row r="18">
          <cell r="B18">
            <v>23.118181818181821</v>
          </cell>
          <cell r="C18">
            <v>31</v>
          </cell>
          <cell r="D18">
            <v>17.5</v>
          </cell>
          <cell r="E18">
            <v>67.5</v>
          </cell>
          <cell r="F18">
            <v>94</v>
          </cell>
          <cell r="G18">
            <v>47</v>
          </cell>
          <cell r="H18">
            <v>15.48</v>
          </cell>
          <cell r="I18" t="str">
            <v>*</v>
          </cell>
          <cell r="J18">
            <v>25.92</v>
          </cell>
          <cell r="K18">
            <v>0</v>
          </cell>
        </row>
        <row r="19">
          <cell r="B19">
            <v>26.354166666666668</v>
          </cell>
          <cell r="C19">
            <v>35.4</v>
          </cell>
          <cell r="D19">
            <v>18.600000000000001</v>
          </cell>
          <cell r="E19">
            <v>65.25</v>
          </cell>
          <cell r="F19">
            <v>95</v>
          </cell>
          <cell r="G19">
            <v>34</v>
          </cell>
          <cell r="H19">
            <v>21.6</v>
          </cell>
          <cell r="I19" t="str">
            <v>*</v>
          </cell>
          <cell r="J19">
            <v>44.28</v>
          </cell>
          <cell r="K19">
            <v>0</v>
          </cell>
        </row>
        <row r="20">
          <cell r="B20">
            <v>30.266666666666666</v>
          </cell>
          <cell r="C20">
            <v>37.4</v>
          </cell>
          <cell r="D20">
            <v>23.3</v>
          </cell>
          <cell r="E20">
            <v>50.541666666666664</v>
          </cell>
          <cell r="F20">
            <v>79</v>
          </cell>
          <cell r="G20">
            <v>28</v>
          </cell>
          <cell r="H20">
            <v>23.040000000000003</v>
          </cell>
          <cell r="I20" t="str">
            <v>*</v>
          </cell>
          <cell r="J20">
            <v>55.440000000000005</v>
          </cell>
          <cell r="K20">
            <v>0</v>
          </cell>
        </row>
        <row r="21">
          <cell r="B21">
            <v>31.679166666666664</v>
          </cell>
          <cell r="C21">
            <v>37.700000000000003</v>
          </cell>
          <cell r="D21">
            <v>25.2</v>
          </cell>
          <cell r="E21">
            <v>44.523809523809526</v>
          </cell>
          <cell r="F21">
            <v>73</v>
          </cell>
          <cell r="G21">
            <v>27</v>
          </cell>
          <cell r="H21">
            <v>25.92</v>
          </cell>
          <cell r="I21" t="str">
            <v>*</v>
          </cell>
          <cell r="J21">
            <v>54</v>
          </cell>
          <cell r="K21">
            <v>0</v>
          </cell>
        </row>
        <row r="22">
          <cell r="B22">
            <v>27.041666666666668</v>
          </cell>
          <cell r="C22">
            <v>37.1</v>
          </cell>
          <cell r="D22">
            <v>19.8</v>
          </cell>
          <cell r="E22">
            <v>66.833333333333329</v>
          </cell>
          <cell r="F22">
            <v>98</v>
          </cell>
          <cell r="G22">
            <v>29</v>
          </cell>
          <cell r="H22">
            <v>19.079999999999998</v>
          </cell>
          <cell r="I22" t="str">
            <v>*</v>
          </cell>
          <cell r="J22">
            <v>40.32</v>
          </cell>
          <cell r="K22">
            <v>0</v>
          </cell>
        </row>
        <row r="23">
          <cell r="B23">
            <v>23.749999999999996</v>
          </cell>
          <cell r="C23">
            <v>33.5</v>
          </cell>
          <cell r="D23">
            <v>20.9</v>
          </cell>
          <cell r="E23">
            <v>84.041666666666671</v>
          </cell>
          <cell r="F23">
            <v>98</v>
          </cell>
          <cell r="G23">
            <v>47</v>
          </cell>
          <cell r="H23">
            <v>27</v>
          </cell>
          <cell r="I23" t="str">
            <v>*</v>
          </cell>
          <cell r="J23">
            <v>50.04</v>
          </cell>
          <cell r="K23">
            <v>12.799999999999999</v>
          </cell>
        </row>
        <row r="24">
          <cell r="B24">
            <v>23.283333333333335</v>
          </cell>
          <cell r="C24">
            <v>30</v>
          </cell>
          <cell r="D24">
            <v>19.600000000000001</v>
          </cell>
          <cell r="E24">
            <v>83.666666666666671</v>
          </cell>
          <cell r="F24">
            <v>99</v>
          </cell>
          <cell r="G24">
            <v>56</v>
          </cell>
          <cell r="H24">
            <v>21.240000000000002</v>
          </cell>
          <cell r="I24" t="str">
            <v>*</v>
          </cell>
          <cell r="J24">
            <v>36.72</v>
          </cell>
          <cell r="K24">
            <v>0.2</v>
          </cell>
        </row>
        <row r="25">
          <cell r="B25">
            <v>26.362500000000001</v>
          </cell>
          <cell r="C25">
            <v>34</v>
          </cell>
          <cell r="D25">
            <v>21</v>
          </cell>
          <cell r="E25">
            <v>70.083333333333329</v>
          </cell>
          <cell r="F25">
            <v>92</v>
          </cell>
          <cell r="G25">
            <v>42</v>
          </cell>
          <cell r="H25">
            <v>20.88</v>
          </cell>
          <cell r="I25" t="str">
            <v>*</v>
          </cell>
          <cell r="J25">
            <v>39.96</v>
          </cell>
          <cell r="K25">
            <v>0</v>
          </cell>
        </row>
        <row r="26">
          <cell r="B26">
            <v>28.112500000000008</v>
          </cell>
          <cell r="C26">
            <v>36</v>
          </cell>
          <cell r="D26">
            <v>21.7</v>
          </cell>
          <cell r="E26">
            <v>56.208333333333336</v>
          </cell>
          <cell r="F26">
            <v>75</v>
          </cell>
          <cell r="G26">
            <v>32</v>
          </cell>
          <cell r="H26">
            <v>23.040000000000003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29.399999999999995</v>
          </cell>
          <cell r="C27">
            <v>37.799999999999997</v>
          </cell>
          <cell r="D27">
            <v>22.3</v>
          </cell>
          <cell r="E27">
            <v>59.222222222222221</v>
          </cell>
          <cell r="F27">
            <v>74</v>
          </cell>
          <cell r="G27">
            <v>32</v>
          </cell>
          <cell r="H27">
            <v>23.400000000000002</v>
          </cell>
          <cell r="I27" t="str">
            <v>*</v>
          </cell>
          <cell r="J27">
            <v>43.2</v>
          </cell>
          <cell r="K27">
            <v>0</v>
          </cell>
        </row>
        <row r="28">
          <cell r="B28">
            <v>22.236363636363645</v>
          </cell>
          <cell r="C28">
            <v>26.7</v>
          </cell>
          <cell r="D28">
            <v>20</v>
          </cell>
          <cell r="E28">
            <v>88.590909090909093</v>
          </cell>
          <cell r="F28">
            <v>99</v>
          </cell>
          <cell r="G28">
            <v>64</v>
          </cell>
          <cell r="H28">
            <v>23.040000000000003</v>
          </cell>
          <cell r="I28" t="str">
            <v>*</v>
          </cell>
          <cell r="J28">
            <v>42.84</v>
          </cell>
          <cell r="K28">
            <v>19.400000000000002</v>
          </cell>
        </row>
        <row r="29">
          <cell r="B29">
            <v>22.375</v>
          </cell>
          <cell r="C29">
            <v>27.2</v>
          </cell>
          <cell r="D29">
            <v>19.7</v>
          </cell>
          <cell r="E29">
            <v>89.25</v>
          </cell>
          <cell r="F29">
            <v>99</v>
          </cell>
          <cell r="G29">
            <v>69</v>
          </cell>
          <cell r="H29">
            <v>13.32</v>
          </cell>
          <cell r="I29" t="str">
            <v>*</v>
          </cell>
          <cell r="J29">
            <v>26.28</v>
          </cell>
          <cell r="K29">
            <v>0.2</v>
          </cell>
        </row>
        <row r="30">
          <cell r="B30">
            <v>24.404166666666669</v>
          </cell>
          <cell r="C30">
            <v>31</v>
          </cell>
          <cell r="D30">
            <v>20.7</v>
          </cell>
          <cell r="E30">
            <v>79.166666666666671</v>
          </cell>
          <cell r="F30">
            <v>93</v>
          </cell>
          <cell r="G30">
            <v>57</v>
          </cell>
          <cell r="H30">
            <v>15.48</v>
          </cell>
          <cell r="I30" t="str">
            <v>*</v>
          </cell>
          <cell r="J30">
            <v>33.480000000000004</v>
          </cell>
          <cell r="K30">
            <v>0</v>
          </cell>
        </row>
        <row r="31">
          <cell r="B31">
            <v>24.086956521739129</v>
          </cell>
          <cell r="C31">
            <v>30.9</v>
          </cell>
          <cell r="D31">
            <v>20.7</v>
          </cell>
          <cell r="E31">
            <v>84.304347826086953</v>
          </cell>
          <cell r="F31">
            <v>98</v>
          </cell>
          <cell r="G31">
            <v>58</v>
          </cell>
          <cell r="H31">
            <v>21.96</v>
          </cell>
          <cell r="I31" t="str">
            <v>*</v>
          </cell>
          <cell r="J31">
            <v>48.24</v>
          </cell>
          <cell r="K31">
            <v>14</v>
          </cell>
        </row>
        <row r="32">
          <cell r="B32">
            <v>25.162499999999998</v>
          </cell>
          <cell r="C32">
            <v>32.4</v>
          </cell>
          <cell r="D32">
            <v>20.2</v>
          </cell>
          <cell r="E32">
            <v>77.458333333333329</v>
          </cell>
          <cell r="F32">
            <v>99</v>
          </cell>
          <cell r="G32">
            <v>48</v>
          </cell>
          <cell r="H32">
            <v>25.92</v>
          </cell>
          <cell r="I32" t="str">
            <v>*</v>
          </cell>
          <cell r="J32">
            <v>54</v>
          </cell>
          <cell r="K32">
            <v>0.2</v>
          </cell>
        </row>
        <row r="33">
          <cell r="B33">
            <v>28.070833333333329</v>
          </cell>
          <cell r="C33">
            <v>32.6</v>
          </cell>
          <cell r="D33">
            <v>24.5</v>
          </cell>
          <cell r="E33">
            <v>62.583333333333336</v>
          </cell>
          <cell r="F33">
            <v>82</v>
          </cell>
          <cell r="G33">
            <v>42</v>
          </cell>
          <cell r="H33">
            <v>21.6</v>
          </cell>
          <cell r="I33" t="str">
            <v>*</v>
          </cell>
          <cell r="J33">
            <v>45.72</v>
          </cell>
          <cell r="K33">
            <v>0</v>
          </cell>
        </row>
        <row r="34">
          <cell r="B34">
            <v>27.479166666666657</v>
          </cell>
          <cell r="C34">
            <v>33.299999999999997</v>
          </cell>
          <cell r="D34">
            <v>20.7</v>
          </cell>
          <cell r="E34">
            <v>64.791666666666671</v>
          </cell>
          <cell r="F34">
            <v>98</v>
          </cell>
          <cell r="G34">
            <v>42</v>
          </cell>
          <cell r="H34">
            <v>20.52</v>
          </cell>
          <cell r="I34" t="str">
            <v>*</v>
          </cell>
          <cell r="J34">
            <v>44.64</v>
          </cell>
          <cell r="K34">
            <v>9.4</v>
          </cell>
        </row>
        <row r="35">
          <cell r="B35">
            <v>23.790476190476188</v>
          </cell>
          <cell r="C35">
            <v>30.7</v>
          </cell>
          <cell r="D35">
            <v>18.399999999999999</v>
          </cell>
          <cell r="E35">
            <v>81.142857142857139</v>
          </cell>
          <cell r="F35">
            <v>99</v>
          </cell>
          <cell r="G35">
            <v>48</v>
          </cell>
          <cell r="H35">
            <v>24.12</v>
          </cell>
          <cell r="I35" t="str">
            <v>*</v>
          </cell>
          <cell r="J35">
            <v>54</v>
          </cell>
          <cell r="K35">
            <v>44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25.054166666666671</v>
          </cell>
          <cell r="C5">
            <v>33</v>
          </cell>
          <cell r="D5">
            <v>21.5</v>
          </cell>
          <cell r="E5">
            <v>85.333333333333329</v>
          </cell>
          <cell r="F5">
            <v>100</v>
          </cell>
          <cell r="G5">
            <v>52</v>
          </cell>
          <cell r="H5">
            <v>14.4</v>
          </cell>
          <cell r="I5" t="str">
            <v>*</v>
          </cell>
          <cell r="J5">
            <v>53.64</v>
          </cell>
          <cell r="K5">
            <v>7.2</v>
          </cell>
        </row>
        <row r="6">
          <cell r="B6">
            <v>26.787500000000005</v>
          </cell>
          <cell r="C6">
            <v>34.200000000000003</v>
          </cell>
          <cell r="D6">
            <v>21</v>
          </cell>
          <cell r="E6">
            <v>75.833333333333329</v>
          </cell>
          <cell r="F6">
            <v>100</v>
          </cell>
          <cell r="G6">
            <v>41</v>
          </cell>
          <cell r="H6">
            <v>15.48</v>
          </cell>
          <cell r="I6" t="str">
            <v>*</v>
          </cell>
          <cell r="J6">
            <v>32.4</v>
          </cell>
          <cell r="K6">
            <v>0</v>
          </cell>
        </row>
        <row r="7">
          <cell r="B7">
            <v>28.750000000000004</v>
          </cell>
          <cell r="C7">
            <v>35.700000000000003</v>
          </cell>
          <cell r="D7">
            <v>23.4</v>
          </cell>
          <cell r="E7">
            <v>61.166666666666664</v>
          </cell>
          <cell r="F7">
            <v>81</v>
          </cell>
          <cell r="G7">
            <v>37</v>
          </cell>
          <cell r="H7">
            <v>20.88</v>
          </cell>
          <cell r="I7" t="str">
            <v>*</v>
          </cell>
          <cell r="J7">
            <v>43.2</v>
          </cell>
          <cell r="K7">
            <v>0</v>
          </cell>
        </row>
        <row r="8">
          <cell r="B8">
            <v>29.391666666666669</v>
          </cell>
          <cell r="C8">
            <v>35.4</v>
          </cell>
          <cell r="D8">
            <v>24.6</v>
          </cell>
          <cell r="E8">
            <v>57.125</v>
          </cell>
          <cell r="F8">
            <v>74</v>
          </cell>
          <cell r="G8">
            <v>38</v>
          </cell>
          <cell r="H8">
            <v>25.2</v>
          </cell>
          <cell r="I8" t="str">
            <v>*</v>
          </cell>
          <cell r="J8">
            <v>50.76</v>
          </cell>
          <cell r="K8">
            <v>0</v>
          </cell>
        </row>
        <row r="9">
          <cell r="B9">
            <v>27.841666666666672</v>
          </cell>
          <cell r="C9">
            <v>35.299999999999997</v>
          </cell>
          <cell r="D9">
            <v>20.9</v>
          </cell>
          <cell r="E9">
            <v>65.208333333333329</v>
          </cell>
          <cell r="F9">
            <v>95</v>
          </cell>
          <cell r="G9">
            <v>41</v>
          </cell>
          <cell r="H9">
            <v>25.92</v>
          </cell>
          <cell r="I9" t="str">
            <v>*</v>
          </cell>
          <cell r="J9">
            <v>45.36</v>
          </cell>
          <cell r="K9">
            <v>0</v>
          </cell>
        </row>
        <row r="10">
          <cell r="B10">
            <v>27.212499999999995</v>
          </cell>
          <cell r="C10">
            <v>36.200000000000003</v>
          </cell>
          <cell r="D10">
            <v>21.7</v>
          </cell>
          <cell r="E10">
            <v>68.458333333333329</v>
          </cell>
          <cell r="F10">
            <v>88</v>
          </cell>
          <cell r="G10">
            <v>38</v>
          </cell>
          <cell r="H10">
            <v>28.8</v>
          </cell>
          <cell r="I10" t="str">
            <v>*</v>
          </cell>
          <cell r="J10">
            <v>66.960000000000008</v>
          </cell>
          <cell r="K10">
            <v>9.4</v>
          </cell>
        </row>
        <row r="11">
          <cell r="B11">
            <v>29.012499999999999</v>
          </cell>
          <cell r="C11">
            <v>35</v>
          </cell>
          <cell r="D11">
            <v>24.5</v>
          </cell>
          <cell r="E11">
            <v>63.083333333333336</v>
          </cell>
          <cell r="F11">
            <v>83</v>
          </cell>
          <cell r="G11">
            <v>40</v>
          </cell>
          <cell r="H11">
            <v>36.36</v>
          </cell>
          <cell r="I11" t="str">
            <v>*</v>
          </cell>
          <cell r="J11">
            <v>64.08</v>
          </cell>
          <cell r="K11">
            <v>0</v>
          </cell>
        </row>
        <row r="12">
          <cell r="B12">
            <v>25.295833333333331</v>
          </cell>
          <cell r="C12">
            <v>34.200000000000003</v>
          </cell>
          <cell r="D12">
            <v>19.600000000000001</v>
          </cell>
          <cell r="E12">
            <v>79.833333333333329</v>
          </cell>
          <cell r="F12">
            <v>97</v>
          </cell>
          <cell r="G12">
            <v>44</v>
          </cell>
          <cell r="H12">
            <v>26.64</v>
          </cell>
          <cell r="I12" t="str">
            <v>*</v>
          </cell>
          <cell r="J12">
            <v>55.080000000000005</v>
          </cell>
          <cell r="K12">
            <v>3.4000000000000004</v>
          </cell>
        </row>
        <row r="13">
          <cell r="B13">
            <v>21.766666666666666</v>
          </cell>
          <cell r="C13">
            <v>30</v>
          </cell>
          <cell r="D13">
            <v>17.7</v>
          </cell>
          <cell r="E13">
            <v>82.666666666666671</v>
          </cell>
          <cell r="F13">
            <v>99</v>
          </cell>
          <cell r="G13">
            <v>51</v>
          </cell>
          <cell r="H13">
            <v>22.32</v>
          </cell>
          <cell r="I13" t="str">
            <v>*</v>
          </cell>
          <cell r="J13">
            <v>35.64</v>
          </cell>
          <cell r="K13">
            <v>0.2</v>
          </cell>
        </row>
        <row r="14">
          <cell r="B14">
            <v>25.212500000000002</v>
          </cell>
          <cell r="C14">
            <v>35.799999999999997</v>
          </cell>
          <cell r="D14">
            <v>18.7</v>
          </cell>
          <cell r="E14">
            <v>74.291666666666671</v>
          </cell>
          <cell r="F14">
            <v>98</v>
          </cell>
          <cell r="G14">
            <v>35</v>
          </cell>
          <cell r="H14">
            <v>23.400000000000002</v>
          </cell>
          <cell r="I14" t="str">
            <v>*</v>
          </cell>
          <cell r="J14">
            <v>43.92</v>
          </cell>
          <cell r="K14">
            <v>0</v>
          </cell>
        </row>
        <row r="15">
          <cell r="B15">
            <v>27.566666666666666</v>
          </cell>
          <cell r="C15">
            <v>36.6</v>
          </cell>
          <cell r="D15">
            <v>21.6</v>
          </cell>
          <cell r="E15">
            <v>73.083333333333329</v>
          </cell>
          <cell r="F15">
            <v>96</v>
          </cell>
          <cell r="G15">
            <v>37</v>
          </cell>
          <cell r="H15">
            <v>18.36</v>
          </cell>
          <cell r="I15" t="str">
            <v>*</v>
          </cell>
          <cell r="J15">
            <v>56.16</v>
          </cell>
          <cell r="K15">
            <v>15.4</v>
          </cell>
        </row>
        <row r="16">
          <cell r="B16">
            <v>29.358333333333334</v>
          </cell>
          <cell r="C16">
            <v>35.700000000000003</v>
          </cell>
          <cell r="D16">
            <v>24.6</v>
          </cell>
          <cell r="E16">
            <v>61.375</v>
          </cell>
          <cell r="F16">
            <v>86</v>
          </cell>
          <cell r="G16">
            <v>39</v>
          </cell>
          <cell r="H16">
            <v>24.12</v>
          </cell>
          <cell r="I16" t="str">
            <v>*</v>
          </cell>
          <cell r="J16">
            <v>46.080000000000005</v>
          </cell>
          <cell r="K16">
            <v>0</v>
          </cell>
        </row>
        <row r="17">
          <cell r="B17">
            <v>23.208333333333332</v>
          </cell>
          <cell r="C17">
            <v>30.4</v>
          </cell>
          <cell r="D17">
            <v>17.100000000000001</v>
          </cell>
          <cell r="E17">
            <v>75.625</v>
          </cell>
          <cell r="F17">
            <v>97</v>
          </cell>
          <cell r="G17">
            <v>47</v>
          </cell>
          <cell r="H17">
            <v>13.32</v>
          </cell>
          <cell r="I17" t="str">
            <v>*</v>
          </cell>
          <cell r="J17">
            <v>24.48</v>
          </cell>
          <cell r="K17">
            <v>0</v>
          </cell>
        </row>
        <row r="18">
          <cell r="B18">
            <v>24.191666666666663</v>
          </cell>
          <cell r="C18">
            <v>34.200000000000003</v>
          </cell>
          <cell r="D18">
            <v>19.100000000000001</v>
          </cell>
          <cell r="E18">
            <v>76.958333333333329</v>
          </cell>
          <cell r="F18">
            <v>95</v>
          </cell>
          <cell r="G18">
            <v>44</v>
          </cell>
          <cell r="H18">
            <v>19.079999999999998</v>
          </cell>
          <cell r="I18" t="str">
            <v>*</v>
          </cell>
          <cell r="J18">
            <v>46.080000000000005</v>
          </cell>
          <cell r="K18">
            <v>1.2000000000000002</v>
          </cell>
        </row>
        <row r="19">
          <cell r="B19">
            <v>26.3125</v>
          </cell>
          <cell r="C19">
            <v>35.9</v>
          </cell>
          <cell r="D19">
            <v>21.5</v>
          </cell>
          <cell r="E19">
            <v>79.166666666666671</v>
          </cell>
          <cell r="F19">
            <v>97</v>
          </cell>
          <cell r="G19">
            <v>38</v>
          </cell>
          <cell r="H19">
            <v>31.319999999999997</v>
          </cell>
          <cell r="I19" t="str">
            <v>*</v>
          </cell>
          <cell r="J19">
            <v>56.88</v>
          </cell>
          <cell r="K19">
            <v>0.8</v>
          </cell>
        </row>
        <row r="20">
          <cell r="B20">
            <v>27.99166666666666</v>
          </cell>
          <cell r="C20">
            <v>35.9</v>
          </cell>
          <cell r="D20">
            <v>21.2</v>
          </cell>
          <cell r="E20">
            <v>63.791666666666664</v>
          </cell>
          <cell r="F20">
            <v>98</v>
          </cell>
          <cell r="G20">
            <v>35</v>
          </cell>
          <cell r="H20">
            <v>20.88</v>
          </cell>
          <cell r="I20" t="str">
            <v>*</v>
          </cell>
          <cell r="J20">
            <v>64.44</v>
          </cell>
          <cell r="K20">
            <v>9</v>
          </cell>
        </row>
        <row r="21">
          <cell r="B21">
            <v>28.895833333333325</v>
          </cell>
          <cell r="C21">
            <v>35.4</v>
          </cell>
          <cell r="D21">
            <v>22.7</v>
          </cell>
          <cell r="E21">
            <v>56.125</v>
          </cell>
          <cell r="F21">
            <v>83</v>
          </cell>
          <cell r="G21">
            <v>32</v>
          </cell>
          <cell r="H21">
            <v>19.8</v>
          </cell>
          <cell r="I21" t="str">
            <v>*</v>
          </cell>
          <cell r="J21">
            <v>37.440000000000005</v>
          </cell>
          <cell r="K21">
            <v>0</v>
          </cell>
        </row>
        <row r="22">
          <cell r="B22">
            <v>28.516666666666669</v>
          </cell>
          <cell r="C22">
            <v>36.700000000000003</v>
          </cell>
          <cell r="D22">
            <v>21.4</v>
          </cell>
          <cell r="E22">
            <v>59.666666666666664</v>
          </cell>
          <cell r="F22">
            <v>91</v>
          </cell>
          <cell r="G22">
            <v>29</v>
          </cell>
          <cell r="H22">
            <v>18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27.662499999999998</v>
          </cell>
          <cell r="C23">
            <v>38</v>
          </cell>
          <cell r="D23">
            <v>22.5</v>
          </cell>
          <cell r="E23">
            <v>64.333333333333329</v>
          </cell>
          <cell r="F23">
            <v>87</v>
          </cell>
          <cell r="G23">
            <v>31</v>
          </cell>
          <cell r="H23">
            <v>26.64</v>
          </cell>
          <cell r="I23" t="str">
            <v>*</v>
          </cell>
          <cell r="J23">
            <v>54.36</v>
          </cell>
          <cell r="K23">
            <v>0</v>
          </cell>
        </row>
        <row r="24">
          <cell r="B24">
            <v>25.187500000000004</v>
          </cell>
          <cell r="C24">
            <v>33.299999999999997</v>
          </cell>
          <cell r="D24">
            <v>20.8</v>
          </cell>
          <cell r="E24">
            <v>75.916666666666671</v>
          </cell>
          <cell r="F24">
            <v>96</v>
          </cell>
          <cell r="G24">
            <v>44</v>
          </cell>
          <cell r="H24">
            <v>27.720000000000002</v>
          </cell>
          <cell r="I24" t="str">
            <v>*</v>
          </cell>
          <cell r="J24">
            <v>43.2</v>
          </cell>
          <cell r="K24">
            <v>2.4000000000000004</v>
          </cell>
        </row>
        <row r="25">
          <cell r="B25">
            <v>27.270833333333329</v>
          </cell>
          <cell r="C25">
            <v>35.1</v>
          </cell>
          <cell r="D25">
            <v>21.4</v>
          </cell>
          <cell r="E25">
            <v>68.958333333333329</v>
          </cell>
          <cell r="F25">
            <v>98</v>
          </cell>
          <cell r="G25">
            <v>41</v>
          </cell>
          <cell r="H25">
            <v>28.44</v>
          </cell>
          <cell r="I25" t="str">
            <v>*</v>
          </cell>
          <cell r="J25">
            <v>44.64</v>
          </cell>
          <cell r="K25">
            <v>0</v>
          </cell>
        </row>
        <row r="26">
          <cell r="B26">
            <v>28.354166666666661</v>
          </cell>
          <cell r="C26">
            <v>37.6</v>
          </cell>
          <cell r="D26">
            <v>21.5</v>
          </cell>
          <cell r="E26">
            <v>60</v>
          </cell>
          <cell r="F26">
            <v>86</v>
          </cell>
          <cell r="G26">
            <v>29</v>
          </cell>
          <cell r="H26">
            <v>25.56</v>
          </cell>
          <cell r="I26" t="str">
            <v>*</v>
          </cell>
          <cell r="J26">
            <v>41.76</v>
          </cell>
          <cell r="K26">
            <v>0</v>
          </cell>
        </row>
        <row r="27">
          <cell r="B27">
            <v>28.641666666666669</v>
          </cell>
          <cell r="C27">
            <v>38.700000000000003</v>
          </cell>
          <cell r="D27">
            <v>20.6</v>
          </cell>
          <cell r="E27">
            <v>56.791666666666664</v>
          </cell>
          <cell r="F27">
            <v>82</v>
          </cell>
          <cell r="G27">
            <v>29</v>
          </cell>
          <cell r="H27">
            <v>16.559999999999999</v>
          </cell>
          <cell r="I27" t="str">
            <v>*</v>
          </cell>
          <cell r="J27">
            <v>46.440000000000005</v>
          </cell>
          <cell r="K27">
            <v>0</v>
          </cell>
        </row>
        <row r="28">
          <cell r="B28">
            <v>26.849999999999994</v>
          </cell>
          <cell r="C28">
            <v>32.9</v>
          </cell>
          <cell r="D28">
            <v>22.8</v>
          </cell>
          <cell r="E28">
            <v>67.875</v>
          </cell>
          <cell r="F28">
            <v>86</v>
          </cell>
          <cell r="G28">
            <v>50</v>
          </cell>
          <cell r="H28">
            <v>30.96</v>
          </cell>
          <cell r="I28" t="str">
            <v>*</v>
          </cell>
          <cell r="J28">
            <v>51.84</v>
          </cell>
          <cell r="K28">
            <v>0</v>
          </cell>
        </row>
        <row r="29">
          <cell r="B29">
            <v>24.229166666666668</v>
          </cell>
          <cell r="C29">
            <v>29.4</v>
          </cell>
          <cell r="D29">
            <v>20.2</v>
          </cell>
          <cell r="E29">
            <v>83.708333333333329</v>
          </cell>
          <cell r="F29">
            <v>99</v>
          </cell>
          <cell r="G29">
            <v>62</v>
          </cell>
          <cell r="H29">
            <v>21.96</v>
          </cell>
          <cell r="I29" t="str">
            <v>*</v>
          </cell>
          <cell r="J29">
            <v>37.080000000000005</v>
          </cell>
          <cell r="K29">
            <v>12.2</v>
          </cell>
        </row>
        <row r="30">
          <cell r="B30">
            <v>26.029166666666669</v>
          </cell>
          <cell r="C30">
            <v>32</v>
          </cell>
          <cell r="D30">
            <v>21.4</v>
          </cell>
          <cell r="E30">
            <v>77.5</v>
          </cell>
          <cell r="F30">
            <v>99</v>
          </cell>
          <cell r="G30">
            <v>50</v>
          </cell>
          <cell r="H30">
            <v>18.720000000000002</v>
          </cell>
          <cell r="I30" t="str">
            <v>*</v>
          </cell>
          <cell r="J30">
            <v>36.36</v>
          </cell>
          <cell r="K30">
            <v>0</v>
          </cell>
        </row>
        <row r="31">
          <cell r="B31">
            <v>27.420833333333331</v>
          </cell>
          <cell r="C31">
            <v>34.700000000000003</v>
          </cell>
          <cell r="D31">
            <v>22.4</v>
          </cell>
          <cell r="E31">
            <v>67.875</v>
          </cell>
          <cell r="F31">
            <v>97</v>
          </cell>
          <cell r="G31">
            <v>38</v>
          </cell>
          <cell r="H31">
            <v>26.64</v>
          </cell>
          <cell r="I31" t="str">
            <v>*</v>
          </cell>
          <cell r="J31">
            <v>46.800000000000004</v>
          </cell>
          <cell r="K31">
            <v>1.4</v>
          </cell>
        </row>
        <row r="32">
          <cell r="B32">
            <v>26.029166666666658</v>
          </cell>
          <cell r="C32">
            <v>33.4</v>
          </cell>
          <cell r="D32">
            <v>22.8</v>
          </cell>
          <cell r="E32">
            <v>77.291666666666671</v>
          </cell>
          <cell r="F32">
            <v>96</v>
          </cell>
          <cell r="G32">
            <v>47</v>
          </cell>
          <cell r="H32">
            <v>30.240000000000002</v>
          </cell>
          <cell r="I32" t="str">
            <v>*</v>
          </cell>
          <cell r="J32">
            <v>59.4</v>
          </cell>
          <cell r="K32">
            <v>1.8</v>
          </cell>
        </row>
        <row r="33">
          <cell r="B33">
            <v>27.108333333333338</v>
          </cell>
          <cell r="C33">
            <v>33.9</v>
          </cell>
          <cell r="D33">
            <v>23.4</v>
          </cell>
          <cell r="E33">
            <v>69.5</v>
          </cell>
          <cell r="F33">
            <v>90</v>
          </cell>
          <cell r="G33">
            <v>42</v>
          </cell>
          <cell r="H33">
            <v>27.36</v>
          </cell>
          <cell r="I33" t="str">
            <v>*</v>
          </cell>
          <cell r="J33">
            <v>45.36</v>
          </cell>
          <cell r="K33">
            <v>0.2</v>
          </cell>
        </row>
        <row r="34">
          <cell r="B34">
            <v>27.529166666666669</v>
          </cell>
          <cell r="C34">
            <v>33.6</v>
          </cell>
          <cell r="D34">
            <v>22.8</v>
          </cell>
          <cell r="E34">
            <v>66.833333333333329</v>
          </cell>
          <cell r="F34">
            <v>90</v>
          </cell>
          <cell r="G34">
            <v>41</v>
          </cell>
          <cell r="H34">
            <v>27.36</v>
          </cell>
          <cell r="I34" t="str">
            <v>*</v>
          </cell>
          <cell r="J34">
            <v>44.28</v>
          </cell>
          <cell r="K34">
            <v>0</v>
          </cell>
        </row>
        <row r="35">
          <cell r="B35">
            <v>27.541666666666661</v>
          </cell>
          <cell r="C35">
            <v>33.299999999999997</v>
          </cell>
          <cell r="D35">
            <v>23.8</v>
          </cell>
          <cell r="E35">
            <v>62.5</v>
          </cell>
          <cell r="F35">
            <v>76</v>
          </cell>
          <cell r="G35">
            <v>45</v>
          </cell>
          <cell r="H35">
            <v>16.920000000000002</v>
          </cell>
          <cell r="I35" t="str">
            <v>*</v>
          </cell>
          <cell r="J35">
            <v>36.72</v>
          </cell>
          <cell r="K35">
            <v>0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24.824999999999999</v>
          </cell>
          <cell r="C5">
            <v>31.3</v>
          </cell>
          <cell r="D5">
            <v>21.4</v>
          </cell>
          <cell r="E5">
            <v>68.571428571428569</v>
          </cell>
          <cell r="F5">
            <v>99</v>
          </cell>
          <cell r="G5">
            <v>54</v>
          </cell>
          <cell r="H5">
            <v>32.76</v>
          </cell>
          <cell r="I5" t="str">
            <v>*</v>
          </cell>
          <cell r="J5">
            <v>53.28</v>
          </cell>
          <cell r="K5">
            <v>23.199999999999996</v>
          </cell>
        </row>
        <row r="6">
          <cell r="B6">
            <v>26.879166666666663</v>
          </cell>
          <cell r="C6">
            <v>34.9</v>
          </cell>
          <cell r="D6">
            <v>22.2</v>
          </cell>
          <cell r="E6">
            <v>57.916666666666664</v>
          </cell>
          <cell r="F6">
            <v>84</v>
          </cell>
          <cell r="G6">
            <v>39</v>
          </cell>
          <cell r="H6">
            <v>14.04</v>
          </cell>
          <cell r="I6" t="str">
            <v>*</v>
          </cell>
          <cell r="J6">
            <v>32.4</v>
          </cell>
          <cell r="K6">
            <v>0.2</v>
          </cell>
        </row>
        <row r="7">
          <cell r="B7">
            <v>29.870833333333337</v>
          </cell>
          <cell r="C7">
            <v>37.4</v>
          </cell>
          <cell r="D7">
            <v>24.1</v>
          </cell>
          <cell r="E7">
            <v>57.916666666666664</v>
          </cell>
          <cell r="F7">
            <v>81</v>
          </cell>
          <cell r="G7">
            <v>31</v>
          </cell>
          <cell r="H7">
            <v>12.96</v>
          </cell>
          <cell r="I7" t="str">
            <v>*</v>
          </cell>
          <cell r="J7">
            <v>26.64</v>
          </cell>
          <cell r="K7">
            <v>0</v>
          </cell>
        </row>
        <row r="8">
          <cell r="B8">
            <v>31.337500000000006</v>
          </cell>
          <cell r="C8">
            <v>37.6</v>
          </cell>
          <cell r="D8">
            <v>26.3</v>
          </cell>
          <cell r="E8">
            <v>47.5</v>
          </cell>
          <cell r="F8">
            <v>66</v>
          </cell>
          <cell r="G8">
            <v>23</v>
          </cell>
          <cell r="H8">
            <v>24.48</v>
          </cell>
          <cell r="I8" t="str">
            <v>*</v>
          </cell>
          <cell r="J8">
            <v>48.6</v>
          </cell>
          <cell r="K8">
            <v>0</v>
          </cell>
        </row>
        <row r="9">
          <cell r="B9">
            <v>28.479166666666668</v>
          </cell>
          <cell r="C9">
            <v>35.9</v>
          </cell>
          <cell r="D9">
            <v>23.2</v>
          </cell>
          <cell r="E9">
            <v>60.388888888888886</v>
          </cell>
          <cell r="F9">
            <v>100</v>
          </cell>
          <cell r="G9">
            <v>38</v>
          </cell>
          <cell r="H9">
            <v>18.720000000000002</v>
          </cell>
          <cell r="I9" t="str">
            <v>*</v>
          </cell>
          <cell r="J9">
            <v>36.36</v>
          </cell>
          <cell r="K9">
            <v>2</v>
          </cell>
        </row>
        <row r="10">
          <cell r="B10">
            <v>29.695833333333336</v>
          </cell>
          <cell r="C10">
            <v>37.4</v>
          </cell>
          <cell r="D10">
            <v>24.9</v>
          </cell>
          <cell r="E10">
            <v>63.095238095238095</v>
          </cell>
          <cell r="F10">
            <v>100</v>
          </cell>
          <cell r="G10">
            <v>31</v>
          </cell>
          <cell r="H10">
            <v>25.2</v>
          </cell>
          <cell r="I10" t="str">
            <v>*</v>
          </cell>
          <cell r="J10">
            <v>38.880000000000003</v>
          </cell>
          <cell r="K10">
            <v>0</v>
          </cell>
        </row>
        <row r="11">
          <cell r="B11">
            <v>30.487499999999997</v>
          </cell>
          <cell r="C11">
            <v>38.1</v>
          </cell>
          <cell r="D11">
            <v>25.4</v>
          </cell>
          <cell r="E11">
            <v>55.375</v>
          </cell>
          <cell r="F11">
            <v>76</v>
          </cell>
          <cell r="G11">
            <v>30</v>
          </cell>
          <cell r="H11">
            <v>27.36</v>
          </cell>
          <cell r="I11" t="str">
            <v>*</v>
          </cell>
          <cell r="J11">
            <v>46.080000000000005</v>
          </cell>
          <cell r="K11">
            <v>0</v>
          </cell>
        </row>
        <row r="12">
          <cell r="B12">
            <v>23.737500000000001</v>
          </cell>
          <cell r="C12">
            <v>28.6</v>
          </cell>
          <cell r="D12">
            <v>19.899999999999999</v>
          </cell>
          <cell r="E12">
            <v>83.181818181818187</v>
          </cell>
          <cell r="F12">
            <v>100</v>
          </cell>
          <cell r="G12">
            <v>66</v>
          </cell>
          <cell r="H12">
            <v>24.48</v>
          </cell>
          <cell r="I12" t="str">
            <v>*</v>
          </cell>
          <cell r="J12">
            <v>50.76</v>
          </cell>
          <cell r="K12">
            <v>23</v>
          </cell>
        </row>
        <row r="13">
          <cell r="B13">
            <v>21.620833333333334</v>
          </cell>
          <cell r="C13">
            <v>28.3</v>
          </cell>
          <cell r="D13">
            <v>17.3</v>
          </cell>
          <cell r="E13">
            <v>59.5</v>
          </cell>
          <cell r="F13">
            <v>97</v>
          </cell>
          <cell r="G13">
            <v>40</v>
          </cell>
          <cell r="H13">
            <v>14.4</v>
          </cell>
          <cell r="I13" t="str">
            <v>*</v>
          </cell>
          <cell r="J13">
            <v>37.440000000000005</v>
          </cell>
          <cell r="K13">
            <v>1.2000000000000002</v>
          </cell>
        </row>
        <row r="14">
          <cell r="B14">
            <v>24.504166666666674</v>
          </cell>
          <cell r="C14">
            <v>31.1</v>
          </cell>
          <cell r="D14">
            <v>19</v>
          </cell>
          <cell r="E14">
            <v>68.181818181818187</v>
          </cell>
          <cell r="F14">
            <v>100</v>
          </cell>
          <cell r="G14">
            <v>41</v>
          </cell>
          <cell r="H14">
            <v>23.400000000000002</v>
          </cell>
          <cell r="I14" t="str">
            <v>*</v>
          </cell>
          <cell r="J14">
            <v>36</v>
          </cell>
          <cell r="K14">
            <v>0</v>
          </cell>
        </row>
        <row r="15">
          <cell r="B15">
            <v>27.629166666666663</v>
          </cell>
          <cell r="C15">
            <v>37.200000000000003</v>
          </cell>
          <cell r="D15">
            <v>20.9</v>
          </cell>
          <cell r="E15">
            <v>56.375</v>
          </cell>
          <cell r="F15">
            <v>78</v>
          </cell>
          <cell r="G15">
            <v>28</v>
          </cell>
          <cell r="H15">
            <v>22.32</v>
          </cell>
          <cell r="I15" t="str">
            <v>*</v>
          </cell>
          <cell r="J15">
            <v>36.72</v>
          </cell>
          <cell r="K15">
            <v>0</v>
          </cell>
        </row>
        <row r="16">
          <cell r="B16">
            <v>30.358333333333334</v>
          </cell>
          <cell r="C16">
            <v>37</v>
          </cell>
          <cell r="D16">
            <v>26</v>
          </cell>
          <cell r="E16">
            <v>54.75</v>
          </cell>
          <cell r="F16">
            <v>70</v>
          </cell>
          <cell r="G16">
            <v>32</v>
          </cell>
          <cell r="H16">
            <v>29.880000000000003</v>
          </cell>
          <cell r="I16" t="str">
            <v>*</v>
          </cell>
          <cell r="J16">
            <v>55.440000000000005</v>
          </cell>
          <cell r="K16">
            <v>0</v>
          </cell>
        </row>
        <row r="17">
          <cell r="B17">
            <v>22.825000000000003</v>
          </cell>
          <cell r="C17">
            <v>28</v>
          </cell>
          <cell r="D17">
            <v>18.3</v>
          </cell>
          <cell r="E17">
            <v>72.166666666666671</v>
          </cell>
          <cell r="F17">
            <v>98</v>
          </cell>
          <cell r="G17">
            <v>53</v>
          </cell>
          <cell r="H17">
            <v>19.440000000000001</v>
          </cell>
          <cell r="I17" t="str">
            <v>*</v>
          </cell>
          <cell r="J17">
            <v>39.96</v>
          </cell>
          <cell r="K17">
            <v>0</v>
          </cell>
        </row>
        <row r="18">
          <cell r="B18">
            <v>23.812500000000004</v>
          </cell>
          <cell r="C18">
            <v>30.2</v>
          </cell>
          <cell r="D18">
            <v>18.7</v>
          </cell>
          <cell r="E18">
            <v>66.625</v>
          </cell>
          <cell r="F18">
            <v>82</v>
          </cell>
          <cell r="G18">
            <v>48</v>
          </cell>
          <cell r="H18">
            <v>19.079999999999998</v>
          </cell>
          <cell r="I18" t="str">
            <v>*</v>
          </cell>
          <cell r="J18">
            <v>32.76</v>
          </cell>
          <cell r="K18">
            <v>0</v>
          </cell>
        </row>
        <row r="19">
          <cell r="B19">
            <v>25.766666666666669</v>
          </cell>
          <cell r="C19">
            <v>34.1</v>
          </cell>
          <cell r="D19">
            <v>18.8</v>
          </cell>
          <cell r="E19">
            <v>62.666666666666664</v>
          </cell>
          <cell r="F19">
            <v>81</v>
          </cell>
          <cell r="G19">
            <v>40</v>
          </cell>
          <cell r="H19">
            <v>19.8</v>
          </cell>
          <cell r="I19" t="str">
            <v>*</v>
          </cell>
          <cell r="J19">
            <v>36.72</v>
          </cell>
          <cell r="K19">
            <v>0</v>
          </cell>
        </row>
        <row r="20">
          <cell r="B20">
            <v>30.554166666666664</v>
          </cell>
          <cell r="C20">
            <v>39</v>
          </cell>
          <cell r="D20">
            <v>23.6</v>
          </cell>
          <cell r="E20">
            <v>53.5</v>
          </cell>
          <cell r="F20">
            <v>81</v>
          </cell>
          <cell r="G20">
            <v>26</v>
          </cell>
          <cell r="H20">
            <v>18.720000000000002</v>
          </cell>
          <cell r="I20" t="str">
            <v>*</v>
          </cell>
          <cell r="J20">
            <v>47.88</v>
          </cell>
          <cell r="K20">
            <v>0</v>
          </cell>
        </row>
        <row r="21">
          <cell r="B21">
            <v>29.054166666666674</v>
          </cell>
          <cell r="C21">
            <v>33.5</v>
          </cell>
          <cell r="D21">
            <v>25.5</v>
          </cell>
          <cell r="E21">
            <v>54.666666666666664</v>
          </cell>
          <cell r="F21">
            <v>74</v>
          </cell>
          <cell r="G21">
            <v>39</v>
          </cell>
          <cell r="H21">
            <v>28.08</v>
          </cell>
          <cell r="I21" t="str">
            <v>*</v>
          </cell>
          <cell r="J21">
            <v>46.440000000000005</v>
          </cell>
          <cell r="K21">
            <v>0</v>
          </cell>
        </row>
        <row r="22">
          <cell r="B22">
            <v>28.404166666666658</v>
          </cell>
          <cell r="C22">
            <v>36.700000000000003</v>
          </cell>
          <cell r="D22">
            <v>22.8</v>
          </cell>
          <cell r="E22">
            <v>60</v>
          </cell>
          <cell r="F22">
            <v>81</v>
          </cell>
          <cell r="G22">
            <v>33</v>
          </cell>
          <cell r="H22">
            <v>22.32</v>
          </cell>
          <cell r="I22" t="str">
            <v>*</v>
          </cell>
          <cell r="J22">
            <v>42.480000000000004</v>
          </cell>
          <cell r="K22">
            <v>0</v>
          </cell>
        </row>
        <row r="23">
          <cell r="B23">
            <v>24.454166666666666</v>
          </cell>
          <cell r="C23">
            <v>28.4</v>
          </cell>
          <cell r="D23">
            <v>21.1</v>
          </cell>
          <cell r="E23">
            <v>65.958333333333329</v>
          </cell>
          <cell r="F23">
            <v>78</v>
          </cell>
          <cell r="G23">
            <v>51</v>
          </cell>
          <cell r="H23">
            <v>26.64</v>
          </cell>
          <cell r="I23" t="str">
            <v>*</v>
          </cell>
          <cell r="J23">
            <v>44.28</v>
          </cell>
          <cell r="K23">
            <v>0</v>
          </cell>
        </row>
        <row r="24">
          <cell r="B24">
            <v>25.408333333333331</v>
          </cell>
          <cell r="C24">
            <v>33.5</v>
          </cell>
          <cell r="D24">
            <v>20.100000000000001</v>
          </cell>
          <cell r="E24">
            <v>62.666666666666664</v>
          </cell>
          <cell r="F24">
            <v>80</v>
          </cell>
          <cell r="G24">
            <v>36</v>
          </cell>
          <cell r="H24">
            <v>27</v>
          </cell>
          <cell r="I24" t="str">
            <v>*</v>
          </cell>
          <cell r="J24">
            <v>42.480000000000004</v>
          </cell>
          <cell r="K24">
            <v>0</v>
          </cell>
        </row>
        <row r="25">
          <cell r="B25">
            <v>26.724999999999994</v>
          </cell>
          <cell r="C25">
            <v>33.299999999999997</v>
          </cell>
          <cell r="D25">
            <v>20.8</v>
          </cell>
          <cell r="E25">
            <v>57.583333333333336</v>
          </cell>
          <cell r="F25">
            <v>81</v>
          </cell>
          <cell r="G25">
            <v>33</v>
          </cell>
          <cell r="H25">
            <v>21.240000000000002</v>
          </cell>
          <cell r="I25" t="str">
            <v>*</v>
          </cell>
          <cell r="J25">
            <v>32.4</v>
          </cell>
          <cell r="K25">
            <v>0</v>
          </cell>
        </row>
        <row r="26">
          <cell r="B26">
            <v>27.062500000000004</v>
          </cell>
          <cell r="C26">
            <v>35.299999999999997</v>
          </cell>
          <cell r="D26">
            <v>19.100000000000001</v>
          </cell>
          <cell r="E26">
            <v>54.833333333333336</v>
          </cell>
          <cell r="F26">
            <v>81</v>
          </cell>
          <cell r="G26">
            <v>31</v>
          </cell>
          <cell r="H26">
            <v>19.440000000000001</v>
          </cell>
          <cell r="I26" t="str">
            <v>*</v>
          </cell>
          <cell r="J26">
            <v>35.64</v>
          </cell>
          <cell r="K26">
            <v>0</v>
          </cell>
        </row>
        <row r="27">
          <cell r="B27">
            <v>30.308333333333326</v>
          </cell>
          <cell r="C27">
            <v>39.799999999999997</v>
          </cell>
          <cell r="D27">
            <v>23.3</v>
          </cell>
          <cell r="E27">
            <v>48.333333333333336</v>
          </cell>
          <cell r="F27">
            <v>73</v>
          </cell>
          <cell r="G27">
            <v>21</v>
          </cell>
          <cell r="H27">
            <v>19.079999999999998</v>
          </cell>
          <cell r="I27" t="str">
            <v>*</v>
          </cell>
          <cell r="J27">
            <v>30.96</v>
          </cell>
          <cell r="K27">
            <v>0</v>
          </cell>
        </row>
        <row r="28">
          <cell r="B28">
            <v>27.4375</v>
          </cell>
          <cell r="C28">
            <v>33.5</v>
          </cell>
          <cell r="D28">
            <v>22.2</v>
          </cell>
          <cell r="E28">
            <v>51.888888888888886</v>
          </cell>
          <cell r="F28">
            <v>100</v>
          </cell>
          <cell r="G28">
            <v>37</v>
          </cell>
          <cell r="H28">
            <v>35.28</v>
          </cell>
          <cell r="I28" t="str">
            <v>*</v>
          </cell>
          <cell r="J28">
            <v>54</v>
          </cell>
          <cell r="K28">
            <v>2.2000000000000002</v>
          </cell>
        </row>
        <row r="29">
          <cell r="B29">
            <v>24.941666666666666</v>
          </cell>
          <cell r="C29">
            <v>30.6</v>
          </cell>
          <cell r="D29">
            <v>21.2</v>
          </cell>
          <cell r="E29">
            <v>67.333333333333329</v>
          </cell>
          <cell r="F29">
            <v>100</v>
          </cell>
          <cell r="G29">
            <v>54</v>
          </cell>
          <cell r="H29">
            <v>15.48</v>
          </cell>
          <cell r="I29" t="str">
            <v>*</v>
          </cell>
          <cell r="J29">
            <v>25.56</v>
          </cell>
          <cell r="K29">
            <v>0.2</v>
          </cell>
        </row>
        <row r="30">
          <cell r="B30">
            <v>27.129166666666663</v>
          </cell>
          <cell r="C30">
            <v>32.6</v>
          </cell>
          <cell r="D30">
            <v>23.2</v>
          </cell>
          <cell r="E30">
            <v>70.708333333333329</v>
          </cell>
          <cell r="F30">
            <v>100</v>
          </cell>
          <cell r="G30">
            <v>47</v>
          </cell>
          <cell r="H30">
            <v>13.68</v>
          </cell>
          <cell r="I30" t="str">
            <v>*</v>
          </cell>
          <cell r="J30">
            <v>29.16</v>
          </cell>
          <cell r="K30">
            <v>2.8</v>
          </cell>
        </row>
        <row r="31">
          <cell r="B31">
            <v>26.295833333333324</v>
          </cell>
          <cell r="C31">
            <v>34.1</v>
          </cell>
          <cell r="D31">
            <v>22.1</v>
          </cell>
          <cell r="E31">
            <v>73.8</v>
          </cell>
          <cell r="F31">
            <v>100</v>
          </cell>
          <cell r="G31">
            <v>48</v>
          </cell>
          <cell r="H31">
            <v>23.040000000000003</v>
          </cell>
          <cell r="I31" t="str">
            <v>*</v>
          </cell>
          <cell r="J31">
            <v>52.56</v>
          </cell>
          <cell r="K31">
            <v>1.2000000000000002</v>
          </cell>
        </row>
        <row r="32">
          <cell r="B32">
            <v>25.179166666666664</v>
          </cell>
          <cell r="C32">
            <v>32.6</v>
          </cell>
          <cell r="D32">
            <v>21.3</v>
          </cell>
          <cell r="E32">
            <v>75.571428571428569</v>
          </cell>
          <cell r="F32">
            <v>100</v>
          </cell>
          <cell r="G32">
            <v>53</v>
          </cell>
          <cell r="H32">
            <v>22.32</v>
          </cell>
          <cell r="I32" t="str">
            <v>*</v>
          </cell>
          <cell r="J32">
            <v>75.239999999999995</v>
          </cell>
          <cell r="K32">
            <v>17.599999999999998</v>
          </cell>
        </row>
        <row r="33">
          <cell r="B33">
            <v>26.933333333333326</v>
          </cell>
          <cell r="C33">
            <v>31.5</v>
          </cell>
          <cell r="D33">
            <v>24.2</v>
          </cell>
          <cell r="E33">
            <v>72.166666666666671</v>
          </cell>
          <cell r="F33">
            <v>88</v>
          </cell>
          <cell r="G33">
            <v>52</v>
          </cell>
          <cell r="H33">
            <v>14.4</v>
          </cell>
          <cell r="I33" t="str">
            <v>*</v>
          </cell>
          <cell r="J33">
            <v>31.319999999999997</v>
          </cell>
          <cell r="K33">
            <v>0.2</v>
          </cell>
        </row>
        <row r="34">
          <cell r="B34">
            <v>26.612499999999997</v>
          </cell>
          <cell r="C34">
            <v>30.4</v>
          </cell>
          <cell r="D34">
            <v>24.1</v>
          </cell>
          <cell r="E34">
            <v>71.833333333333329</v>
          </cell>
          <cell r="F34">
            <v>96</v>
          </cell>
          <cell r="G34">
            <v>52</v>
          </cell>
          <cell r="H34">
            <v>21.240000000000002</v>
          </cell>
          <cell r="I34" t="str">
            <v>*</v>
          </cell>
          <cell r="J34">
            <v>40.680000000000007</v>
          </cell>
          <cell r="K34">
            <v>0</v>
          </cell>
        </row>
        <row r="35">
          <cell r="B35">
            <v>25.574999999999999</v>
          </cell>
          <cell r="C35">
            <v>28.4</v>
          </cell>
          <cell r="D35">
            <v>23.1</v>
          </cell>
          <cell r="E35">
            <v>85.266666666666666</v>
          </cell>
          <cell r="F35">
            <v>100</v>
          </cell>
          <cell r="G35">
            <v>67</v>
          </cell>
          <cell r="H35">
            <v>12.96</v>
          </cell>
          <cell r="I35" t="str">
            <v>*</v>
          </cell>
          <cell r="J35">
            <v>27.720000000000002</v>
          </cell>
          <cell r="K35">
            <v>3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25.854166666666661</v>
          </cell>
          <cell r="C5">
            <v>34.9</v>
          </cell>
          <cell r="D5">
            <v>19.8</v>
          </cell>
          <cell r="E5">
            <v>62.291666666666664</v>
          </cell>
          <cell r="F5">
            <v>84</v>
          </cell>
          <cell r="G5">
            <v>41</v>
          </cell>
          <cell r="H5">
            <v>21.240000000000002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27.745833333333334</v>
          </cell>
          <cell r="C6">
            <v>36.9</v>
          </cell>
          <cell r="D6">
            <v>20</v>
          </cell>
          <cell r="E6">
            <v>61.958333333333336</v>
          </cell>
          <cell r="F6">
            <v>87</v>
          </cell>
          <cell r="G6">
            <v>39</v>
          </cell>
          <cell r="H6">
            <v>15.48</v>
          </cell>
          <cell r="I6" t="str">
            <v>*</v>
          </cell>
          <cell r="J6">
            <v>28.8</v>
          </cell>
          <cell r="K6">
            <v>0</v>
          </cell>
        </row>
        <row r="7">
          <cell r="B7">
            <v>31.733333333333334</v>
          </cell>
          <cell r="C7">
            <v>38.200000000000003</v>
          </cell>
          <cell r="D7">
            <v>26.9</v>
          </cell>
          <cell r="E7">
            <v>51.791666666666664</v>
          </cell>
          <cell r="F7">
            <v>68</v>
          </cell>
          <cell r="G7">
            <v>34</v>
          </cell>
          <cell r="H7">
            <v>29.16</v>
          </cell>
          <cell r="I7" t="str">
            <v>*</v>
          </cell>
          <cell r="J7">
            <v>49.32</v>
          </cell>
          <cell r="K7">
            <v>0</v>
          </cell>
        </row>
        <row r="8">
          <cell r="B8">
            <v>30.891666666666669</v>
          </cell>
          <cell r="C8">
            <v>37.6</v>
          </cell>
          <cell r="D8">
            <v>24.7</v>
          </cell>
          <cell r="E8">
            <v>53.791666666666664</v>
          </cell>
          <cell r="F8">
            <v>72</v>
          </cell>
          <cell r="G8">
            <v>36</v>
          </cell>
          <cell r="H8">
            <v>35.28</v>
          </cell>
          <cell r="I8" t="str">
            <v>*</v>
          </cell>
          <cell r="J8">
            <v>57.24</v>
          </cell>
          <cell r="K8">
            <v>0</v>
          </cell>
        </row>
        <row r="9">
          <cell r="B9">
            <v>23.479166666666668</v>
          </cell>
          <cell r="C9">
            <v>32.700000000000003</v>
          </cell>
          <cell r="D9">
            <v>17.399999999999999</v>
          </cell>
          <cell r="E9">
            <v>70.791666666666671</v>
          </cell>
          <cell r="F9">
            <v>92</v>
          </cell>
          <cell r="G9">
            <v>45</v>
          </cell>
          <cell r="H9">
            <v>31.680000000000003</v>
          </cell>
          <cell r="I9" t="str">
            <v>*</v>
          </cell>
          <cell r="J9">
            <v>47.88</v>
          </cell>
          <cell r="K9">
            <v>0</v>
          </cell>
        </row>
        <row r="10">
          <cell r="B10">
            <v>28.616666666666664</v>
          </cell>
          <cell r="C10">
            <v>37.6</v>
          </cell>
          <cell r="D10">
            <v>20.6</v>
          </cell>
          <cell r="E10">
            <v>61.375</v>
          </cell>
          <cell r="F10">
            <v>90</v>
          </cell>
          <cell r="G10">
            <v>34</v>
          </cell>
          <cell r="H10">
            <v>29.880000000000003</v>
          </cell>
          <cell r="I10" t="str">
            <v>*</v>
          </cell>
          <cell r="J10">
            <v>52.2</v>
          </cell>
          <cell r="K10">
            <v>0</v>
          </cell>
        </row>
        <row r="11">
          <cell r="B11">
            <v>31.483333333333338</v>
          </cell>
          <cell r="C11">
            <v>39.4</v>
          </cell>
          <cell r="D11">
            <v>26.4</v>
          </cell>
          <cell r="E11">
            <v>52.458333333333336</v>
          </cell>
          <cell r="F11">
            <v>87</v>
          </cell>
          <cell r="G11">
            <v>32</v>
          </cell>
          <cell r="H11">
            <v>30.6</v>
          </cell>
          <cell r="I11" t="str">
            <v>*</v>
          </cell>
          <cell r="J11">
            <v>53.28</v>
          </cell>
          <cell r="K11">
            <v>0</v>
          </cell>
        </row>
        <row r="12">
          <cell r="B12">
            <v>20.554166666666671</v>
          </cell>
          <cell r="C12">
            <v>26.6</v>
          </cell>
          <cell r="D12">
            <v>17</v>
          </cell>
          <cell r="E12">
            <v>93.25</v>
          </cell>
          <cell r="F12">
            <v>100</v>
          </cell>
          <cell r="G12">
            <v>78</v>
          </cell>
          <cell r="H12">
            <v>21.6</v>
          </cell>
          <cell r="I12" t="str">
            <v>*</v>
          </cell>
          <cell r="J12">
            <v>42.480000000000004</v>
          </cell>
          <cell r="K12">
            <v>42.400000000000006</v>
          </cell>
        </row>
        <row r="13">
          <cell r="B13">
            <v>21.379166666666666</v>
          </cell>
          <cell r="C13">
            <v>29.9</v>
          </cell>
          <cell r="D13">
            <v>14.7</v>
          </cell>
          <cell r="E13">
            <v>81.5</v>
          </cell>
          <cell r="F13">
            <v>100</v>
          </cell>
          <cell r="G13">
            <v>45</v>
          </cell>
          <cell r="H13">
            <v>12.6</v>
          </cell>
          <cell r="I13" t="str">
            <v>*</v>
          </cell>
          <cell r="J13">
            <v>27.720000000000002</v>
          </cell>
          <cell r="K13">
            <v>2.4000000000000004</v>
          </cell>
        </row>
        <row r="14">
          <cell r="B14">
            <v>26.141666666666666</v>
          </cell>
          <cell r="C14">
            <v>34.6</v>
          </cell>
          <cell r="D14">
            <v>19.3</v>
          </cell>
          <cell r="E14">
            <v>65.125</v>
          </cell>
          <cell r="F14">
            <v>90</v>
          </cell>
          <cell r="G14">
            <v>45</v>
          </cell>
          <cell r="H14">
            <v>17.64</v>
          </cell>
          <cell r="I14" t="str">
            <v>*</v>
          </cell>
          <cell r="J14">
            <v>30.240000000000002</v>
          </cell>
          <cell r="K14">
            <v>0</v>
          </cell>
        </row>
        <row r="15">
          <cell r="B15">
            <v>30.154166666666672</v>
          </cell>
          <cell r="C15">
            <v>37.200000000000003</v>
          </cell>
          <cell r="D15">
            <v>24.5</v>
          </cell>
          <cell r="E15">
            <v>62.708333333333336</v>
          </cell>
          <cell r="F15">
            <v>85</v>
          </cell>
          <cell r="G15">
            <v>39</v>
          </cell>
          <cell r="H15">
            <v>22.32</v>
          </cell>
          <cell r="I15" t="str">
            <v>*</v>
          </cell>
          <cell r="J15">
            <v>41.76</v>
          </cell>
          <cell r="K15">
            <v>0</v>
          </cell>
        </row>
        <row r="16">
          <cell r="B16">
            <v>25.154166666666669</v>
          </cell>
          <cell r="C16">
            <v>31.5</v>
          </cell>
          <cell r="D16">
            <v>18.600000000000001</v>
          </cell>
          <cell r="E16">
            <v>69.083333333333329</v>
          </cell>
          <cell r="F16">
            <v>86</v>
          </cell>
          <cell r="G16">
            <v>52</v>
          </cell>
          <cell r="H16">
            <v>28.8</v>
          </cell>
          <cell r="I16" t="str">
            <v>*</v>
          </cell>
          <cell r="J16">
            <v>42.480000000000004</v>
          </cell>
          <cell r="K16">
            <v>0</v>
          </cell>
        </row>
        <row r="17">
          <cell r="B17">
            <v>19.37916666666667</v>
          </cell>
          <cell r="C17">
            <v>27</v>
          </cell>
          <cell r="D17">
            <v>15.2</v>
          </cell>
          <cell r="E17">
            <v>73</v>
          </cell>
          <cell r="F17">
            <v>89</v>
          </cell>
          <cell r="G17">
            <v>45</v>
          </cell>
          <cell r="H17">
            <v>26.28</v>
          </cell>
          <cell r="I17" t="str">
            <v>*</v>
          </cell>
          <cell r="J17">
            <v>44.64</v>
          </cell>
          <cell r="K17">
            <v>0</v>
          </cell>
        </row>
        <row r="18">
          <cell r="B18">
            <v>24.445833333333336</v>
          </cell>
          <cell r="C18">
            <v>33.9</v>
          </cell>
          <cell r="D18">
            <v>17.5</v>
          </cell>
          <cell r="E18">
            <v>61.958333333333336</v>
          </cell>
          <cell r="F18">
            <v>75</v>
          </cell>
          <cell r="G18">
            <v>45</v>
          </cell>
          <cell r="H18">
            <v>12.24</v>
          </cell>
          <cell r="I18" t="str">
            <v>*</v>
          </cell>
          <cell r="J18">
            <v>23.040000000000003</v>
          </cell>
          <cell r="K18">
            <v>0</v>
          </cell>
        </row>
        <row r="19">
          <cell r="B19">
            <v>28.941666666666663</v>
          </cell>
          <cell r="C19">
            <v>37.6</v>
          </cell>
          <cell r="D19">
            <v>21.5</v>
          </cell>
          <cell r="E19">
            <v>67.208333333333329</v>
          </cell>
          <cell r="F19">
            <v>94</v>
          </cell>
          <cell r="G19">
            <v>38</v>
          </cell>
          <cell r="H19">
            <v>15.840000000000002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30.633333333333336</v>
          </cell>
          <cell r="C20">
            <v>37.700000000000003</v>
          </cell>
          <cell r="D20">
            <v>24.9</v>
          </cell>
          <cell r="E20">
            <v>56.25</v>
          </cell>
          <cell r="F20">
            <v>77</v>
          </cell>
          <cell r="G20">
            <v>37</v>
          </cell>
          <cell r="H20">
            <v>24.12</v>
          </cell>
          <cell r="I20" t="str">
            <v>*</v>
          </cell>
          <cell r="J20">
            <v>41.76</v>
          </cell>
          <cell r="K20">
            <v>0</v>
          </cell>
        </row>
        <row r="21">
          <cell r="B21">
            <v>31.833333333333329</v>
          </cell>
          <cell r="C21">
            <v>39.299999999999997</v>
          </cell>
          <cell r="D21">
            <v>25.8</v>
          </cell>
          <cell r="E21">
            <v>49.375</v>
          </cell>
          <cell r="F21">
            <v>69</v>
          </cell>
          <cell r="G21">
            <v>26</v>
          </cell>
          <cell r="H21">
            <v>21.96</v>
          </cell>
          <cell r="I21" t="str">
            <v>*</v>
          </cell>
          <cell r="J21">
            <v>48.96</v>
          </cell>
          <cell r="K21">
            <v>0</v>
          </cell>
        </row>
        <row r="22">
          <cell r="B22">
            <v>30.229166666666668</v>
          </cell>
          <cell r="C22">
            <v>38.799999999999997</v>
          </cell>
          <cell r="D22">
            <v>23.1</v>
          </cell>
          <cell r="E22">
            <v>55.041666666666664</v>
          </cell>
          <cell r="F22">
            <v>83</v>
          </cell>
          <cell r="G22">
            <v>31</v>
          </cell>
          <cell r="H22">
            <v>29.16</v>
          </cell>
          <cell r="I22" t="str">
            <v>*</v>
          </cell>
          <cell r="J22">
            <v>50.04</v>
          </cell>
          <cell r="K22">
            <v>0</v>
          </cell>
        </row>
        <row r="23">
          <cell r="B23">
            <v>28.670833333333338</v>
          </cell>
          <cell r="C23">
            <v>37.4</v>
          </cell>
          <cell r="D23">
            <v>23</v>
          </cell>
          <cell r="E23">
            <v>67.958333333333329</v>
          </cell>
          <cell r="F23">
            <v>90</v>
          </cell>
          <cell r="G23">
            <v>40</v>
          </cell>
          <cell r="H23">
            <v>32.04</v>
          </cell>
          <cell r="I23" t="str">
            <v>*</v>
          </cell>
          <cell r="J23">
            <v>57.24</v>
          </cell>
          <cell r="K23">
            <v>0</v>
          </cell>
        </row>
        <row r="24">
          <cell r="B24">
            <v>26.966666666666665</v>
          </cell>
          <cell r="C24">
            <v>34.9</v>
          </cell>
          <cell r="D24">
            <v>22.4</v>
          </cell>
          <cell r="E24">
            <v>74.75</v>
          </cell>
          <cell r="F24">
            <v>96</v>
          </cell>
          <cell r="G24">
            <v>46</v>
          </cell>
          <cell r="H24">
            <v>17.64</v>
          </cell>
          <cell r="I24" t="str">
            <v>*</v>
          </cell>
          <cell r="J24">
            <v>37.440000000000005</v>
          </cell>
          <cell r="K24">
            <v>0.4</v>
          </cell>
        </row>
        <row r="25">
          <cell r="B25">
            <v>29.016666666666662</v>
          </cell>
          <cell r="C25">
            <v>37.9</v>
          </cell>
          <cell r="D25">
            <v>21.8</v>
          </cell>
          <cell r="E25">
            <v>66.041666666666671</v>
          </cell>
          <cell r="F25">
            <v>94</v>
          </cell>
          <cell r="G25">
            <v>36</v>
          </cell>
          <cell r="H25">
            <v>17.28</v>
          </cell>
          <cell r="I25" t="str">
            <v>*</v>
          </cell>
          <cell r="J25">
            <v>32.76</v>
          </cell>
          <cell r="K25">
            <v>0</v>
          </cell>
        </row>
        <row r="26">
          <cell r="B26">
            <v>30.258333333333329</v>
          </cell>
          <cell r="C26">
            <v>38.299999999999997</v>
          </cell>
          <cell r="D26">
            <v>23.1</v>
          </cell>
          <cell r="E26">
            <v>61.708333333333336</v>
          </cell>
          <cell r="F26">
            <v>92</v>
          </cell>
          <cell r="G26">
            <v>35</v>
          </cell>
          <cell r="H26">
            <v>17.64</v>
          </cell>
          <cell r="I26" t="str">
            <v>*</v>
          </cell>
          <cell r="J26">
            <v>37.440000000000005</v>
          </cell>
          <cell r="K26">
            <v>0</v>
          </cell>
        </row>
        <row r="27">
          <cell r="B27">
            <v>30.999999999999996</v>
          </cell>
          <cell r="C27">
            <v>39.9</v>
          </cell>
          <cell r="D27">
            <v>24.1</v>
          </cell>
          <cell r="E27">
            <v>57.583333333333336</v>
          </cell>
          <cell r="F27">
            <v>84</v>
          </cell>
          <cell r="G27">
            <v>32</v>
          </cell>
          <cell r="H27">
            <v>21.6</v>
          </cell>
          <cell r="I27" t="str">
            <v>*</v>
          </cell>
          <cell r="J27">
            <v>40.32</v>
          </cell>
          <cell r="K27">
            <v>0.2</v>
          </cell>
        </row>
        <row r="28">
          <cell r="B28">
            <v>27.316666666666663</v>
          </cell>
          <cell r="C28">
            <v>32.799999999999997</v>
          </cell>
          <cell r="D28">
            <v>23.3</v>
          </cell>
          <cell r="E28">
            <v>71.083333333333329</v>
          </cell>
          <cell r="F28">
            <v>94</v>
          </cell>
          <cell r="G28">
            <v>47</v>
          </cell>
          <cell r="H28">
            <v>21.240000000000002</v>
          </cell>
          <cell r="I28" t="str">
            <v>*</v>
          </cell>
          <cell r="J28">
            <v>42.84</v>
          </cell>
          <cell r="K28">
            <v>5</v>
          </cell>
        </row>
        <row r="29">
          <cell r="B29">
            <v>25.45</v>
          </cell>
          <cell r="C29">
            <v>32.799999999999997</v>
          </cell>
          <cell r="D29">
            <v>21.5</v>
          </cell>
          <cell r="E29">
            <v>85.125</v>
          </cell>
          <cell r="F29">
            <v>100</v>
          </cell>
          <cell r="G29">
            <v>55</v>
          </cell>
          <cell r="H29">
            <v>14.04</v>
          </cell>
          <cell r="I29" t="str">
            <v>*</v>
          </cell>
          <cell r="J29">
            <v>26.28</v>
          </cell>
          <cell r="K29">
            <v>3.2</v>
          </cell>
        </row>
        <row r="30">
          <cell r="B30">
            <v>26.954166666666666</v>
          </cell>
          <cell r="C30">
            <v>34.700000000000003</v>
          </cell>
          <cell r="D30">
            <v>23.4</v>
          </cell>
          <cell r="E30">
            <v>83.791666666666671</v>
          </cell>
          <cell r="F30">
            <v>100</v>
          </cell>
          <cell r="G30">
            <v>52</v>
          </cell>
          <cell r="H30">
            <v>19.8</v>
          </cell>
          <cell r="I30" t="str">
            <v>*</v>
          </cell>
          <cell r="J30">
            <v>34.200000000000003</v>
          </cell>
          <cell r="K30">
            <v>0.2</v>
          </cell>
        </row>
        <row r="31">
          <cell r="B31">
            <v>29.358333333333331</v>
          </cell>
          <cell r="C31">
            <v>36.1</v>
          </cell>
          <cell r="D31">
            <v>23.8</v>
          </cell>
          <cell r="E31">
            <v>67.958333333333329</v>
          </cell>
          <cell r="F31">
            <v>95</v>
          </cell>
          <cell r="G31">
            <v>41</v>
          </cell>
          <cell r="H31">
            <v>23.759999999999998</v>
          </cell>
          <cell r="I31" t="str">
            <v>*</v>
          </cell>
          <cell r="J31">
            <v>42.480000000000004</v>
          </cell>
          <cell r="K31">
            <v>0</v>
          </cell>
        </row>
        <row r="32">
          <cell r="B32">
            <v>30.562500000000004</v>
          </cell>
          <cell r="C32">
            <v>36</v>
          </cell>
          <cell r="D32">
            <v>26.4</v>
          </cell>
          <cell r="E32">
            <v>58.541666666666664</v>
          </cell>
          <cell r="F32">
            <v>75</v>
          </cell>
          <cell r="G32">
            <v>37</v>
          </cell>
          <cell r="H32">
            <v>42.84</v>
          </cell>
          <cell r="I32" t="str">
            <v>*</v>
          </cell>
          <cell r="J32">
            <v>65.88000000000001</v>
          </cell>
          <cell r="K32">
            <v>0</v>
          </cell>
        </row>
        <row r="33">
          <cell r="B33">
            <v>29.220833333333328</v>
          </cell>
          <cell r="C33">
            <v>36</v>
          </cell>
          <cell r="D33">
            <v>25.2</v>
          </cell>
          <cell r="E33">
            <v>67.708333333333329</v>
          </cell>
          <cell r="F33">
            <v>95</v>
          </cell>
          <cell r="G33">
            <v>39</v>
          </cell>
          <cell r="H33">
            <v>24.48</v>
          </cell>
          <cell r="I33" t="str">
            <v>*</v>
          </cell>
          <cell r="J33">
            <v>54.36</v>
          </cell>
          <cell r="K33">
            <v>0.4</v>
          </cell>
        </row>
        <row r="34">
          <cell r="B34">
            <v>29.587500000000002</v>
          </cell>
          <cell r="C34">
            <v>35.799999999999997</v>
          </cell>
          <cell r="D34">
            <v>24.5</v>
          </cell>
          <cell r="E34">
            <v>63.416666666666664</v>
          </cell>
          <cell r="F34">
            <v>86</v>
          </cell>
          <cell r="G34">
            <v>41</v>
          </cell>
          <cell r="H34">
            <v>24.12</v>
          </cell>
          <cell r="I34" t="str">
            <v>*</v>
          </cell>
          <cell r="J34">
            <v>42.12</v>
          </cell>
          <cell r="K34">
            <v>0</v>
          </cell>
        </row>
        <row r="35">
          <cell r="B35">
            <v>26.083333333333332</v>
          </cell>
          <cell r="C35">
            <v>32.4</v>
          </cell>
          <cell r="D35">
            <v>21.4</v>
          </cell>
          <cell r="E35">
            <v>86.833333333333329</v>
          </cell>
          <cell r="F35">
            <v>100</v>
          </cell>
          <cell r="G35">
            <v>56</v>
          </cell>
          <cell r="H35">
            <v>39.6</v>
          </cell>
          <cell r="I35" t="str">
            <v>*</v>
          </cell>
          <cell r="J35">
            <v>70.92</v>
          </cell>
          <cell r="K35">
            <v>40.599999999999994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B5" sqref="B5:AG50"/>
    </sheetView>
  </sheetViews>
  <sheetFormatPr defaultRowHeight="12.75" x14ac:dyDescent="0.2"/>
  <cols>
    <col min="1" max="1" width="19.710937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26" t="s">
        <v>212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</row>
    <row r="2" spans="1:37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5"/>
    </row>
    <row r="3" spans="1:37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B3" si="0">SUM(C3+1)</f>
        <v>3</v>
      </c>
      <c r="E3" s="122">
        <f t="shared" si="0"/>
        <v>4</v>
      </c>
      <c r="F3" s="122">
        <f t="shared" si="0"/>
        <v>5</v>
      </c>
      <c r="G3" s="122">
        <v>6</v>
      </c>
      <c r="H3" s="122"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>SUM(AB3+1)</f>
        <v>28</v>
      </c>
      <c r="AD3" s="122">
        <f>SUM(AC3+1)</f>
        <v>29</v>
      </c>
      <c r="AE3" s="122">
        <v>30</v>
      </c>
      <c r="AF3" s="123">
        <v>31</v>
      </c>
      <c r="AG3" s="121" t="s">
        <v>26</v>
      </c>
    </row>
    <row r="4" spans="1:37" s="5" customForma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3"/>
      <c r="AG4" s="121"/>
    </row>
    <row r="5" spans="1:37" s="5" customFormat="1" x14ac:dyDescent="0.2">
      <c r="A5" s="48" t="s">
        <v>30</v>
      </c>
      <c r="B5" s="110">
        <f>[1]Outubro!$B$5</f>
        <v>27.316666666666663</v>
      </c>
      <c r="C5" s="110">
        <f>[1]Outubro!$B$6</f>
        <v>28.283333333333331</v>
      </c>
      <c r="D5" s="110">
        <f>[1]Outubro!$B$7</f>
        <v>30.524999999999995</v>
      </c>
      <c r="E5" s="110">
        <f>[1]Outubro!$B$8</f>
        <v>31.070833333333329</v>
      </c>
      <c r="F5" s="110">
        <f>[1]Outubro!$B$9</f>
        <v>31.270833333333332</v>
      </c>
      <c r="G5" s="110">
        <f>[1]Outubro!$B$10</f>
        <v>30.183333333333337</v>
      </c>
      <c r="H5" s="110">
        <f>[1]Outubro!$B$11</f>
        <v>29.5625</v>
      </c>
      <c r="I5" s="110">
        <f>[1]Outubro!$B$12</f>
        <v>26.237500000000001</v>
      </c>
      <c r="J5" s="110">
        <f>[1]Outubro!$B$13</f>
        <v>23.737499999999997</v>
      </c>
      <c r="K5" s="110">
        <f>[1]Outubro!$B$14</f>
        <v>26.291666666666668</v>
      </c>
      <c r="L5" s="110">
        <f>[1]Outubro!$B$15</f>
        <v>29.716666666666672</v>
      </c>
      <c r="M5" s="110">
        <f>[1]Outubro!$B$16</f>
        <v>31.875000000000004</v>
      </c>
      <c r="N5" s="110">
        <f>[1]Outubro!$B$17</f>
        <v>25.816666666666674</v>
      </c>
      <c r="O5" s="110">
        <f>[1]Outubro!$B$18</f>
        <v>27.075000000000003</v>
      </c>
      <c r="P5" s="110">
        <f>[1]Outubro!$B$19</f>
        <v>29.075000000000003</v>
      </c>
      <c r="Q5" s="110">
        <f>[1]Outubro!$B$20</f>
        <v>28.812500000000004</v>
      </c>
      <c r="R5" s="110">
        <f>[1]Outubro!$B$21</f>
        <v>29.308333333333334</v>
      </c>
      <c r="S5" s="110">
        <f>[1]Outubro!$B$22</f>
        <v>29.816666666666674</v>
      </c>
      <c r="T5" s="110">
        <f>[1]Outubro!$B$23</f>
        <v>28.766666666666666</v>
      </c>
      <c r="U5" s="110">
        <f>[1]Outubro!$B$24</f>
        <v>25.962499999999995</v>
      </c>
      <c r="V5" s="110">
        <f>[1]Outubro!$B$25</f>
        <v>28.412499999999998</v>
      </c>
      <c r="W5" s="110">
        <f>[1]Outubro!$B$26</f>
        <v>29.162499999999998</v>
      </c>
      <c r="X5" s="110">
        <f>[1]Outubro!$B$27</f>
        <v>30.208333333333332</v>
      </c>
      <c r="Y5" s="110">
        <f>[1]Outubro!$B$28</f>
        <v>28.524999999999995</v>
      </c>
      <c r="Z5" s="110">
        <f>[1]Outubro!$B$29</f>
        <v>27.25</v>
      </c>
      <c r="AA5" s="110">
        <f>[1]Outubro!$B$30</f>
        <v>29.133333333333329</v>
      </c>
      <c r="AB5" s="110">
        <f>[1]Outubro!$B$31</f>
        <v>28.69583333333334</v>
      </c>
      <c r="AC5" s="110">
        <f>[1]Outubro!$B$32</f>
        <v>26.620833333333334</v>
      </c>
      <c r="AD5" s="110">
        <f>[1]Outubro!$B$33</f>
        <v>27.858333333333324</v>
      </c>
      <c r="AE5" s="110">
        <f>[1]Outubro!$B$34</f>
        <v>26.062499999999996</v>
      </c>
      <c r="AF5" s="110">
        <f>[1]Outubro!$B$35</f>
        <v>26.933333333333334</v>
      </c>
      <c r="AG5" s="111">
        <f>AVERAGE(B5:AF5)</f>
        <v>28.373118279569891</v>
      </c>
    </row>
    <row r="6" spans="1:37" x14ac:dyDescent="0.2">
      <c r="A6" s="48" t="s">
        <v>0</v>
      </c>
      <c r="B6" s="112">
        <f>[2]Outubro!$B$5</f>
        <v>24.370833333333334</v>
      </c>
      <c r="C6" s="112">
        <f>[2]Outubro!$B$6</f>
        <v>26.158333333333335</v>
      </c>
      <c r="D6" s="112">
        <f>[2]Outubro!$B$7</f>
        <v>29.329166666666666</v>
      </c>
      <c r="E6" s="112">
        <f>[2]Outubro!$B$8</f>
        <v>29.220833333333335</v>
      </c>
      <c r="F6" s="112">
        <f>[2]Outubro!$B$9</f>
        <v>20.058333333333334</v>
      </c>
      <c r="G6" s="112">
        <f>[2]Outubro!$B$10</f>
        <v>26.145833333333339</v>
      </c>
      <c r="H6" s="112">
        <f>[2]Outubro!$B$11</f>
        <v>30.262500000000003</v>
      </c>
      <c r="I6" s="112">
        <f>[2]Outubro!$B$12</f>
        <v>19.983333333333331</v>
      </c>
      <c r="J6" s="112">
        <f>[2]Outubro!$B$13</f>
        <v>20.358333333333331</v>
      </c>
      <c r="K6" s="112">
        <f>[2]Outubro!$B$14</f>
        <v>22.795833333333334</v>
      </c>
      <c r="L6" s="112">
        <f>[2]Outubro!$B$15</f>
        <v>28.787499999999994</v>
      </c>
      <c r="M6" s="112">
        <f>[2]Outubro!$B$16</f>
        <v>23.233333333333331</v>
      </c>
      <c r="N6" s="112">
        <f>[2]Outubro!$B$17</f>
        <v>19.233333333333338</v>
      </c>
      <c r="O6" s="112">
        <f>[2]Outubro!$B$18</f>
        <v>23.991666666666664</v>
      </c>
      <c r="P6" s="112">
        <f>[2]Outubro!$B$19</f>
        <v>26.487500000000001</v>
      </c>
      <c r="Q6" s="112">
        <f>[2]Outubro!$B$20</f>
        <v>29.537499999999994</v>
      </c>
      <c r="R6" s="112">
        <f>[2]Outubro!$B$21</f>
        <v>30.412500000000005</v>
      </c>
      <c r="S6" s="112">
        <f>[2]Outubro!$B$22</f>
        <v>25.983333333333334</v>
      </c>
      <c r="T6" s="112">
        <f>[2]Outubro!$B$23</f>
        <v>23.654166666666669</v>
      </c>
      <c r="U6" s="112">
        <f>[2]Outubro!$B$24</f>
        <v>24.045833333333334</v>
      </c>
      <c r="V6" s="112">
        <f>[2]Outubro!$B$25</f>
        <v>26.179166666666671</v>
      </c>
      <c r="W6" s="112">
        <f>[2]Outubro!$B$26</f>
        <v>27.650000000000006</v>
      </c>
      <c r="X6" s="112">
        <f>[2]Outubro!$B$27</f>
        <v>29.058333333333337</v>
      </c>
      <c r="Y6" s="112">
        <f>[2]Outubro!$B$28</f>
        <v>22.641666666666669</v>
      </c>
      <c r="Z6" s="112">
        <f>[2]Outubro!$B$29</f>
        <v>23.366666666666671</v>
      </c>
      <c r="AA6" s="112">
        <f>[2]Outubro!$B$30</f>
        <v>24.462499999999995</v>
      </c>
      <c r="AB6" s="112">
        <f>[2]Outubro!$B$31</f>
        <v>23.537499999999998</v>
      </c>
      <c r="AC6" s="112">
        <f>[2]Outubro!$B$32</f>
        <v>26.216666666666665</v>
      </c>
      <c r="AD6" s="112">
        <f>[2]Outubro!$B$33</f>
        <v>28.662500000000009</v>
      </c>
      <c r="AE6" s="112">
        <f>[2]Outubro!$B$34</f>
        <v>27.145833333333339</v>
      </c>
      <c r="AF6" s="112">
        <f>[2]Outubro!$B$35</f>
        <v>25.037499999999998</v>
      </c>
      <c r="AG6" s="111">
        <f t="shared" ref="AG6:AG49" si="1">AVERAGE(B6:AF6)</f>
        <v>25.419623655913981</v>
      </c>
    </row>
    <row r="7" spans="1:37" x14ac:dyDescent="0.2">
      <c r="A7" s="48" t="s">
        <v>85</v>
      </c>
      <c r="B7" s="112">
        <f>[3]Outubro!$B$5</f>
        <v>26.795833333333334</v>
      </c>
      <c r="C7" s="112">
        <f>[3]Outubro!$B$6</f>
        <v>28.004166666666663</v>
      </c>
      <c r="D7" s="112">
        <f>[3]Outubro!$B$7</f>
        <v>30.779166666666672</v>
      </c>
      <c r="E7" s="112">
        <f>[3]Outubro!$B$8</f>
        <v>31.329166666666669</v>
      </c>
      <c r="F7" s="112">
        <f>[3]Outubro!$B$9</f>
        <v>27.479166666666668</v>
      </c>
      <c r="G7" s="112">
        <f>[3]Outubro!$B$10</f>
        <v>29.095833333333328</v>
      </c>
      <c r="H7" s="112">
        <f>[3]Outubro!$B$11</f>
        <v>31.541666666666661</v>
      </c>
      <c r="I7" s="112">
        <f>[3]Outubro!$B$12</f>
        <v>22.3125</v>
      </c>
      <c r="J7" s="112">
        <f>[3]Outubro!$B$13</f>
        <v>21.762500000000003</v>
      </c>
      <c r="K7" s="112">
        <f>[3]Outubro!$B$14</f>
        <v>24.45</v>
      </c>
      <c r="L7" s="112">
        <f>[3]Outubro!$B$15</f>
        <v>28.566666666666663</v>
      </c>
      <c r="M7" s="112">
        <f>[3]Outubro!$B$16</f>
        <v>28.850000000000005</v>
      </c>
      <c r="N7" s="112">
        <f>[3]Outubro!$B$17</f>
        <v>22.029166666666669</v>
      </c>
      <c r="O7" s="112">
        <f>[3]Outubro!$B$18</f>
        <v>24</v>
      </c>
      <c r="P7" s="112">
        <f>[3]Outubro!$B$19</f>
        <v>26.925000000000008</v>
      </c>
      <c r="Q7" s="112">
        <f>[3]Outubro!$B$20</f>
        <v>30.337500000000002</v>
      </c>
      <c r="R7" s="112">
        <f>[3]Outubro!$B$21</f>
        <v>28.375000000000004</v>
      </c>
      <c r="S7" s="112">
        <f>[3]Outubro!$B$22</f>
        <v>28.050000000000008</v>
      </c>
      <c r="T7" s="112">
        <f>[3]Outubro!$B$23</f>
        <v>26.358333333333338</v>
      </c>
      <c r="U7" s="112">
        <f>[3]Outubro!$B$24</f>
        <v>25.541666666666668</v>
      </c>
      <c r="V7" s="112">
        <f>[3]Outubro!$B$25</f>
        <v>27.516666666666666</v>
      </c>
      <c r="W7" s="112">
        <f>[3]Outubro!$B$26</f>
        <v>28.004166666666666</v>
      </c>
      <c r="X7" s="112">
        <f>[3]Outubro!$B$27</f>
        <v>29.913043478260871</v>
      </c>
      <c r="Y7" s="112">
        <f>[3]Outubro!$B$28</f>
        <v>25.266666666666666</v>
      </c>
      <c r="Z7" s="112">
        <f>[3]Outubro!$B$29</f>
        <v>24.429166666666664</v>
      </c>
      <c r="AA7" s="112">
        <f>[3]Outubro!$B$30</f>
        <v>26.624999999999996</v>
      </c>
      <c r="AB7" s="112">
        <f>[3]Outubro!$B$31</f>
        <v>25.469565217391306</v>
      </c>
      <c r="AC7" s="112">
        <f>[3]Outubro!$B$32</f>
        <v>26.737500000000001</v>
      </c>
      <c r="AD7" s="112">
        <f>[3]Outubro!$B$33</f>
        <v>27.25</v>
      </c>
      <c r="AE7" s="112">
        <f>[3]Outubro!$B$34</f>
        <v>26.883333333333336</v>
      </c>
      <c r="AF7" s="112">
        <f>[3]Outubro!$B$35</f>
        <v>24.747826086956518</v>
      </c>
      <c r="AG7" s="111">
        <f t="shared" si="1"/>
        <v>26.949234455352965</v>
      </c>
    </row>
    <row r="8" spans="1:37" x14ac:dyDescent="0.2">
      <c r="A8" s="48" t="s">
        <v>1</v>
      </c>
      <c r="B8" s="112">
        <f>[4]Outubro!$B$5</f>
        <v>28.562499999999996</v>
      </c>
      <c r="C8" s="112">
        <f>[4]Outubro!$B$6</f>
        <v>30.808333333333334</v>
      </c>
      <c r="D8" s="112">
        <f>[4]Outubro!$B$7</f>
        <v>33.162500000000001</v>
      </c>
      <c r="E8" s="112">
        <f>[4]Outubro!$B$8</f>
        <v>32.508333333333333</v>
      </c>
      <c r="F8" s="112">
        <f>[4]Outubro!$B$9</f>
        <v>26.595833333333335</v>
      </c>
      <c r="G8" s="112">
        <f>[4]Outubro!$B$10</f>
        <v>30.812499999999996</v>
      </c>
      <c r="H8" s="112">
        <f>[4]Outubro!$B$11</f>
        <v>32.145833333333336</v>
      </c>
      <c r="I8" s="112">
        <f>[4]Outubro!$B$12</f>
        <v>23.262500000000003</v>
      </c>
      <c r="J8" s="112">
        <f>[4]Outubro!$B$13</f>
        <v>23.658333333333331</v>
      </c>
      <c r="K8" s="112">
        <f>[4]Outubro!$B$14</f>
        <v>28.650000000000002</v>
      </c>
      <c r="L8" s="112">
        <f>[4]Outubro!$B$15</f>
        <v>31.604166666666668</v>
      </c>
      <c r="M8" s="112">
        <f>[4]Outubro!$B$16</f>
        <v>28.358333333333338</v>
      </c>
      <c r="N8" s="112">
        <f>[4]Outubro!$B$17</f>
        <v>22.204166666666666</v>
      </c>
      <c r="O8" s="112">
        <f>[4]Outubro!$B$18</f>
        <v>26.558333333333334</v>
      </c>
      <c r="P8" s="112">
        <f>[4]Outubro!$B$19</f>
        <v>31.220833333333331</v>
      </c>
      <c r="Q8" s="112">
        <f>[4]Outubro!$B$20</f>
        <v>31.958333333333329</v>
      </c>
      <c r="R8" s="112">
        <f>[4]Outubro!$B$21</f>
        <v>32.495833333333344</v>
      </c>
      <c r="S8" s="112">
        <f>[4]Outubro!$B$22</f>
        <v>31.824999999999999</v>
      </c>
      <c r="T8" s="112">
        <f>[4]Outubro!$B$23</f>
        <v>31.008333333333329</v>
      </c>
      <c r="U8" s="112">
        <f>[4]Outubro!$B$24</f>
        <v>28.945833333333329</v>
      </c>
      <c r="V8" s="112">
        <f>[4]Outubro!$B$25</f>
        <v>31.516666666666655</v>
      </c>
      <c r="W8" s="112">
        <f>[4]Outubro!$B$26</f>
        <v>32.779166666666669</v>
      </c>
      <c r="X8" s="112">
        <f>[4]Outubro!$B$27</f>
        <v>32.75</v>
      </c>
      <c r="Y8" s="112">
        <f>[4]Outubro!$B$28</f>
        <v>28.866666666666664</v>
      </c>
      <c r="Z8" s="112">
        <f>[4]Outubro!$B$29</f>
        <v>27.966666666666669</v>
      </c>
      <c r="AA8" s="112">
        <f>[4]Outubro!$B$30</f>
        <v>29.572727272727267</v>
      </c>
      <c r="AB8" s="112">
        <f>[4]Outubro!$B$31</f>
        <v>31.566666666666666</v>
      </c>
      <c r="AC8" s="112">
        <f>[4]Outubro!$B$32</f>
        <v>31.704166666666666</v>
      </c>
      <c r="AD8" s="112">
        <f>[4]Outubro!$B$33</f>
        <v>31.087500000000002</v>
      </c>
      <c r="AE8" s="112">
        <f>[4]Outubro!$B$34</f>
        <v>30.354166666666668</v>
      </c>
      <c r="AF8" s="112">
        <f>[4]Outubro!$B$35</f>
        <v>28.395833333333332</v>
      </c>
      <c r="AG8" s="111">
        <f t="shared" si="1"/>
        <v>29.771163245356796</v>
      </c>
    </row>
    <row r="9" spans="1:37" x14ac:dyDescent="0.2">
      <c r="A9" s="48" t="s">
        <v>146</v>
      </c>
      <c r="B9" s="112">
        <f>[5]Outubro!$B$5</f>
        <v>23.412499999999998</v>
      </c>
      <c r="C9" s="112">
        <f>[5]Outubro!$B$6</f>
        <v>25.845833333333331</v>
      </c>
      <c r="D9" s="112">
        <f>[5]Outubro!$B$7</f>
        <v>29.154166666666669</v>
      </c>
      <c r="E9" s="112">
        <f>[5]Outubro!$B$8</f>
        <v>28.245833333333326</v>
      </c>
      <c r="F9" s="112">
        <f>[5]Outubro!$B$9</f>
        <v>17.466666666666665</v>
      </c>
      <c r="G9" s="112">
        <f>[5]Outubro!$B$10</f>
        <v>26.162500000000005</v>
      </c>
      <c r="H9" s="112">
        <f>[5]Outubro!$B$11</f>
        <v>29.824999999999999</v>
      </c>
      <c r="I9" s="112">
        <f>[5]Outubro!$B$12</f>
        <v>18.737500000000001</v>
      </c>
      <c r="J9" s="112">
        <f>[5]Outubro!$B$13</f>
        <v>20.041666666666664</v>
      </c>
      <c r="K9" s="112">
        <f>[5]Outubro!$B$14</f>
        <v>23.979166666666661</v>
      </c>
      <c r="L9" s="112">
        <f>[5]Outubro!$B$15</f>
        <v>28.470833333333331</v>
      </c>
      <c r="M9" s="112">
        <f>[5]Outubro!$B$16</f>
        <v>21.433333333333334</v>
      </c>
      <c r="N9" s="112">
        <f>[5]Outubro!$B$17</f>
        <v>16.566666666666666</v>
      </c>
      <c r="O9" s="112">
        <f>[5]Outubro!$B$18</f>
        <v>23.118181818181821</v>
      </c>
      <c r="P9" s="112">
        <f>[5]Outubro!$B$19</f>
        <v>26.354166666666668</v>
      </c>
      <c r="Q9" s="112">
        <f>[5]Outubro!$B$20</f>
        <v>30.266666666666666</v>
      </c>
      <c r="R9" s="112">
        <f>[5]Outubro!$B$21</f>
        <v>31.679166666666664</v>
      </c>
      <c r="S9" s="112">
        <f>[5]Outubro!$B$22</f>
        <v>27.041666666666668</v>
      </c>
      <c r="T9" s="112">
        <f>[5]Outubro!$B$23</f>
        <v>23.749999999999996</v>
      </c>
      <c r="U9" s="112">
        <f>[5]Outubro!$B$24</f>
        <v>23.283333333333335</v>
      </c>
      <c r="V9" s="112">
        <f>[5]Outubro!$B$25</f>
        <v>26.362500000000001</v>
      </c>
      <c r="W9" s="112">
        <f>[5]Outubro!$B$26</f>
        <v>28.112500000000008</v>
      </c>
      <c r="X9" s="112">
        <f>[5]Outubro!$B$27</f>
        <v>29.399999999999995</v>
      </c>
      <c r="Y9" s="112">
        <f>[5]Outubro!$B$28</f>
        <v>22.236363636363645</v>
      </c>
      <c r="Z9" s="112">
        <f>[5]Outubro!$B$29</f>
        <v>22.375</v>
      </c>
      <c r="AA9" s="112">
        <f>[5]Outubro!$B$30</f>
        <v>24.404166666666669</v>
      </c>
      <c r="AB9" s="112">
        <f>[5]Outubro!$B$31</f>
        <v>24.086956521739129</v>
      </c>
      <c r="AC9" s="112">
        <f>[5]Outubro!$B$32</f>
        <v>25.162499999999998</v>
      </c>
      <c r="AD9" s="112">
        <f>[5]Outubro!$B$33</f>
        <v>28.070833333333329</v>
      </c>
      <c r="AE9" s="112">
        <f>[5]Outubro!$B$34</f>
        <v>27.479166666666657</v>
      </c>
      <c r="AF9" s="112">
        <f>[5]Outubro!$B$35</f>
        <v>23.790476190476188</v>
      </c>
      <c r="AG9" s="111">
        <f t="shared" si="1"/>
        <v>25.042429403228841</v>
      </c>
    </row>
    <row r="10" spans="1:37" x14ac:dyDescent="0.2">
      <c r="A10" s="48" t="s">
        <v>91</v>
      </c>
      <c r="B10" s="112">
        <f>[6]Outubro!$B$5</f>
        <v>25.054166666666671</v>
      </c>
      <c r="C10" s="112">
        <f>[6]Outubro!$B$6</f>
        <v>26.787500000000005</v>
      </c>
      <c r="D10" s="112">
        <f>[6]Outubro!$B$7</f>
        <v>28.750000000000004</v>
      </c>
      <c r="E10" s="112">
        <f>[6]Outubro!$B$8</f>
        <v>29.391666666666669</v>
      </c>
      <c r="F10" s="112">
        <f>[6]Outubro!$B$9</f>
        <v>27.841666666666672</v>
      </c>
      <c r="G10" s="112">
        <f>[6]Outubro!$B$10</f>
        <v>27.212499999999995</v>
      </c>
      <c r="H10" s="112">
        <f>[6]Outubro!$B$11</f>
        <v>29.012499999999999</v>
      </c>
      <c r="I10" s="112">
        <f>[6]Outubro!$B$12</f>
        <v>25.295833333333331</v>
      </c>
      <c r="J10" s="112">
        <f>[6]Outubro!$B$13</f>
        <v>21.766666666666666</v>
      </c>
      <c r="K10" s="112">
        <f>[6]Outubro!$B$14</f>
        <v>25.212500000000002</v>
      </c>
      <c r="L10" s="112">
        <f>[6]Outubro!$B$15</f>
        <v>27.566666666666666</v>
      </c>
      <c r="M10" s="112">
        <f>[6]Outubro!$B$16</f>
        <v>29.358333333333334</v>
      </c>
      <c r="N10" s="112">
        <f>[6]Outubro!$B$17</f>
        <v>23.208333333333332</v>
      </c>
      <c r="O10" s="112">
        <f>[6]Outubro!$B$18</f>
        <v>24.191666666666663</v>
      </c>
      <c r="P10" s="112">
        <f>[6]Outubro!$B$19</f>
        <v>26.3125</v>
      </c>
      <c r="Q10" s="112">
        <f>[6]Outubro!$B$20</f>
        <v>27.99166666666666</v>
      </c>
      <c r="R10" s="112">
        <f>[6]Outubro!$B$21</f>
        <v>28.895833333333325</v>
      </c>
      <c r="S10" s="112">
        <f>[6]Outubro!$B$22</f>
        <v>28.516666666666669</v>
      </c>
      <c r="T10" s="112">
        <f>[6]Outubro!$B$23</f>
        <v>27.662499999999998</v>
      </c>
      <c r="U10" s="112">
        <f>[6]Outubro!$B$24</f>
        <v>25.187500000000004</v>
      </c>
      <c r="V10" s="112">
        <f>[6]Outubro!$B$25</f>
        <v>27.270833333333329</v>
      </c>
      <c r="W10" s="112">
        <f>[6]Outubro!$B$26</f>
        <v>28.354166666666661</v>
      </c>
      <c r="X10" s="112">
        <f>[6]Outubro!$B$27</f>
        <v>28.641666666666669</v>
      </c>
      <c r="Y10" s="112">
        <f>[6]Outubro!$B$28</f>
        <v>26.849999999999994</v>
      </c>
      <c r="Z10" s="112">
        <f>[6]Outubro!$B$29</f>
        <v>24.229166666666668</v>
      </c>
      <c r="AA10" s="112">
        <f>[6]Outubro!$B$30</f>
        <v>26.029166666666669</v>
      </c>
      <c r="AB10" s="112">
        <f>[6]Outubro!$B$31</f>
        <v>27.420833333333331</v>
      </c>
      <c r="AC10" s="112">
        <f>[6]Outubro!$B$32</f>
        <v>26.029166666666658</v>
      </c>
      <c r="AD10" s="112">
        <f>[6]Outubro!$B$33</f>
        <v>27.108333333333338</v>
      </c>
      <c r="AE10" s="112">
        <f>[6]Outubro!$B$34</f>
        <v>27.529166666666669</v>
      </c>
      <c r="AF10" s="112">
        <f>[6]Outubro!$B$35</f>
        <v>27.541666666666661</v>
      </c>
      <c r="AG10" s="111">
        <f t="shared" si="1"/>
        <v>26.845833333333335</v>
      </c>
    </row>
    <row r="11" spans="1:37" x14ac:dyDescent="0.2">
      <c r="A11" s="48" t="s">
        <v>49</v>
      </c>
      <c r="B11" s="112">
        <f>[7]Outubro!$B$5</f>
        <v>24.824999999999999</v>
      </c>
      <c r="C11" s="112">
        <f>[7]Outubro!$B$6</f>
        <v>26.879166666666663</v>
      </c>
      <c r="D11" s="112">
        <f>[7]Outubro!$B$7</f>
        <v>29.870833333333337</v>
      </c>
      <c r="E11" s="112">
        <f>[7]Outubro!$B$8</f>
        <v>31.337500000000006</v>
      </c>
      <c r="F11" s="112">
        <f>[7]Outubro!$B$9</f>
        <v>28.479166666666668</v>
      </c>
      <c r="G11" s="112">
        <f>[7]Outubro!$B$10</f>
        <v>29.695833333333336</v>
      </c>
      <c r="H11" s="112">
        <f>[7]Outubro!$B$11</f>
        <v>30.487499999999997</v>
      </c>
      <c r="I11" s="112">
        <f>[7]Outubro!$B$12</f>
        <v>23.737500000000001</v>
      </c>
      <c r="J11" s="112">
        <f>[7]Outubro!$B$13</f>
        <v>21.620833333333334</v>
      </c>
      <c r="K11" s="112">
        <f>[7]Outubro!$B$14</f>
        <v>24.504166666666674</v>
      </c>
      <c r="L11" s="112">
        <f>[7]Outubro!$B$15</f>
        <v>27.629166666666663</v>
      </c>
      <c r="M11" s="112">
        <f>[7]Outubro!$B$16</f>
        <v>30.358333333333334</v>
      </c>
      <c r="N11" s="112">
        <f>[7]Outubro!$B$17</f>
        <v>22.825000000000003</v>
      </c>
      <c r="O11" s="112">
        <f>[7]Outubro!$B$18</f>
        <v>23.812500000000004</v>
      </c>
      <c r="P11" s="112">
        <f>[7]Outubro!$B$19</f>
        <v>25.766666666666669</v>
      </c>
      <c r="Q11" s="112">
        <f>[7]Outubro!$B$20</f>
        <v>30.554166666666664</v>
      </c>
      <c r="R11" s="112">
        <f>[7]Outubro!$B$21</f>
        <v>29.054166666666674</v>
      </c>
      <c r="S11" s="112">
        <f>[7]Outubro!$B$22</f>
        <v>28.404166666666658</v>
      </c>
      <c r="T11" s="112">
        <f>[7]Outubro!$B$23</f>
        <v>24.454166666666666</v>
      </c>
      <c r="U11" s="112">
        <f>[7]Outubro!$B$24</f>
        <v>25.408333333333331</v>
      </c>
      <c r="V11" s="112">
        <f>[7]Outubro!$B$25</f>
        <v>26.724999999999994</v>
      </c>
      <c r="W11" s="112">
        <f>[7]Outubro!$B$26</f>
        <v>27.062500000000004</v>
      </c>
      <c r="X11" s="112">
        <f>[7]Outubro!$B$27</f>
        <v>30.308333333333326</v>
      </c>
      <c r="Y11" s="112">
        <f>[7]Outubro!$B$28</f>
        <v>27.4375</v>
      </c>
      <c r="Z11" s="112">
        <f>[7]Outubro!$B$29</f>
        <v>24.941666666666666</v>
      </c>
      <c r="AA11" s="112">
        <f>[7]Outubro!$B$30</f>
        <v>27.129166666666663</v>
      </c>
      <c r="AB11" s="112">
        <f>[7]Outubro!$B$31</f>
        <v>26.295833333333324</v>
      </c>
      <c r="AC11" s="112">
        <f>[7]Outubro!$B$32</f>
        <v>25.179166666666664</v>
      </c>
      <c r="AD11" s="112">
        <f>[7]Outubro!$B$33</f>
        <v>26.933333333333326</v>
      </c>
      <c r="AE11" s="112">
        <f>[7]Outubro!$B$34</f>
        <v>26.612499999999997</v>
      </c>
      <c r="AF11" s="112">
        <f>[7]Outubro!$B$35</f>
        <v>25.574999999999999</v>
      </c>
      <c r="AG11" s="111">
        <f t="shared" si="1"/>
        <v>26.900134408602153</v>
      </c>
    </row>
    <row r="12" spans="1:37" hidden="1" x14ac:dyDescent="0.2">
      <c r="A12" s="48" t="s">
        <v>31</v>
      </c>
      <c r="B12" s="112" t="str">
        <f>[8]Outubro!$B$5</f>
        <v>*</v>
      </c>
      <c r="C12" s="112" t="str">
        <f>[8]Outubro!$B$6</f>
        <v>*</v>
      </c>
      <c r="D12" s="112" t="str">
        <f>[8]Outubro!$B$7</f>
        <v>*</v>
      </c>
      <c r="E12" s="112" t="str">
        <f>[8]Outubro!$B$8</f>
        <v>*</v>
      </c>
      <c r="F12" s="112" t="str">
        <f>[8]Outubro!$B$9</f>
        <v>*</v>
      </c>
      <c r="G12" s="112" t="str">
        <f>[8]Outubro!$B$10</f>
        <v>*</v>
      </c>
      <c r="H12" s="112" t="str">
        <f>[8]Outubro!$B$11</f>
        <v>*</v>
      </c>
      <c r="I12" s="112" t="str">
        <f>[8]Outubro!$B$12</f>
        <v>*</v>
      </c>
      <c r="J12" s="112" t="str">
        <f>[8]Outubro!$B$13</f>
        <v>*</v>
      </c>
      <c r="K12" s="112" t="str">
        <f>[8]Outubro!$B$14</f>
        <v>*</v>
      </c>
      <c r="L12" s="112" t="str">
        <f>[8]Outubro!$B$15</f>
        <v>*</v>
      </c>
      <c r="M12" s="112" t="str">
        <f>[8]Outubro!$B$16</f>
        <v>*</v>
      </c>
      <c r="N12" s="112" t="str">
        <f>[8]Outubro!$B$17</f>
        <v>*</v>
      </c>
      <c r="O12" s="112" t="str">
        <f>[8]Outubro!$B$18</f>
        <v>*</v>
      </c>
      <c r="P12" s="112" t="str">
        <f>[8]Outubro!$B$19</f>
        <v>*</v>
      </c>
      <c r="Q12" s="112" t="str">
        <f>[8]Outubro!$B$20</f>
        <v>*</v>
      </c>
      <c r="R12" s="112" t="str">
        <f>[8]Outubro!$B$21</f>
        <v>*</v>
      </c>
      <c r="S12" s="112" t="str">
        <f>[8]Outubro!$B$22</f>
        <v>*</v>
      </c>
      <c r="T12" s="112" t="str">
        <f>[8]Outubro!$B$23</f>
        <v>*</v>
      </c>
      <c r="U12" s="112" t="str">
        <f>[8]Outubro!$B$24</f>
        <v>*</v>
      </c>
      <c r="V12" s="112" t="str">
        <f>[8]Outubro!$B$25</f>
        <v>*</v>
      </c>
      <c r="W12" s="112" t="str">
        <f>[8]Outubro!$B$26</f>
        <v>*</v>
      </c>
      <c r="X12" s="112" t="str">
        <f>[8]Outubro!$B$27</f>
        <v>*</v>
      </c>
      <c r="Y12" s="112" t="str">
        <f>[8]Outubro!$B$28</f>
        <v>*</v>
      </c>
      <c r="Z12" s="112" t="str">
        <f>[8]Outubro!$B$29</f>
        <v>*</v>
      </c>
      <c r="AA12" s="112" t="str">
        <f>[8]Outubro!$B$30</f>
        <v>*</v>
      </c>
      <c r="AB12" s="112" t="str">
        <f>[8]Outubro!$B$31</f>
        <v>*</v>
      </c>
      <c r="AC12" s="112" t="str">
        <f>[8]Outubro!$B$32</f>
        <v>*</v>
      </c>
      <c r="AD12" s="112" t="str">
        <f>[8]Outubro!$B$33</f>
        <v>*</v>
      </c>
      <c r="AE12" s="112" t="str">
        <f>[8]Outubro!$B$34</f>
        <v>*</v>
      </c>
      <c r="AF12" s="112" t="str">
        <f>[8]Outubro!$B$35</f>
        <v>*</v>
      </c>
      <c r="AG12" s="111" t="s">
        <v>197</v>
      </c>
      <c r="AJ12" t="s">
        <v>35</v>
      </c>
    </row>
    <row r="13" spans="1:37" x14ac:dyDescent="0.2">
      <c r="A13" s="48" t="s">
        <v>94</v>
      </c>
      <c r="B13" s="112">
        <f>[9]Outubro!$B$5</f>
        <v>25.854166666666661</v>
      </c>
      <c r="C13" s="112">
        <f>[9]Outubro!$B$6</f>
        <v>27.745833333333334</v>
      </c>
      <c r="D13" s="112">
        <f>[9]Outubro!$B$7</f>
        <v>31.733333333333334</v>
      </c>
      <c r="E13" s="112">
        <f>[9]Outubro!$B$8</f>
        <v>30.891666666666669</v>
      </c>
      <c r="F13" s="112">
        <f>[9]Outubro!$B$9</f>
        <v>23.479166666666668</v>
      </c>
      <c r="G13" s="112">
        <f>[9]Outubro!$B$10</f>
        <v>28.616666666666664</v>
      </c>
      <c r="H13" s="112">
        <f>[9]Outubro!$B$11</f>
        <v>31.483333333333338</v>
      </c>
      <c r="I13" s="112">
        <f>[9]Outubro!$B$12</f>
        <v>20.554166666666671</v>
      </c>
      <c r="J13" s="112">
        <f>[9]Outubro!$B$13</f>
        <v>21.379166666666666</v>
      </c>
      <c r="K13" s="112">
        <f>[9]Outubro!$B$14</f>
        <v>26.141666666666666</v>
      </c>
      <c r="L13" s="112">
        <f>[9]Outubro!$B$15</f>
        <v>30.154166666666672</v>
      </c>
      <c r="M13" s="112">
        <f>[9]Outubro!$B$16</f>
        <v>25.154166666666669</v>
      </c>
      <c r="N13" s="112">
        <f>[9]Outubro!$B$17</f>
        <v>19.37916666666667</v>
      </c>
      <c r="O13" s="112">
        <f>[9]Outubro!$B$18</f>
        <v>24.445833333333336</v>
      </c>
      <c r="P13" s="112">
        <f>[9]Outubro!$B$19</f>
        <v>28.941666666666663</v>
      </c>
      <c r="Q13" s="112">
        <f>[9]Outubro!$B$20</f>
        <v>30.633333333333336</v>
      </c>
      <c r="R13" s="112">
        <f>[9]Outubro!$B$21</f>
        <v>31.833333333333329</v>
      </c>
      <c r="S13" s="112">
        <f>[9]Outubro!$B$22</f>
        <v>30.229166666666668</v>
      </c>
      <c r="T13" s="112">
        <f>[9]Outubro!$B$23</f>
        <v>28.670833333333338</v>
      </c>
      <c r="U13" s="112">
        <f>[9]Outubro!$B$24</f>
        <v>26.966666666666665</v>
      </c>
      <c r="V13" s="112">
        <f>[9]Outubro!$B$25</f>
        <v>29.016666666666662</v>
      </c>
      <c r="W13" s="112">
        <f>[9]Outubro!$B$26</f>
        <v>30.258333333333329</v>
      </c>
      <c r="X13" s="112">
        <f>[9]Outubro!$B$27</f>
        <v>30.999999999999996</v>
      </c>
      <c r="Y13" s="112">
        <f>[9]Outubro!$B$28</f>
        <v>27.316666666666663</v>
      </c>
      <c r="Z13" s="112">
        <f>[9]Outubro!$B$29</f>
        <v>25.45</v>
      </c>
      <c r="AA13" s="112">
        <f>[9]Outubro!$B$30</f>
        <v>26.954166666666666</v>
      </c>
      <c r="AB13" s="112">
        <f>[9]Outubro!$B$31</f>
        <v>29.358333333333331</v>
      </c>
      <c r="AC13" s="112">
        <f>[9]Outubro!$B$32</f>
        <v>30.562500000000004</v>
      </c>
      <c r="AD13" s="112">
        <f>[9]Outubro!$B$33</f>
        <v>29.220833333333328</v>
      </c>
      <c r="AE13" s="112">
        <f>[9]Outubro!$B$34</f>
        <v>29.587500000000002</v>
      </c>
      <c r="AF13" s="112">
        <f>[9]Outubro!$B$35</f>
        <v>26.083333333333332</v>
      </c>
      <c r="AG13" s="111">
        <f t="shared" si="1"/>
        <v>27.712768817204299</v>
      </c>
    </row>
    <row r="14" spans="1:37" hidden="1" x14ac:dyDescent="0.2">
      <c r="A14" s="48" t="s">
        <v>98</v>
      </c>
      <c r="B14" s="112" t="str">
        <f>[10]Outubro!$B$5</f>
        <v>*</v>
      </c>
      <c r="C14" s="112" t="str">
        <f>[10]Outubro!$B$6</f>
        <v>*</v>
      </c>
      <c r="D14" s="112" t="str">
        <f>[10]Outubro!$B$7</f>
        <v>*</v>
      </c>
      <c r="E14" s="112" t="str">
        <f>[10]Outubro!$B$8</f>
        <v>*</v>
      </c>
      <c r="F14" s="112" t="str">
        <f>[10]Outubro!$B$9</f>
        <v>*</v>
      </c>
      <c r="G14" s="112" t="str">
        <f>[10]Outubro!$B$10</f>
        <v>*</v>
      </c>
      <c r="H14" s="112" t="str">
        <f>[10]Outubro!$B$11</f>
        <v>*</v>
      </c>
      <c r="I14" s="112" t="str">
        <f>[10]Outubro!$B$12</f>
        <v>*</v>
      </c>
      <c r="J14" s="112" t="str">
        <f>[10]Outubro!$B$13</f>
        <v>*</v>
      </c>
      <c r="K14" s="112" t="str">
        <f>[10]Outubro!$B$14</f>
        <v>*</v>
      </c>
      <c r="L14" s="112" t="str">
        <f>[10]Outubro!$B$15</f>
        <v>*</v>
      </c>
      <c r="M14" s="112" t="str">
        <f>[10]Outubro!$B$16</f>
        <v>*</v>
      </c>
      <c r="N14" s="112" t="str">
        <f>[10]Outubro!$B$17</f>
        <v>*</v>
      </c>
      <c r="O14" s="112" t="str">
        <f>[10]Outubro!$B$18</f>
        <v>*</v>
      </c>
      <c r="P14" s="112" t="str">
        <f>[10]Outubro!$B$19</f>
        <v>*</v>
      </c>
      <c r="Q14" s="112" t="str">
        <f>[10]Outubro!$B$20</f>
        <v>*</v>
      </c>
      <c r="R14" s="112" t="str">
        <f>[10]Outubro!$B$21</f>
        <v>*</v>
      </c>
      <c r="S14" s="112" t="str">
        <f>[10]Outubro!$B$22</f>
        <v>*</v>
      </c>
      <c r="T14" s="112" t="str">
        <f>[10]Outubro!$B$23</f>
        <v>*</v>
      </c>
      <c r="U14" s="112" t="str">
        <f>[10]Outubro!$B$24</f>
        <v>*</v>
      </c>
      <c r="V14" s="112" t="str">
        <f>[10]Outubro!$B$25</f>
        <v>*</v>
      </c>
      <c r="W14" s="112" t="str">
        <f>[10]Outubro!$B$26</f>
        <v>*</v>
      </c>
      <c r="X14" s="112" t="str">
        <f>[10]Outubro!$B$27</f>
        <v>*</v>
      </c>
      <c r="Y14" s="112" t="str">
        <f>[10]Outubro!$B$28</f>
        <v>*</v>
      </c>
      <c r="Z14" s="112" t="str">
        <f>[10]Outubro!$B$29</f>
        <v>*</v>
      </c>
      <c r="AA14" s="112" t="str">
        <f>[10]Outubro!$B$30</f>
        <v>*</v>
      </c>
      <c r="AB14" s="112" t="str">
        <f>[10]Outubro!$B$31</f>
        <v>*</v>
      </c>
      <c r="AC14" s="112" t="str">
        <f>[10]Outubro!$B$32</f>
        <v>*</v>
      </c>
      <c r="AD14" s="112" t="str">
        <f>[10]Outubro!$B$33</f>
        <v>*</v>
      </c>
      <c r="AE14" s="112" t="str">
        <f>[10]Outubro!$B$34</f>
        <v>*</v>
      </c>
      <c r="AF14" s="112" t="str">
        <f>[10]Outubro!$B$35</f>
        <v>*</v>
      </c>
      <c r="AG14" s="111" t="s">
        <v>197</v>
      </c>
    </row>
    <row r="15" spans="1:37" x14ac:dyDescent="0.2">
      <c r="A15" s="48" t="s">
        <v>101</v>
      </c>
      <c r="B15" s="112">
        <f>[11]Outubro!$B$5</f>
        <v>24.775000000000002</v>
      </c>
      <c r="C15" s="112">
        <f>[11]Outubro!$B$6</f>
        <v>27.308695652173913</v>
      </c>
      <c r="D15" s="112">
        <f>[11]Outubro!$B$7</f>
        <v>30.649999999999995</v>
      </c>
      <c r="E15" s="112">
        <f>[11]Outubro!$B$8</f>
        <v>30.670833333333338</v>
      </c>
      <c r="F15" s="112">
        <f>[11]Outubro!$B$9</f>
        <v>22.587500000000002</v>
      </c>
      <c r="G15" s="112">
        <f>[11]Outubro!$B$10</f>
        <v>28.058333333333326</v>
      </c>
      <c r="H15" s="112">
        <f>[11]Outubro!$B$11</f>
        <v>30.858333333333334</v>
      </c>
      <c r="I15" s="112">
        <f>[11]Outubro!$B$12</f>
        <v>20.304166666666664</v>
      </c>
      <c r="J15" s="112">
        <f>[11]Outubro!$B$13</f>
        <v>20.656521739130437</v>
      </c>
      <c r="K15" s="112">
        <f>[11]Outubro!$B$14</f>
        <v>24.643478260869564</v>
      </c>
      <c r="L15" s="112">
        <f>[11]Outubro!$B$15</f>
        <v>29.037499999999998</v>
      </c>
      <c r="M15" s="112">
        <f>[11]Outubro!$B$16</f>
        <v>25.229166666666668</v>
      </c>
      <c r="N15" s="112">
        <f>[11]Outubro!$B$17</f>
        <v>19.791666666666668</v>
      </c>
      <c r="O15" s="112">
        <f>[11]Outubro!$B$18</f>
        <v>24.200000000000003</v>
      </c>
      <c r="P15" s="112">
        <f>[11]Outubro!$B$19</f>
        <v>27.617391304347823</v>
      </c>
      <c r="Q15" s="112">
        <f>[11]Outubro!$B$20</f>
        <v>30.162499999999994</v>
      </c>
      <c r="R15" s="112">
        <f>[11]Outubro!$B$21</f>
        <v>30.191666666666674</v>
      </c>
      <c r="S15" s="112">
        <f>[11]Outubro!$B$22</f>
        <v>26.766666666666666</v>
      </c>
      <c r="T15" s="112">
        <f>[11]Outubro!$B$23</f>
        <v>25.574999999999999</v>
      </c>
      <c r="U15" s="112">
        <f>[11]Outubro!$B$24</f>
        <v>24.712500000000002</v>
      </c>
      <c r="V15" s="112">
        <f>[11]Outubro!$B$25</f>
        <v>27.062499999999996</v>
      </c>
      <c r="W15" s="112">
        <f>[11]Outubro!$B$26</f>
        <v>28.483333333333331</v>
      </c>
      <c r="X15" s="112">
        <f>[11]Outubro!$B$27</f>
        <v>30.626086956521743</v>
      </c>
      <c r="Y15" s="112">
        <f>[11]Outubro!$B$28</f>
        <v>23.908333333333328</v>
      </c>
      <c r="Z15" s="112">
        <f>[11]Outubro!$B$29</f>
        <v>23.924999999999994</v>
      </c>
      <c r="AA15" s="112">
        <f>[11]Outubro!$B$30</f>
        <v>24.320833333333329</v>
      </c>
      <c r="AB15" s="112">
        <f>[11]Outubro!$B$31</f>
        <v>23.887499999999999</v>
      </c>
      <c r="AC15" s="112">
        <f>[11]Outubro!$B$32</f>
        <v>26.333333333333332</v>
      </c>
      <c r="AD15" s="112">
        <f>[11]Outubro!$B$33</f>
        <v>27.678260869565214</v>
      </c>
      <c r="AE15" s="112">
        <f>[11]Outubro!$B$34</f>
        <v>28.045833333333334</v>
      </c>
      <c r="AF15" s="112">
        <f>[11]Outubro!$B$35</f>
        <v>24.925000000000001</v>
      </c>
      <c r="AG15" s="111">
        <f t="shared" si="1"/>
        <v>26.225578541374471</v>
      </c>
      <c r="AK15" t="s">
        <v>35</v>
      </c>
    </row>
    <row r="16" spans="1:37" x14ac:dyDescent="0.2">
      <c r="A16" s="48" t="s">
        <v>147</v>
      </c>
      <c r="B16" s="112">
        <f>[12]Outubro!$B$5</f>
        <v>24.436363636363641</v>
      </c>
      <c r="C16" s="112">
        <f>[12]Outubro!$B$6</f>
        <v>26.718181818181822</v>
      </c>
      <c r="D16" s="112">
        <f>[12]Outubro!$B$7</f>
        <v>28.380952380952369</v>
      </c>
      <c r="E16" s="112">
        <f>[12]Outubro!$B$8</f>
        <v>29.021739130434778</v>
      </c>
      <c r="F16" s="112">
        <f>[12]Outubro!$B$9</f>
        <v>29.337500000000006</v>
      </c>
      <c r="G16" s="112">
        <f>[12]Outubro!$B$10</f>
        <v>28.750000000000004</v>
      </c>
      <c r="H16" s="112">
        <f>[12]Outubro!$B$11</f>
        <v>27.245833333333326</v>
      </c>
      <c r="I16" s="112">
        <f>[12]Outubro!$B$12</f>
        <v>25.778260869565216</v>
      </c>
      <c r="J16" s="112">
        <f>[12]Outubro!$B$13</f>
        <v>23.14782608695652</v>
      </c>
      <c r="K16" s="112">
        <f>[12]Outubro!$B$14</f>
        <v>26.904545454545453</v>
      </c>
      <c r="L16" s="112">
        <f>[12]Outubro!$B$15</f>
        <v>29.65454545454546</v>
      </c>
      <c r="M16" s="112">
        <f>[12]Outubro!$B$16</f>
        <v>29.477272727272727</v>
      </c>
      <c r="N16" s="112">
        <f>[12]Outubro!$B$17</f>
        <v>24.882608695652177</v>
      </c>
      <c r="O16" s="112">
        <f>[12]Outubro!$B$18</f>
        <v>26.009090909090904</v>
      </c>
      <c r="P16" s="112">
        <f>[12]Outubro!$B$19</f>
        <v>28.830434782608698</v>
      </c>
      <c r="Q16" s="112">
        <f>[12]Outubro!$B$20</f>
        <v>29.728571428571428</v>
      </c>
      <c r="R16" s="112">
        <f>[12]Outubro!$B$21</f>
        <v>29.380000000000003</v>
      </c>
      <c r="S16" s="112">
        <f>[12]Outubro!$B$22</f>
        <v>29.838095238095239</v>
      </c>
      <c r="T16" s="112">
        <f>[12]Outubro!$B$23</f>
        <v>29.409090909090914</v>
      </c>
      <c r="U16" s="112">
        <f>[12]Outubro!$B$24</f>
        <v>25.933333333333337</v>
      </c>
      <c r="V16" s="112">
        <f>[12]Outubro!$B$25</f>
        <v>28.831818181818178</v>
      </c>
      <c r="W16" s="112">
        <f>[12]Outubro!$B$26</f>
        <v>30.379166666666666</v>
      </c>
      <c r="X16" s="112">
        <f>[12]Outubro!$B$27</f>
        <v>29.772727272727266</v>
      </c>
      <c r="Y16" s="112">
        <f>[12]Outubro!$B$28</f>
        <v>25.820833333333329</v>
      </c>
      <c r="Z16" s="112">
        <f>[12]Outubro!$B$29</f>
        <v>24.923809523809524</v>
      </c>
      <c r="AA16" s="112">
        <f>[12]Outubro!$B$30</f>
        <v>26.979166666666671</v>
      </c>
      <c r="AB16" s="112">
        <f>[12]Outubro!$B$31</f>
        <v>27.395833333333332</v>
      </c>
      <c r="AC16" s="112">
        <f>[12]Outubro!$B$32</f>
        <v>26.560000000000002</v>
      </c>
      <c r="AD16" s="112">
        <f>[12]Outubro!$B$33</f>
        <v>26.708333333333339</v>
      </c>
      <c r="AE16" s="112">
        <f>[12]Outubro!$B$34</f>
        <v>25.466666666666665</v>
      </c>
      <c r="AF16" s="112">
        <f>[12]Outubro!$B$35</f>
        <v>25.780952380952378</v>
      </c>
      <c r="AG16" s="111">
        <f t="shared" si="1"/>
        <v>27.467211404771017</v>
      </c>
      <c r="AK16" t="s">
        <v>35</v>
      </c>
    </row>
    <row r="17" spans="1:38" x14ac:dyDescent="0.2">
      <c r="A17" s="48" t="s">
        <v>2</v>
      </c>
      <c r="B17" s="112">
        <f>[13]Outubro!$B$5</f>
        <v>26.533333333333342</v>
      </c>
      <c r="C17" s="112">
        <f>[13]Outubro!$B$6</f>
        <v>27.958333333333329</v>
      </c>
      <c r="D17" s="112">
        <f>[13]Outubro!$B$7</f>
        <v>29.6875</v>
      </c>
      <c r="E17" s="112">
        <f>[13]Outubro!$B$8</f>
        <v>30.545833333333324</v>
      </c>
      <c r="F17" s="112">
        <f>[13]Outubro!$B$9</f>
        <v>27.558333333333334</v>
      </c>
      <c r="G17" s="112">
        <f>[13]Outubro!$B$10</f>
        <v>29.254166666666666</v>
      </c>
      <c r="H17" s="112">
        <f>[13]Outubro!$B$11</f>
        <v>30.591666666666672</v>
      </c>
      <c r="I17" s="112">
        <f>[13]Outubro!$B$12</f>
        <v>24.837500000000002</v>
      </c>
      <c r="J17" s="112">
        <f>[13]Outubro!$B$13</f>
        <v>22.841666666666669</v>
      </c>
      <c r="K17" s="112">
        <f>[13]Outubro!$B$14</f>
        <v>27.645833333333329</v>
      </c>
      <c r="L17" s="112">
        <f>[13]Outubro!$B$15</f>
        <v>30.500000000000004</v>
      </c>
      <c r="M17" s="112">
        <f>[13]Outubro!$B$16</f>
        <v>29.862500000000011</v>
      </c>
      <c r="N17" s="112">
        <f>[13]Outubro!$B$17</f>
        <v>22.045833333333331</v>
      </c>
      <c r="O17" s="112">
        <f>[13]Outubro!$B$18</f>
        <v>26.762500000000003</v>
      </c>
      <c r="P17" s="112">
        <f>[13]Outubro!$B$19</f>
        <v>28.770833333333332</v>
      </c>
      <c r="Q17" s="112">
        <f>[13]Outubro!$B$20</f>
        <v>29.904166666666669</v>
      </c>
      <c r="R17" s="112">
        <f>[13]Outubro!$B$21</f>
        <v>29.304166666666664</v>
      </c>
      <c r="S17" s="112">
        <f>[13]Outubro!$B$22</f>
        <v>29.983333333333334</v>
      </c>
      <c r="T17" s="112">
        <f>[13]Outubro!$B$23</f>
        <v>28.545833333333334</v>
      </c>
      <c r="U17" s="112">
        <f>[13]Outubro!$B$24</f>
        <v>26.258333333333329</v>
      </c>
      <c r="V17" s="112">
        <f>[13]Outubro!$B$25</f>
        <v>28.854166666666668</v>
      </c>
      <c r="W17" s="112">
        <f>[13]Outubro!$B$26</f>
        <v>30.641666666666666</v>
      </c>
      <c r="X17" s="112">
        <f>[13]Outubro!$B$27</f>
        <v>32.35</v>
      </c>
      <c r="Y17" s="112">
        <f>[13]Outubro!$B$28</f>
        <v>27.25</v>
      </c>
      <c r="Z17" s="112">
        <f>[13]Outubro!$B$29</f>
        <v>25.429166666666671</v>
      </c>
      <c r="AA17" s="112">
        <f>[13]Outubro!$B$30</f>
        <v>27.45</v>
      </c>
      <c r="AB17" s="112">
        <f>[13]Outubro!$B$31</f>
        <v>28.587500000000006</v>
      </c>
      <c r="AC17" s="112">
        <f>[13]Outubro!$B$32</f>
        <v>27.912499999999998</v>
      </c>
      <c r="AD17" s="112">
        <f>[13]Outubro!$B$33</f>
        <v>27.283333333333335</v>
      </c>
      <c r="AE17" s="112">
        <f>[13]Outubro!$B$34</f>
        <v>28.416666666666668</v>
      </c>
      <c r="AF17" s="112">
        <f>[13]Outubro!$B$35</f>
        <v>27.366666666666664</v>
      </c>
      <c r="AG17" s="111">
        <f t="shared" si="1"/>
        <v>28.094623655913978</v>
      </c>
      <c r="AI17" s="12" t="s">
        <v>35</v>
      </c>
    </row>
    <row r="18" spans="1:38" hidden="1" x14ac:dyDescent="0.2">
      <c r="A18" s="48" t="s">
        <v>3</v>
      </c>
      <c r="B18" s="112" t="str">
        <f>[14]Outubro!$B$5</f>
        <v>*</v>
      </c>
      <c r="C18" s="112" t="str">
        <f>[14]Outubro!$B$6</f>
        <v>*</v>
      </c>
      <c r="D18" s="112" t="str">
        <f>[14]Outubro!$B$7</f>
        <v>*</v>
      </c>
      <c r="E18" s="112" t="str">
        <f>[14]Outubro!$B$8</f>
        <v>*</v>
      </c>
      <c r="F18" s="112" t="str">
        <f>[14]Outubro!$B$9</f>
        <v>*</v>
      </c>
      <c r="G18" s="112" t="str">
        <f>[14]Outubro!$B$10</f>
        <v>*</v>
      </c>
      <c r="H18" s="112" t="str">
        <f>[14]Outubro!$B$11</f>
        <v>*</v>
      </c>
      <c r="I18" s="112" t="str">
        <f>[14]Outubro!$B$12</f>
        <v>*</v>
      </c>
      <c r="J18" s="112" t="str">
        <f>[14]Outubro!$B$13</f>
        <v>*</v>
      </c>
      <c r="K18" s="112" t="str">
        <f>[14]Outubro!$B$14</f>
        <v>*</v>
      </c>
      <c r="L18" s="112" t="str">
        <f>[14]Outubro!$B$15</f>
        <v>*</v>
      </c>
      <c r="M18" s="112" t="str">
        <f>[14]Outubro!$B$16</f>
        <v>*</v>
      </c>
      <c r="N18" s="112" t="str">
        <f>[14]Outubro!$B$17</f>
        <v>*</v>
      </c>
      <c r="O18" s="112" t="str">
        <f>[14]Outubro!$B$18</f>
        <v>*</v>
      </c>
      <c r="P18" s="112" t="str">
        <f>[14]Outubro!$B$19</f>
        <v>*</v>
      </c>
      <c r="Q18" s="112" t="str">
        <f>[14]Outubro!$B$20</f>
        <v>*</v>
      </c>
      <c r="R18" s="112" t="str">
        <f>[14]Outubro!$B$21</f>
        <v>*</v>
      </c>
      <c r="S18" s="112" t="str">
        <f>[14]Outubro!$B$22</f>
        <v>*</v>
      </c>
      <c r="T18" s="112" t="str">
        <f>[14]Outubro!$B$23</f>
        <v>*</v>
      </c>
      <c r="U18" s="112" t="str">
        <f>[14]Outubro!$B$24</f>
        <v>*</v>
      </c>
      <c r="V18" s="112" t="str">
        <f>[14]Outubro!$B$25</f>
        <v>*</v>
      </c>
      <c r="W18" s="112" t="str">
        <f>[14]Outubro!$B$26</f>
        <v>*</v>
      </c>
      <c r="X18" s="112" t="str">
        <f>[14]Outubro!$B$27</f>
        <v>*</v>
      </c>
      <c r="Y18" s="112" t="str">
        <f>[14]Outubro!$B$28</f>
        <v>*</v>
      </c>
      <c r="Z18" s="112" t="str">
        <f>[14]Outubro!$B$29</f>
        <v>*</v>
      </c>
      <c r="AA18" s="112" t="str">
        <f>[14]Outubro!$B$30</f>
        <v>*</v>
      </c>
      <c r="AB18" s="112" t="str">
        <f>[14]Outubro!$B$31</f>
        <v>*</v>
      </c>
      <c r="AC18" s="112" t="str">
        <f>[14]Outubro!$B$32</f>
        <v>*</v>
      </c>
      <c r="AD18" s="112" t="str">
        <f>[14]Outubro!$B$33</f>
        <v>*</v>
      </c>
      <c r="AE18" s="112" t="str">
        <f>[14]Outubro!$B$34</f>
        <v>*</v>
      </c>
      <c r="AF18" s="112" t="str">
        <f>[14]Outubro!$B$35</f>
        <v>*</v>
      </c>
      <c r="AG18" s="111" t="s">
        <v>197</v>
      </c>
      <c r="AH18" s="12" t="s">
        <v>35</v>
      </c>
      <c r="AI18" s="12" t="s">
        <v>35</v>
      </c>
      <c r="AL18" t="s">
        <v>35</v>
      </c>
    </row>
    <row r="19" spans="1:38" x14ac:dyDescent="0.2">
      <c r="A19" s="48" t="s">
        <v>4</v>
      </c>
      <c r="B19" s="112">
        <f>[15]Outubro!$B$5</f>
        <v>24.517391304347825</v>
      </c>
      <c r="C19" s="112">
        <f>[15]Outubro!$B$6</f>
        <v>25.099999999999998</v>
      </c>
      <c r="D19" s="112">
        <f>[15]Outubro!$B$7</f>
        <v>25.168181818181814</v>
      </c>
      <c r="E19" s="112">
        <f>[15]Outubro!$B$8</f>
        <v>27.908695652173908</v>
      </c>
      <c r="F19" s="112">
        <f>[15]Outubro!$B$9</f>
        <v>27.926086956521747</v>
      </c>
      <c r="G19" s="112">
        <f>[15]Outubro!$B$10</f>
        <v>27.917391304347827</v>
      </c>
      <c r="H19" s="112">
        <f>[15]Outubro!$B$11</f>
        <v>26.645454545454541</v>
      </c>
      <c r="I19" s="112">
        <f>[15]Outubro!$B$12</f>
        <v>25.126086956521743</v>
      </c>
      <c r="J19" s="112">
        <f>[15]Outubro!$B$13</f>
        <v>22.370833333333334</v>
      </c>
      <c r="K19" s="112">
        <f>[15]Outubro!$B$14</f>
        <v>24.234782608695649</v>
      </c>
      <c r="L19" s="112">
        <f>[15]Outubro!$B$15</f>
        <v>26.854545454545452</v>
      </c>
      <c r="M19" s="112">
        <f>[15]Outubro!$B$16</f>
        <v>29.313636363636363</v>
      </c>
      <c r="N19" s="112">
        <f>[15]Outubro!$B$17</f>
        <v>25.728571428571428</v>
      </c>
      <c r="O19" s="112">
        <f>[15]Outubro!$B$18</f>
        <v>25.366666666666664</v>
      </c>
      <c r="P19" s="112">
        <f>[15]Outubro!$B$19</f>
        <v>26.020000000000003</v>
      </c>
      <c r="Q19" s="112">
        <f>[15]Outubro!$B$20</f>
        <v>27.599999999999994</v>
      </c>
      <c r="R19" s="112">
        <f>[15]Outubro!$B$21</f>
        <v>27.668181818181814</v>
      </c>
      <c r="S19" s="112">
        <f>[15]Outubro!$B$22</f>
        <v>28.481818181818177</v>
      </c>
      <c r="T19" s="112">
        <f>[15]Outubro!$B$23</f>
        <v>27.745454545454546</v>
      </c>
      <c r="U19" s="112">
        <f>[15]Outubro!$B$24</f>
        <v>24.912500000000005</v>
      </c>
      <c r="V19" s="112">
        <f>[15]Outubro!$B$25</f>
        <v>26.977272727272723</v>
      </c>
      <c r="W19" s="112">
        <f>[15]Outubro!$B$26</f>
        <v>28.487500000000008</v>
      </c>
      <c r="X19" s="112">
        <f>[15]Outubro!$B$27</f>
        <v>29.242857142857144</v>
      </c>
      <c r="Y19" s="112">
        <f>[15]Outubro!$B$28</f>
        <v>25.666666666666661</v>
      </c>
      <c r="Z19" s="112">
        <f>[15]Outubro!$B$29</f>
        <v>25.766666666666669</v>
      </c>
      <c r="AA19" s="112">
        <f>[15]Outubro!$B$30</f>
        <v>26.799999999999997</v>
      </c>
      <c r="AB19" s="112">
        <f>[15]Outubro!$B$31</f>
        <v>26.662499999999998</v>
      </c>
      <c r="AC19" s="112">
        <f>[15]Outubro!$B$32</f>
        <v>25.854545454545459</v>
      </c>
      <c r="AD19" s="112">
        <f>[15]Outubro!$B$33</f>
        <v>25.362499999999994</v>
      </c>
      <c r="AE19" s="112">
        <f>[15]Outubro!$B$34</f>
        <v>24.22608695652174</v>
      </c>
      <c r="AF19" s="112">
        <f>[15]Outubro!$B$35</f>
        <v>26.052380952380954</v>
      </c>
      <c r="AG19" s="111">
        <f t="shared" si="1"/>
        <v>26.377588887269809</v>
      </c>
      <c r="AH19" t="s">
        <v>35</v>
      </c>
      <c r="AI19" s="12" t="s">
        <v>35</v>
      </c>
      <c r="AK19" t="s">
        <v>35</v>
      </c>
    </row>
    <row r="20" spans="1:38" x14ac:dyDescent="0.2">
      <c r="A20" s="48" t="s">
        <v>5</v>
      </c>
      <c r="B20" s="112">
        <f>[16]Outubro!$B$5</f>
        <v>30.658333333333331</v>
      </c>
      <c r="C20" s="112">
        <f>[16]Outubro!$B$6</f>
        <v>32.099999999999994</v>
      </c>
      <c r="D20" s="112">
        <f>[16]Outubro!$B$7</f>
        <v>33.55238095238095</v>
      </c>
      <c r="E20" s="112">
        <f>[16]Outubro!$B$8</f>
        <v>33.234782608695653</v>
      </c>
      <c r="F20" s="112">
        <f>[16]Outubro!$B$9</f>
        <v>26.962500000000006</v>
      </c>
      <c r="G20" s="112">
        <f>[16]Outubro!$B$10</f>
        <v>32.437500000000007</v>
      </c>
      <c r="H20" s="112">
        <f>[16]Outubro!$B$11</f>
        <v>32.626086956521739</v>
      </c>
      <c r="I20" s="112">
        <f>[16]Outubro!$B$12</f>
        <v>23.904166666666669</v>
      </c>
      <c r="J20" s="112">
        <f>[16]Outubro!$B$13</f>
        <v>25.087499999999995</v>
      </c>
      <c r="K20" s="112">
        <f>[16]Outubro!$B$14</f>
        <v>30.152173913043477</v>
      </c>
      <c r="L20" s="112">
        <f>[16]Outubro!$B$15</f>
        <v>32.895238095238106</v>
      </c>
      <c r="M20" s="112">
        <f>[16]Outubro!$B$16</f>
        <v>31.047826086956519</v>
      </c>
      <c r="N20" s="112">
        <f>[16]Outubro!$B$17</f>
        <v>24.147826086956524</v>
      </c>
      <c r="O20" s="112">
        <f>[16]Outubro!$B$18</f>
        <v>28.563636363636363</v>
      </c>
      <c r="P20" s="112">
        <f>[16]Outubro!$B$19</f>
        <v>33.04545454545454</v>
      </c>
      <c r="Q20" s="112">
        <f>[16]Outubro!$B$20</f>
        <v>32.508695652173913</v>
      </c>
      <c r="R20" s="112">
        <f>[16]Outubro!$B$21</f>
        <v>33.328571428571436</v>
      </c>
      <c r="S20" s="112">
        <f>[16]Outubro!$B$22</f>
        <v>33.768181818181816</v>
      </c>
      <c r="T20" s="112">
        <f>[16]Outubro!$B$23</f>
        <v>32</v>
      </c>
      <c r="U20" s="112">
        <f>[16]Outubro!$B$24</f>
        <v>31.658333333333335</v>
      </c>
      <c r="V20" s="112">
        <f>[16]Outubro!$B$25</f>
        <v>32.743478260869558</v>
      </c>
      <c r="W20" s="112">
        <f>[16]Outubro!$B$26</f>
        <v>33.216666666666661</v>
      </c>
      <c r="X20" s="112">
        <f>[16]Outubro!$B$27</f>
        <v>34.074999999999989</v>
      </c>
      <c r="Y20" s="112">
        <f>[16]Outubro!$B$28</f>
        <v>28.38636363636364</v>
      </c>
      <c r="Z20" s="112">
        <f>[16]Outubro!$B$29</f>
        <v>27.640909090909087</v>
      </c>
      <c r="AA20" s="112">
        <f>[16]Outubro!$B$30</f>
        <v>29.378260869565221</v>
      </c>
      <c r="AB20" s="112">
        <f>[16]Outubro!$B$31</f>
        <v>31.65652173913044</v>
      </c>
      <c r="AC20" s="112">
        <f>[16]Outubro!$B$32</f>
        <v>30.482608695652175</v>
      </c>
      <c r="AD20" s="112">
        <f>[16]Outubro!$B$33</f>
        <v>32.020833333333336</v>
      </c>
      <c r="AE20" s="112">
        <f>[16]Outubro!$B$34</f>
        <v>31.162499999999998</v>
      </c>
      <c r="AF20" s="112">
        <f>[16]Outubro!$B$35</f>
        <v>29.633333333333336</v>
      </c>
      <c r="AG20" s="111">
        <f t="shared" si="1"/>
        <v>30.776634305386061</v>
      </c>
      <c r="AH20" s="12" t="s">
        <v>35</v>
      </c>
      <c r="AI20" s="12" t="s">
        <v>35</v>
      </c>
    </row>
    <row r="21" spans="1:38" x14ac:dyDescent="0.2">
      <c r="A21" s="48" t="s">
        <v>33</v>
      </c>
      <c r="B21" s="112">
        <f>[17]Outubro!$B$5</f>
        <v>25.166666666666671</v>
      </c>
      <c r="C21" s="112">
        <f>[17]Outubro!$B$6</f>
        <v>25.391666666666666</v>
      </c>
      <c r="D21" s="112">
        <f>[17]Outubro!$B$7</f>
        <v>26.441666666666666</v>
      </c>
      <c r="E21" s="112">
        <f>[17]Outubro!$B$8</f>
        <v>27.466666666666665</v>
      </c>
      <c r="F21" s="112">
        <f>[17]Outubro!$B$9</f>
        <v>27.816666666666666</v>
      </c>
      <c r="G21" s="112">
        <f>[17]Outubro!$B$10</f>
        <v>27.237500000000001</v>
      </c>
      <c r="H21" s="112">
        <f>[17]Outubro!$B$11</f>
        <v>26.158333333333335</v>
      </c>
      <c r="I21" s="112">
        <f>[17]Outubro!$B$12</f>
        <v>26.5</v>
      </c>
      <c r="J21" s="112">
        <f>[17]Outubro!$B$13</f>
        <v>23.987500000000008</v>
      </c>
      <c r="K21" s="112">
        <f>[17]Outubro!$B$14</f>
        <v>26.412500000000005</v>
      </c>
      <c r="L21" s="112">
        <f>[17]Outubro!$B$15</f>
        <v>26.929166666666671</v>
      </c>
      <c r="M21" s="112">
        <f>[17]Outubro!$B$16</f>
        <v>28.604166666666668</v>
      </c>
      <c r="N21" s="112">
        <f>[17]Outubro!$B$17</f>
        <v>26.145833333333332</v>
      </c>
      <c r="O21" s="112">
        <f>[17]Outubro!$B$18</f>
        <v>24.304166666666664</v>
      </c>
      <c r="P21" s="112">
        <f>[17]Outubro!$B$19</f>
        <v>25.666666666666661</v>
      </c>
      <c r="Q21" s="112">
        <f>[17]Outubro!$B$20</f>
        <v>26.508333333333329</v>
      </c>
      <c r="R21" s="112">
        <f>[17]Outubro!$B$21</f>
        <v>25.25</v>
      </c>
      <c r="S21" s="112">
        <f>[17]Outubro!$B$22</f>
        <v>27.254166666666663</v>
      </c>
      <c r="T21" s="112">
        <f>[17]Outubro!$B$23</f>
        <v>28.862499999999997</v>
      </c>
      <c r="U21" s="112">
        <f>[17]Outubro!$B$24</f>
        <v>25.804166666666674</v>
      </c>
      <c r="V21" s="112">
        <f>[17]Outubro!$B$25</f>
        <v>26.637500000000003</v>
      </c>
      <c r="W21" s="112">
        <f>[17]Outubro!$B$26</f>
        <v>28.595833333333335</v>
      </c>
      <c r="X21" s="112">
        <f>[17]Outubro!$B$27</f>
        <v>29.041666666666661</v>
      </c>
      <c r="Y21" s="112">
        <f>[17]Outubro!$B$28</f>
        <v>25.595833333333331</v>
      </c>
      <c r="Z21" s="112">
        <f>[17]Outubro!$B$29</f>
        <v>23.820833333333336</v>
      </c>
      <c r="AA21" s="112">
        <f>[17]Outubro!$B$30</f>
        <v>25.629166666666674</v>
      </c>
      <c r="AB21" s="112">
        <f>[17]Outubro!$B$31</f>
        <v>25.962500000000002</v>
      </c>
      <c r="AC21" s="112">
        <f>[17]Outubro!$B$32</f>
        <v>26.695833333333329</v>
      </c>
      <c r="AD21" s="112">
        <f>[17]Outubro!$B$33</f>
        <v>26.162499999999998</v>
      </c>
      <c r="AE21" s="112">
        <f>[17]Outubro!$B$34</f>
        <v>24.108333333333334</v>
      </c>
      <c r="AF21" s="112">
        <f>[17]Outubro!$B$35</f>
        <v>25.662499999999994</v>
      </c>
      <c r="AG21" s="111">
        <f t="shared" si="1"/>
        <v>26.31680107526882</v>
      </c>
      <c r="AI21" s="12" t="s">
        <v>35</v>
      </c>
      <c r="AJ21" t="s">
        <v>35</v>
      </c>
      <c r="AK21" t="s">
        <v>35</v>
      </c>
    </row>
    <row r="22" spans="1:38" x14ac:dyDescent="0.2">
      <c r="A22" s="48" t="s">
        <v>6</v>
      </c>
      <c r="B22" s="112">
        <f>[18]Outubro!$B$5</f>
        <v>28.881818181818186</v>
      </c>
      <c r="C22" s="112">
        <f>[18]Outubro!$B$6</f>
        <v>30.038095238095234</v>
      </c>
      <c r="D22" s="112">
        <f>[18]Outubro!$B$7</f>
        <v>31.12857142857143</v>
      </c>
      <c r="E22" s="112">
        <f>[18]Outubro!$B$8</f>
        <v>31.354545454545452</v>
      </c>
      <c r="F22" s="112">
        <f>[18]Outubro!$B$9</f>
        <v>30.349999999999998</v>
      </c>
      <c r="G22" s="112">
        <f>[18]Outubro!$B$10</f>
        <v>31.240909090909089</v>
      </c>
      <c r="H22" s="112">
        <f>[18]Outubro!$B$11</f>
        <v>29.933333333333326</v>
      </c>
      <c r="I22" s="112">
        <f>[18]Outubro!$B$12</f>
        <v>27.834782608695658</v>
      </c>
      <c r="J22" s="112">
        <f>[18]Outubro!$B$13</f>
        <v>26.647826086956524</v>
      </c>
      <c r="K22" s="112">
        <f>[18]Outubro!$B$14</f>
        <v>29.204545454545453</v>
      </c>
      <c r="L22" s="112">
        <f>[18]Outubro!$B$15</f>
        <v>30.357142857142861</v>
      </c>
      <c r="M22" s="112">
        <f>[18]Outubro!$B$16</f>
        <v>31.286956521739125</v>
      </c>
      <c r="N22" s="112">
        <f>[18]Outubro!$B$17</f>
        <v>27.078260869565216</v>
      </c>
      <c r="O22" s="112">
        <f>[18]Outubro!$B$18</f>
        <v>28.945454545454549</v>
      </c>
      <c r="P22" s="112">
        <f>[18]Outubro!$B$19</f>
        <v>29.630434782608699</v>
      </c>
      <c r="Q22" s="112">
        <f>[18]Outubro!$B$20</f>
        <v>30.4</v>
      </c>
      <c r="R22" s="112">
        <f>[18]Outubro!$B$21</f>
        <v>29.859999999999996</v>
      </c>
      <c r="S22" s="112">
        <f>[18]Outubro!$B$22</f>
        <v>31.165217391304346</v>
      </c>
      <c r="T22" s="112">
        <f>[18]Outubro!$B$23</f>
        <v>31.9590909090909</v>
      </c>
      <c r="U22" s="112">
        <f>[18]Outubro!$B$24</f>
        <v>29.920833333333334</v>
      </c>
      <c r="V22" s="112">
        <f>[18]Outubro!$B$25</f>
        <v>30.852173913043476</v>
      </c>
      <c r="W22" s="112">
        <f>[18]Outubro!$B$26</f>
        <v>31.779166666666669</v>
      </c>
      <c r="X22" s="112">
        <f>[18]Outubro!$B$27</f>
        <v>32.065217391304344</v>
      </c>
      <c r="Y22" s="112">
        <f>[18]Outubro!$B$28</f>
        <v>29.830434782608698</v>
      </c>
      <c r="Z22" s="112">
        <f>[18]Outubro!$B$29</f>
        <v>26.780952380952378</v>
      </c>
      <c r="AA22" s="112">
        <f>[18]Outubro!$B$30</f>
        <v>29.045454545454547</v>
      </c>
      <c r="AB22" s="112">
        <f>[18]Outubro!$B$31</f>
        <v>29.645833333333332</v>
      </c>
      <c r="AC22" s="112">
        <f>[18]Outubro!$B$32</f>
        <v>30.12857142857143</v>
      </c>
      <c r="AD22" s="112">
        <f>[18]Outubro!$B$33</f>
        <v>29.847826086956527</v>
      </c>
      <c r="AE22" s="112">
        <f>[18]Outubro!$B$34</f>
        <v>27.150000000000002</v>
      </c>
      <c r="AF22" s="112">
        <f>[18]Outubro!$B$35</f>
        <v>29.323809523809523</v>
      </c>
      <c r="AG22" s="111">
        <f t="shared" si="1"/>
        <v>29.795718004529363</v>
      </c>
      <c r="AH22" t="s">
        <v>35</v>
      </c>
      <c r="AK22" t="s">
        <v>35</v>
      </c>
    </row>
    <row r="23" spans="1:38" x14ac:dyDescent="0.2">
      <c r="A23" s="48" t="s">
        <v>7</v>
      </c>
      <c r="B23" s="112">
        <f>[19]Outubro!$B$5</f>
        <v>25.1875</v>
      </c>
      <c r="C23" s="112">
        <f>[19]Outubro!$B$6</f>
        <v>27.337499999999995</v>
      </c>
      <c r="D23" s="112">
        <f>[19]Outubro!$B$7</f>
        <v>30.879166666666659</v>
      </c>
      <c r="E23" s="112">
        <f>[19]Outubro!$B$8</f>
        <v>29.600000000000005</v>
      </c>
      <c r="F23" s="112">
        <f>[19]Outubro!$B$9</f>
        <v>23.787499999999998</v>
      </c>
      <c r="G23" s="112">
        <f>[19]Outubro!$B$10</f>
        <v>28.474999999999998</v>
      </c>
      <c r="H23" s="112">
        <f>[19]Outubro!$B$11</f>
        <v>30.200000000000003</v>
      </c>
      <c r="I23" s="112">
        <f>[19]Outubro!$B$12</f>
        <v>20.295833333333334</v>
      </c>
      <c r="J23" s="112">
        <f>[19]Outubro!$B$13</f>
        <v>20.55833333333333</v>
      </c>
      <c r="K23" s="112">
        <f>[19]Outubro!$B$14</f>
        <v>25.104166666666668</v>
      </c>
      <c r="L23" s="112">
        <f>[19]Outubro!$B$15</f>
        <v>29.262500000000003</v>
      </c>
      <c r="M23" s="112">
        <f>[19]Outubro!$B$16</f>
        <v>25.162499999999998</v>
      </c>
      <c r="N23" s="112">
        <f>[19]Outubro!$B$17</f>
        <v>19.608333333333334</v>
      </c>
      <c r="O23" s="112">
        <f>[19]Outubro!$B$18</f>
        <v>23.812499999999996</v>
      </c>
      <c r="P23" s="112">
        <f>[19]Outubro!$B$19</f>
        <v>26.862499999999997</v>
      </c>
      <c r="Q23" s="112">
        <f>[19]Outubro!$B$20</f>
        <v>30.3125</v>
      </c>
      <c r="R23" s="112">
        <f>[19]Outubro!$B$21</f>
        <v>30.858333333333338</v>
      </c>
      <c r="S23" s="112">
        <f>[19]Outubro!$B$22</f>
        <v>28.145833333333339</v>
      </c>
      <c r="T23" s="112">
        <f>[19]Outubro!$B$23</f>
        <v>25.883333333333336</v>
      </c>
      <c r="U23" s="112">
        <f>[19]Outubro!$B$24</f>
        <v>23.879166666666663</v>
      </c>
      <c r="V23" s="112">
        <f>[19]Outubro!$B$25</f>
        <v>26.500000000000004</v>
      </c>
      <c r="W23" s="112">
        <f>[19]Outubro!$B$26</f>
        <v>28.124999999999996</v>
      </c>
      <c r="X23" s="112">
        <f>[19]Outubro!$B$27</f>
        <v>30.033333333333331</v>
      </c>
      <c r="Y23" s="112">
        <f>[19]Outubro!$B$28</f>
        <v>24.8125</v>
      </c>
      <c r="Z23" s="112">
        <f>[19]Outubro!$B$29</f>
        <v>23.112500000000001</v>
      </c>
      <c r="AA23" s="112">
        <f>[19]Outubro!$B$30</f>
        <v>24.758333333333336</v>
      </c>
      <c r="AB23" s="112">
        <f>[19]Outubro!$B$31</f>
        <v>25.558333333333341</v>
      </c>
      <c r="AC23" s="112">
        <f>[19]Outubro!$B$32</f>
        <v>26.783333333333328</v>
      </c>
      <c r="AD23" s="112">
        <f>[19]Outubro!$B$33</f>
        <v>27.270833333333339</v>
      </c>
      <c r="AE23" s="112">
        <f>[19]Outubro!$B$34</f>
        <v>27.620833333333334</v>
      </c>
      <c r="AF23" s="112">
        <f>[19]Outubro!$B$35</f>
        <v>24.275000000000006</v>
      </c>
      <c r="AG23" s="111">
        <f t="shared" si="1"/>
        <v>26.260080645161292</v>
      </c>
      <c r="AI23" t="s">
        <v>35</v>
      </c>
      <c r="AK23" t="s">
        <v>35</v>
      </c>
      <c r="AL23" t="s">
        <v>35</v>
      </c>
    </row>
    <row r="24" spans="1:38" x14ac:dyDescent="0.2">
      <c r="A24" s="48" t="s">
        <v>148</v>
      </c>
      <c r="B24" s="112">
        <f>[20]Outubro!$B$5</f>
        <v>26.037499999999998</v>
      </c>
      <c r="C24" s="112">
        <f>[20]Outubro!$B$6</f>
        <v>27.724999999999998</v>
      </c>
      <c r="D24" s="112">
        <f>[20]Outubro!$B$7</f>
        <v>31.000000000000004</v>
      </c>
      <c r="E24" s="112">
        <f>[20]Outubro!$B$8</f>
        <v>30.429166666666671</v>
      </c>
      <c r="F24" s="112">
        <f>[20]Outubro!$B$9</f>
        <v>25.456521739130434</v>
      </c>
      <c r="G24" s="112">
        <f>[20]Outubro!$B$10</f>
        <v>28.652173913043484</v>
      </c>
      <c r="H24" s="112">
        <f>[20]Outubro!$B$11</f>
        <v>30.845833333333342</v>
      </c>
      <c r="I24" s="112">
        <f>[20]Outubro!$B$12</f>
        <v>22.034782608695654</v>
      </c>
      <c r="J24" s="112">
        <f>[20]Outubro!$B$13</f>
        <v>22.095833333333331</v>
      </c>
      <c r="K24" s="112">
        <f>[20]Outubro!$B$14</f>
        <v>24.729166666666668</v>
      </c>
      <c r="L24" s="112">
        <f>[20]Outubro!$B$15</f>
        <v>28.965217391304346</v>
      </c>
      <c r="M24" s="112">
        <f>[20]Outubro!$B$16</f>
        <v>26.443478260869561</v>
      </c>
      <c r="N24" s="112">
        <f>[20]Outubro!$B$17</f>
        <v>21.420833333333334</v>
      </c>
      <c r="O24" s="112">
        <f>[20]Outubro!$B$18</f>
        <v>24.6</v>
      </c>
      <c r="P24" s="112">
        <f>[20]Outubro!$B$19</f>
        <v>27.743478260869566</v>
      </c>
      <c r="Q24" s="112">
        <f>[20]Outubro!$B$20</f>
        <v>30.416666666666668</v>
      </c>
      <c r="R24" s="112">
        <f>[20]Outubro!$B$21</f>
        <v>29.217391304347831</v>
      </c>
      <c r="S24" s="112">
        <f>[20]Outubro!$B$22</f>
        <v>28.11666666666666</v>
      </c>
      <c r="T24" s="112">
        <f>[20]Outubro!$B$23</f>
        <v>27.191666666666663</v>
      </c>
      <c r="U24" s="112">
        <f>[20]Outubro!$B$24</f>
        <v>25.545833333333331</v>
      </c>
      <c r="V24" s="112">
        <f>[20]Outubro!$B$25</f>
        <v>27.966666666666665</v>
      </c>
      <c r="W24" s="112">
        <f>[20]Outubro!$B$26</f>
        <v>28.858333333333338</v>
      </c>
      <c r="X24" s="112">
        <f>[20]Outubro!$B$27</f>
        <v>30.891666666666662</v>
      </c>
      <c r="Y24" s="112">
        <f>[20]Outubro!$B$28</f>
        <v>24.787500000000005</v>
      </c>
      <c r="Z24" s="112">
        <f>[20]Outubro!$B$29</f>
        <v>24.75</v>
      </c>
      <c r="AA24" s="112">
        <f>[20]Outubro!$B$30</f>
        <v>25.816666666666666</v>
      </c>
      <c r="AB24" s="112">
        <f>[20]Outubro!$B$31</f>
        <v>25.533333333333331</v>
      </c>
      <c r="AC24" s="112">
        <f>[20]Outubro!$B$32</f>
        <v>26.887500000000003</v>
      </c>
      <c r="AD24" s="112">
        <f>[20]Outubro!$B$33</f>
        <v>26.891666666666662</v>
      </c>
      <c r="AE24" s="112">
        <f>[20]Outubro!$B$34</f>
        <v>26.958333333333332</v>
      </c>
      <c r="AF24" s="112">
        <f>[20]Outubro!$B$35</f>
        <v>24.683333333333326</v>
      </c>
      <c r="AG24" s="111">
        <f t="shared" si="1"/>
        <v>26.86103903693315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149</v>
      </c>
      <c r="B25" s="112">
        <f>[21]Outubro!$B$5</f>
        <v>23.866666666666664</v>
      </c>
      <c r="C25" s="112">
        <f>[21]Outubro!$B$6</f>
        <v>25.212499999999995</v>
      </c>
      <c r="D25" s="112">
        <f>[21]Outubro!$B$7</f>
        <v>29.070833333333329</v>
      </c>
      <c r="E25" s="112">
        <f>[21]Outubro!$B$8</f>
        <v>30.220833333333331</v>
      </c>
      <c r="F25" s="112">
        <f>[21]Outubro!$B$9</f>
        <v>21.620833333333334</v>
      </c>
      <c r="G25" s="112">
        <f>[21]Outubro!$B$10</f>
        <v>27.356521739130436</v>
      </c>
      <c r="H25" s="112">
        <f>[21]Outubro!$B$11</f>
        <v>30.017391304347822</v>
      </c>
      <c r="I25" s="112">
        <f>[21]Outubro!$B$12</f>
        <v>20.921739130434784</v>
      </c>
      <c r="J25" s="112">
        <f>[21]Outubro!$B$13</f>
        <v>20.733333333333334</v>
      </c>
      <c r="K25" s="112">
        <f>[21]Outubro!$B$14</f>
        <v>22.625</v>
      </c>
      <c r="L25" s="112">
        <f>[21]Outubro!$B$15</f>
        <v>29.112500000000008</v>
      </c>
      <c r="M25" s="112">
        <f>[21]Outubro!$B$16</f>
        <v>24.691666666666666</v>
      </c>
      <c r="N25" s="112">
        <f>[21]Outubro!$B$17</f>
        <v>20.50416666666667</v>
      </c>
      <c r="O25" s="112">
        <f>[21]Outubro!$B$18</f>
        <v>24.004166666666674</v>
      </c>
      <c r="P25" s="112">
        <f>[21]Outubro!$B$19</f>
        <v>26.821739130434782</v>
      </c>
      <c r="Q25" s="112">
        <f>[21]Outubro!$B$20</f>
        <v>30.541666666666668</v>
      </c>
      <c r="R25" s="112">
        <f>[21]Outubro!$B$21</f>
        <v>27.370833333333334</v>
      </c>
      <c r="S25" s="112">
        <f>[21]Outubro!$B$22</f>
        <v>26.183333333333326</v>
      </c>
      <c r="T25" s="112">
        <f>[21]Outubro!$B$23</f>
        <v>24.916666666666668</v>
      </c>
      <c r="U25" s="112">
        <f>[21]Outubro!$B$24</f>
        <v>23.591666666666672</v>
      </c>
      <c r="V25" s="112">
        <f>[21]Outubro!$B$25</f>
        <v>26.008695652173909</v>
      </c>
      <c r="W25" s="112">
        <f>[21]Outubro!$B$26</f>
        <v>27.313043478260866</v>
      </c>
      <c r="X25" s="112">
        <f>[21]Outubro!$B$27</f>
        <v>28.545833333333334</v>
      </c>
      <c r="Y25" s="112">
        <f>[21]Outubro!$B$28</f>
        <v>22.620833333333337</v>
      </c>
      <c r="Z25" s="112">
        <f>[21]Outubro!$B$29</f>
        <v>24.133333333333329</v>
      </c>
      <c r="AA25" s="112">
        <f>[21]Outubro!$B$30</f>
        <v>24.05</v>
      </c>
      <c r="AB25" s="112">
        <f>[21]Outubro!$B$31</f>
        <v>22.379166666666663</v>
      </c>
      <c r="AC25" s="112">
        <f>[21]Outubro!$B$32</f>
        <v>26.045833333333338</v>
      </c>
      <c r="AD25" s="112">
        <f>[21]Outubro!$B$33</f>
        <v>27.662499999999998</v>
      </c>
      <c r="AE25" s="112">
        <f>[21]Outubro!$B$34</f>
        <v>26.641666666666666</v>
      </c>
      <c r="AF25" s="112">
        <f>[21]Outubro!$B$35</f>
        <v>24.183333333333334</v>
      </c>
      <c r="AG25" s="111">
        <f t="shared" si="1"/>
        <v>25.450590229079008</v>
      </c>
      <c r="AH25" s="12" t="s">
        <v>35</v>
      </c>
      <c r="AI25" s="12" t="s">
        <v>35</v>
      </c>
      <c r="AJ25" t="s">
        <v>35</v>
      </c>
    </row>
    <row r="26" spans="1:38" x14ac:dyDescent="0.2">
      <c r="A26" s="48" t="s">
        <v>150</v>
      </c>
      <c r="B26" s="112">
        <f>[22]Outubro!$B$5</f>
        <v>26.874999999999996</v>
      </c>
      <c r="C26" s="112">
        <f>[22]Outubro!$B$6</f>
        <v>28.216666666666665</v>
      </c>
      <c r="D26" s="112">
        <f>[22]Outubro!$B$7</f>
        <v>31.137499999999999</v>
      </c>
      <c r="E26" s="112">
        <f>[22]Outubro!$B$8</f>
        <v>30.424999999999997</v>
      </c>
      <c r="F26" s="112">
        <f>[22]Outubro!$B$9</f>
        <v>25.075000000000003</v>
      </c>
      <c r="G26" s="112">
        <f>[22]Outubro!$B$10</f>
        <v>29.395833333333329</v>
      </c>
      <c r="H26" s="112">
        <f>[22]Outubro!$B$11</f>
        <v>31.404166666666665</v>
      </c>
      <c r="I26" s="112">
        <f>[22]Outubro!$B$12</f>
        <v>21.616666666666664</v>
      </c>
      <c r="J26" s="112">
        <f>[22]Outubro!$B$13</f>
        <v>21.766666666666666</v>
      </c>
      <c r="K26" s="112">
        <f>[22]Outubro!$B$14</f>
        <v>25.133333333333336</v>
      </c>
      <c r="L26" s="112">
        <f>[22]Outubro!$B$15</f>
        <v>29.195833333333336</v>
      </c>
      <c r="M26" s="112">
        <f>[22]Outubro!$B$16</f>
        <v>26.370833333333334</v>
      </c>
      <c r="N26" s="112">
        <f>[22]Outubro!$B$17</f>
        <v>21.139130434782611</v>
      </c>
      <c r="O26" s="112">
        <f>[22]Outubro!$B$18</f>
        <v>24.854166666666661</v>
      </c>
      <c r="P26" s="112">
        <f>[22]Outubro!$B$19</f>
        <v>27.362499999999997</v>
      </c>
      <c r="Q26" s="112">
        <f>[22]Outubro!$B$20</f>
        <v>30.504166666666666</v>
      </c>
      <c r="R26" s="112">
        <f>[22]Outubro!$B$21</f>
        <v>31.075000000000003</v>
      </c>
      <c r="S26" s="112">
        <f>[22]Outubro!$B$22</f>
        <v>28.304166666666664</v>
      </c>
      <c r="T26" s="112">
        <f>[22]Outubro!$B$23</f>
        <v>26.595833333333335</v>
      </c>
      <c r="U26" s="112">
        <f>[22]Outubro!$B$24</f>
        <v>24.433333333333337</v>
      </c>
      <c r="V26" s="112">
        <f>[22]Outubro!$B$25</f>
        <v>26.982608695652171</v>
      </c>
      <c r="W26" s="112">
        <f>[22]Outubro!$B$26</f>
        <v>28.216666666666658</v>
      </c>
      <c r="X26" s="112">
        <f>[22]Outubro!$B$27</f>
        <v>29.954166666666666</v>
      </c>
      <c r="Y26" s="112">
        <f>[22]Outubro!$B$28</f>
        <v>24.795652173913037</v>
      </c>
      <c r="Z26" s="112">
        <f>[22]Outubro!$B$29</f>
        <v>23.833333333333339</v>
      </c>
      <c r="AA26" s="112">
        <f>[22]Outubro!$B$30</f>
        <v>25.370833333333337</v>
      </c>
      <c r="AB26" s="112">
        <f>[22]Outubro!$B$31</f>
        <v>26.125</v>
      </c>
      <c r="AC26" s="112">
        <f>[22]Outubro!$B$32</f>
        <v>27.27391304347826</v>
      </c>
      <c r="AD26" s="112">
        <f>[22]Outubro!$B$33</f>
        <v>27.229166666666668</v>
      </c>
      <c r="AE26" s="112">
        <f>[22]Outubro!$B$34</f>
        <v>27.683333333333341</v>
      </c>
      <c r="AF26" s="112">
        <f>[22]Outubro!$B$35</f>
        <v>25.069565217391304</v>
      </c>
      <c r="AG26" s="111">
        <f t="shared" si="1"/>
        <v>26.884356007480136</v>
      </c>
      <c r="AI26" s="12" t="s">
        <v>35</v>
      </c>
      <c r="AJ26" t="s">
        <v>35</v>
      </c>
      <c r="AK26" t="s">
        <v>35</v>
      </c>
    </row>
    <row r="27" spans="1:38" x14ac:dyDescent="0.2">
      <c r="A27" s="48" t="s">
        <v>8</v>
      </c>
      <c r="B27" s="112">
        <f>[23]Outubro!$B$5</f>
        <v>24.441666666666663</v>
      </c>
      <c r="C27" s="112">
        <f>[23]Outubro!$B$6</f>
        <v>26.308333333333326</v>
      </c>
      <c r="D27" s="112">
        <f>[23]Outubro!$B$7</f>
        <v>30.054166666666674</v>
      </c>
      <c r="E27" s="112">
        <f>[23]Outubro!$B$8</f>
        <v>30.604166666666668</v>
      </c>
      <c r="F27" s="112">
        <f>[23]Outubro!$B$9</f>
        <v>22.887500000000003</v>
      </c>
      <c r="G27" s="112">
        <f>[23]Outubro!$B$10</f>
        <v>27.854166666666661</v>
      </c>
      <c r="H27" s="112">
        <f>[23]Outubro!$B$11</f>
        <v>30.441666666666666</v>
      </c>
      <c r="I27" s="112">
        <f>[23]Outubro!$B$12</f>
        <v>21.183333333333334</v>
      </c>
      <c r="J27" s="112">
        <f>[23]Outubro!$B$13</f>
        <v>20.974999999999998</v>
      </c>
      <c r="K27" s="112">
        <f>[23]Outubro!$B$14</f>
        <v>22.775000000000002</v>
      </c>
      <c r="L27" s="112">
        <f>[23]Outubro!$B$15</f>
        <v>27.895833333333332</v>
      </c>
      <c r="M27" s="112">
        <f>[23]Outubro!$B$16</f>
        <v>25.645833333333332</v>
      </c>
      <c r="N27" s="112">
        <f>[23]Outubro!$B$17</f>
        <v>20.362500000000001</v>
      </c>
      <c r="O27" s="112">
        <f>[23]Outubro!$B$18</f>
        <v>22.966666666666669</v>
      </c>
      <c r="P27" s="112">
        <f>[23]Outubro!$B$19</f>
        <v>25.520833333333332</v>
      </c>
      <c r="Q27" s="112">
        <f>[23]Outubro!$B$20</f>
        <v>29.758333333333336</v>
      </c>
      <c r="R27" s="112">
        <f>[23]Outubro!$B$21</f>
        <v>27.274999999999995</v>
      </c>
      <c r="S27" s="112">
        <f>[23]Outubro!$B$22</f>
        <v>25.316666666666666</v>
      </c>
      <c r="T27" s="112">
        <f>[23]Outubro!$B$23</f>
        <v>24.520833333333339</v>
      </c>
      <c r="U27" s="112">
        <f>[23]Outubro!$B$24</f>
        <v>23.645833333333332</v>
      </c>
      <c r="V27" s="112">
        <f>[23]Outubro!$B$25</f>
        <v>25.595833333333335</v>
      </c>
      <c r="W27" s="112">
        <f>[23]Outubro!$B$26</f>
        <v>25.895833333333339</v>
      </c>
      <c r="X27" s="112">
        <f>[23]Outubro!$B$27</f>
        <v>27.925000000000008</v>
      </c>
      <c r="Y27" s="112">
        <f>[23]Outubro!$B$28</f>
        <v>23.116666666666671</v>
      </c>
      <c r="Z27" s="112">
        <f>[23]Outubro!$B$29</f>
        <v>24.095833333333328</v>
      </c>
      <c r="AA27" s="112">
        <f>[23]Outubro!$B$30</f>
        <v>24.824999999999999</v>
      </c>
      <c r="AB27" s="112">
        <f>[23]Outubro!$B$31</f>
        <v>22.733333333333334</v>
      </c>
      <c r="AC27" s="112">
        <f>[23]Outubro!$B$32</f>
        <v>25.204166666666666</v>
      </c>
      <c r="AD27" s="112">
        <f>[23]Outubro!$B$33</f>
        <v>27.541666666666671</v>
      </c>
      <c r="AE27" s="112">
        <f>[23]Outubro!$B$34</f>
        <v>26.183333333333326</v>
      </c>
      <c r="AF27" s="112">
        <f>[23]Outubro!$B$35</f>
        <v>24.254166666666663</v>
      </c>
      <c r="AG27" s="111">
        <f t="shared" si="1"/>
        <v>25.413037634408592</v>
      </c>
      <c r="AJ27" t="s">
        <v>35</v>
      </c>
      <c r="AK27" t="s">
        <v>35</v>
      </c>
    </row>
    <row r="28" spans="1:38" x14ac:dyDescent="0.2">
      <c r="A28" s="48" t="s">
        <v>9</v>
      </c>
      <c r="B28" s="112">
        <f>[24]Outubro!$B$5</f>
        <v>26.466666666666669</v>
      </c>
      <c r="C28" s="112">
        <f>[24]Outubro!$B$6</f>
        <v>28.275000000000002</v>
      </c>
      <c r="D28" s="112">
        <f>[24]Outubro!$B$7</f>
        <v>30.566666666666663</v>
      </c>
      <c r="E28" s="112">
        <f>[24]Outubro!$B$8</f>
        <v>31.195833333333329</v>
      </c>
      <c r="F28" s="112">
        <f>[24]Outubro!$B$9</f>
        <v>26.462499999999995</v>
      </c>
      <c r="G28" s="112">
        <f>[24]Outubro!$B$10</f>
        <v>29.041666666666668</v>
      </c>
      <c r="H28" s="112">
        <f>[24]Outubro!$B$11</f>
        <v>31.579166666666666</v>
      </c>
      <c r="I28" s="112">
        <f>[24]Outubro!$B$12</f>
        <v>22.158333333333335</v>
      </c>
      <c r="J28" s="112">
        <f>[24]Outubro!$B$13</f>
        <v>21.574999999999999</v>
      </c>
      <c r="K28" s="112">
        <f>[24]Outubro!$B$14</f>
        <v>24.779166666666669</v>
      </c>
      <c r="L28" s="112">
        <f>[24]Outubro!$B$15</f>
        <v>28.445833333333329</v>
      </c>
      <c r="M28" s="112">
        <f>[24]Outubro!$B$16</f>
        <v>28.474999999999991</v>
      </c>
      <c r="N28" s="112">
        <f>[24]Outubro!$B$17</f>
        <v>21.633333333333336</v>
      </c>
      <c r="O28" s="112">
        <f>[24]Outubro!$B$18</f>
        <v>23.795833333333334</v>
      </c>
      <c r="P28" s="112">
        <f>[24]Outubro!$B$19</f>
        <v>26.487499999999997</v>
      </c>
      <c r="Q28" s="112">
        <f>[24]Outubro!$B$20</f>
        <v>30.141666666666669</v>
      </c>
      <c r="R28" s="112">
        <f>[24]Outubro!$B$21</f>
        <v>28.137500000000003</v>
      </c>
      <c r="S28" s="112">
        <f>[24]Outubro!$B$22</f>
        <v>27.637499999999992</v>
      </c>
      <c r="T28" s="112">
        <f>[24]Outubro!$B$23</f>
        <v>26.283333333333331</v>
      </c>
      <c r="U28" s="112">
        <f>[24]Outubro!$B$24</f>
        <v>25.266666666666666</v>
      </c>
      <c r="V28" s="112">
        <f>[24]Outubro!$B$25</f>
        <v>27.183333333333337</v>
      </c>
      <c r="W28" s="112">
        <f>[24]Outubro!$B$26</f>
        <v>27.683333333333334</v>
      </c>
      <c r="X28" s="112">
        <f>[24]Outubro!$B$27</f>
        <v>30.104166666666661</v>
      </c>
      <c r="Y28" s="112">
        <f>[24]Outubro!$B$28</f>
        <v>25.245833333333334</v>
      </c>
      <c r="Z28" s="112">
        <f>[24]Outubro!$B$29</f>
        <v>24.216666666666665</v>
      </c>
      <c r="AA28" s="112">
        <f>[24]Outubro!$B$30</f>
        <v>26.708333333333332</v>
      </c>
      <c r="AB28" s="112">
        <f>[24]Outubro!$B$31</f>
        <v>25.245833333333326</v>
      </c>
      <c r="AC28" s="112">
        <f>[24]Outubro!$B$32</f>
        <v>26.304166666666664</v>
      </c>
      <c r="AD28" s="112">
        <f>[24]Outubro!$B$33</f>
        <v>26.970833333333328</v>
      </c>
      <c r="AE28" s="112">
        <f>[24]Outubro!$B$34</f>
        <v>26.416666666666668</v>
      </c>
      <c r="AF28" s="112">
        <f>[24]Outubro!$B$35</f>
        <v>24.249999999999989</v>
      </c>
      <c r="AG28" s="111">
        <f t="shared" si="1"/>
        <v>26.733333333333324</v>
      </c>
      <c r="AH28" t="s">
        <v>35</v>
      </c>
      <c r="AJ28" t="s">
        <v>35</v>
      </c>
      <c r="AK28" t="s">
        <v>35</v>
      </c>
    </row>
    <row r="29" spans="1:38" x14ac:dyDescent="0.2">
      <c r="A29" s="48" t="s">
        <v>32</v>
      </c>
      <c r="B29" s="112" t="str">
        <f>[25]Outubro!$B$5</f>
        <v>*</v>
      </c>
      <c r="C29" s="112" t="str">
        <f>[25]Outubro!$B$6</f>
        <v>*</v>
      </c>
      <c r="D29" s="112" t="str">
        <f>[25]Outubro!$B$7</f>
        <v>*</v>
      </c>
      <c r="E29" s="112" t="str">
        <f>[25]Outubro!$B$8</f>
        <v>*</v>
      </c>
      <c r="F29" s="112" t="str">
        <f>[25]Outubro!$B$9</f>
        <v>*</v>
      </c>
      <c r="G29" s="112" t="str">
        <f>[25]Outubro!$B$10</f>
        <v>*</v>
      </c>
      <c r="H29" s="112" t="str">
        <f>[25]Outubro!$B$11</f>
        <v>*</v>
      </c>
      <c r="I29" s="112" t="str">
        <f>[25]Outubro!$B$12</f>
        <v>*</v>
      </c>
      <c r="J29" s="112" t="str">
        <f>[25]Outubro!$B$13</f>
        <v>*</v>
      </c>
      <c r="K29" s="112" t="str">
        <f>[25]Outubro!$B$14</f>
        <v>*</v>
      </c>
      <c r="L29" s="112" t="str">
        <f>[25]Outubro!$B$15</f>
        <v>*</v>
      </c>
      <c r="M29" s="112" t="str">
        <f>[25]Outubro!$B$16</f>
        <v>*</v>
      </c>
      <c r="N29" s="112" t="str">
        <f>[25]Outubro!$B$17</f>
        <v>*</v>
      </c>
      <c r="O29" s="112" t="str">
        <f>[25]Outubro!$B$18</f>
        <v>*</v>
      </c>
      <c r="P29" s="112" t="str">
        <f>[25]Outubro!$B$19</f>
        <v>*</v>
      </c>
      <c r="Q29" s="112" t="str">
        <f>[25]Outubro!$B$20</f>
        <v>*</v>
      </c>
      <c r="R29" s="112" t="str">
        <f>[25]Outubro!$B$21</f>
        <v>*</v>
      </c>
      <c r="S29" s="112" t="str">
        <f>[25]Outubro!$B$22</f>
        <v>*</v>
      </c>
      <c r="T29" s="112" t="str">
        <f>[25]Outubro!$B$23</f>
        <v>*</v>
      </c>
      <c r="U29" s="112" t="str">
        <f>[25]Outubro!$B$24</f>
        <v>*</v>
      </c>
      <c r="V29" s="112" t="str">
        <f>[25]Outubro!$B$25</f>
        <v>*</v>
      </c>
      <c r="W29" s="112" t="str">
        <f>[25]Outubro!$B$26</f>
        <v>*</v>
      </c>
      <c r="X29" s="112" t="str">
        <f>[25]Outubro!$B$27</f>
        <v>*</v>
      </c>
      <c r="Y29" s="112" t="str">
        <f>[25]Outubro!$B$28</f>
        <v>*</v>
      </c>
      <c r="Z29" s="112">
        <f>[25]Outubro!$B$29</f>
        <v>26</v>
      </c>
      <c r="AA29" s="112">
        <f>[25]Outubro!$B$30</f>
        <v>26.741666666666671</v>
      </c>
      <c r="AB29" s="112">
        <f>[25]Outubro!$B$31</f>
        <v>29.133333333333329</v>
      </c>
      <c r="AC29" s="112">
        <f>[25]Outubro!$B$32</f>
        <v>30.191666666666674</v>
      </c>
      <c r="AD29" s="112">
        <f>[25]Outubro!$B$33</f>
        <v>29.474999999999991</v>
      </c>
      <c r="AE29" s="112">
        <f>[25]Outubro!$B$34</f>
        <v>30.558333333333334</v>
      </c>
      <c r="AF29" s="112">
        <f>[25]Outubro!$B$35</f>
        <v>26.158333333333335</v>
      </c>
      <c r="AG29" s="111">
        <f t="shared" si="1"/>
        <v>28.322619047619046</v>
      </c>
      <c r="AI29" s="12" t="s">
        <v>35</v>
      </c>
    </row>
    <row r="30" spans="1:38" x14ac:dyDescent="0.2">
      <c r="A30" s="48" t="s">
        <v>10</v>
      </c>
      <c r="B30" s="112">
        <f>[26]Outubro!$B$5</f>
        <v>25.049999999999997</v>
      </c>
      <c r="C30" s="112">
        <f>[26]Outubro!$B$6</f>
        <v>27.324999999999999</v>
      </c>
      <c r="D30" s="112">
        <f>[26]Outubro!$B$7</f>
        <v>30.929166666666674</v>
      </c>
      <c r="E30" s="112">
        <f>[26]Outubro!$B$8</f>
        <v>30.683333333333334</v>
      </c>
      <c r="F30" s="112">
        <f>[26]Outubro!$B$9</f>
        <v>23.000000000000004</v>
      </c>
      <c r="G30" s="112">
        <f>[26]Outubro!$B$10</f>
        <v>28.441666666666666</v>
      </c>
      <c r="H30" s="112">
        <f>[26]Outubro!$B$11</f>
        <v>31.279166666666669</v>
      </c>
      <c r="I30" s="112">
        <f>[26]Outubro!$B$12</f>
        <v>21.020833333333332</v>
      </c>
      <c r="J30" s="112">
        <f>[26]Outubro!$B$13</f>
        <v>21.316666666666666</v>
      </c>
      <c r="K30" s="112">
        <f>[26]Outubro!$B$14</f>
        <v>23.712500000000002</v>
      </c>
      <c r="L30" s="112">
        <f>[26]Outubro!$B$15</f>
        <v>29.545833333333324</v>
      </c>
      <c r="M30" s="112">
        <f>[26]Outubro!$B$16</f>
        <v>25.554166666666671</v>
      </c>
      <c r="N30" s="112">
        <f>[26]Outubro!$B$17</f>
        <v>20.725000000000005</v>
      </c>
      <c r="O30" s="112">
        <f>[26]Outubro!$B$18</f>
        <v>24.379166666666674</v>
      </c>
      <c r="P30" s="112">
        <f>[26]Outubro!$B$19</f>
        <v>26.845833333333335</v>
      </c>
      <c r="Q30" s="112">
        <f>[26]Outubro!$B$20</f>
        <v>30.8</v>
      </c>
      <c r="R30" s="112">
        <f>[26]Outubro!$B$21</f>
        <v>28.5</v>
      </c>
      <c r="S30" s="112">
        <f>[26]Outubro!$B$22</f>
        <v>26.045833333333331</v>
      </c>
      <c r="T30" s="112">
        <f>[26]Outubro!$B$23</f>
        <v>25.11666666666666</v>
      </c>
      <c r="U30" s="112">
        <f>[26]Outubro!$B$24</f>
        <v>25.174999999999997</v>
      </c>
      <c r="V30" s="112">
        <f>[26]Outubro!$B$25</f>
        <v>26.933333333333326</v>
      </c>
      <c r="W30" s="112">
        <f>[26]Outubro!$B$26</f>
        <v>28.187499999999996</v>
      </c>
      <c r="X30" s="112">
        <f>[26]Outubro!$B$27</f>
        <v>30.150000000000002</v>
      </c>
      <c r="Y30" s="112">
        <f>[26]Outubro!$B$28</f>
        <v>23.837499999999995</v>
      </c>
      <c r="Z30" s="112">
        <f>[26]Outubro!$B$29</f>
        <v>24.383333333333329</v>
      </c>
      <c r="AA30" s="112">
        <f>[26]Outubro!$B$30</f>
        <v>25.170833333333334</v>
      </c>
      <c r="AB30" s="112">
        <f>[26]Outubro!$B$31</f>
        <v>24.204166666666666</v>
      </c>
      <c r="AC30" s="112">
        <f>[26]Outubro!$B$32</f>
        <v>26.620833333333334</v>
      </c>
      <c r="AD30" s="112">
        <f>[26]Outubro!$B$33</f>
        <v>28.045833333333334</v>
      </c>
      <c r="AE30" s="112">
        <f>[26]Outubro!$B$34</f>
        <v>28.237500000000001</v>
      </c>
      <c r="AF30" s="112">
        <f>[26]Outubro!$B$35</f>
        <v>25.187499999999996</v>
      </c>
      <c r="AG30" s="111">
        <f t="shared" si="1"/>
        <v>26.335618279569889</v>
      </c>
      <c r="AK30" t="s">
        <v>35</v>
      </c>
      <c r="AL30" t="s">
        <v>35</v>
      </c>
    </row>
    <row r="31" spans="1:38" x14ac:dyDescent="0.2">
      <c r="A31" s="48" t="s">
        <v>151</v>
      </c>
      <c r="B31" s="112">
        <f>[27]Outubro!$B$5</f>
        <v>24.475000000000005</v>
      </c>
      <c r="C31" s="112">
        <f>[27]Outubro!$B$6</f>
        <v>26.954166666666666</v>
      </c>
      <c r="D31" s="112">
        <f>[27]Outubro!$B$7</f>
        <v>29.725000000000005</v>
      </c>
      <c r="E31" s="112">
        <f>[27]Outubro!$B$8</f>
        <v>28.862500000000001</v>
      </c>
      <c r="F31" s="112">
        <f>[27]Outubro!$B$9</f>
        <v>22.304166666666664</v>
      </c>
      <c r="G31" s="112">
        <f>[27]Outubro!$B$10</f>
        <v>27.462499999999995</v>
      </c>
      <c r="H31" s="112">
        <f>[27]Outubro!$B$11</f>
        <v>29.316666666666663</v>
      </c>
      <c r="I31" s="112">
        <f>[27]Outubro!$B$12</f>
        <v>19.762500000000003</v>
      </c>
      <c r="J31" s="112">
        <f>[27]Outubro!$B$13</f>
        <v>20.154166666666665</v>
      </c>
      <c r="K31" s="112">
        <f>[27]Outubro!$B$14</f>
        <v>24.099999999999994</v>
      </c>
      <c r="L31" s="112">
        <f>[27]Outubro!$B$15</f>
        <v>28.612499999999997</v>
      </c>
      <c r="M31" s="112">
        <f>[27]Outubro!$B$16</f>
        <v>23.170833333333338</v>
      </c>
      <c r="N31" s="112">
        <f>[27]Outubro!$B$17</f>
        <v>18.95</v>
      </c>
      <c r="O31" s="112">
        <f>[27]Outubro!$B$18</f>
        <v>23.860869565217389</v>
      </c>
      <c r="P31" s="112">
        <f>[27]Outubro!$B$19</f>
        <v>26.887499999999999</v>
      </c>
      <c r="Q31" s="112">
        <f>[27]Outubro!$B$20</f>
        <v>29.920833333333338</v>
      </c>
      <c r="R31" s="112">
        <f>[27]Outubro!$B$21</f>
        <v>29.195833333333329</v>
      </c>
      <c r="S31" s="112">
        <f>[27]Outubro!$B$22</f>
        <v>26.737500000000001</v>
      </c>
      <c r="T31" s="112">
        <f>[27]Outubro!$B$23</f>
        <v>25.004166666666666</v>
      </c>
      <c r="U31" s="112">
        <f>[27]Outubro!$B$24</f>
        <v>23.383333333333336</v>
      </c>
      <c r="V31" s="112">
        <f>[27]Outubro!$B$25</f>
        <v>26.316666666666666</v>
      </c>
      <c r="W31" s="112">
        <f>[27]Outubro!$B$26</f>
        <v>27.504166666666674</v>
      </c>
      <c r="X31" s="112">
        <f>[27]Outubro!$B$27</f>
        <v>29.178260869565218</v>
      </c>
      <c r="Y31" s="112">
        <f>[27]Outubro!$B$28</f>
        <v>23.583333333333332</v>
      </c>
      <c r="Z31" s="112">
        <f>[27]Outubro!$B$29</f>
        <v>23.212500000000002</v>
      </c>
      <c r="AA31" s="112">
        <f>[27]Outubro!$B$30</f>
        <v>24.086956521739125</v>
      </c>
      <c r="AB31" s="112">
        <f>[27]Outubro!$B$31</f>
        <v>23.869565217391305</v>
      </c>
      <c r="AC31" s="112">
        <f>[27]Outubro!$B$32</f>
        <v>26.020833333333329</v>
      </c>
      <c r="AD31" s="112">
        <f>[27]Outubro!$B$33</f>
        <v>27.633333333333336</v>
      </c>
      <c r="AE31" s="112">
        <f>[27]Outubro!$B$34</f>
        <v>28.139130434782615</v>
      </c>
      <c r="AF31" s="112">
        <f>[27]Outubro!$B$35</f>
        <v>24.791666666666668</v>
      </c>
      <c r="AG31" s="111">
        <f t="shared" si="1"/>
        <v>25.586337073398784</v>
      </c>
      <c r="AH31" s="12" t="s">
        <v>35</v>
      </c>
    </row>
    <row r="32" spans="1:38" x14ac:dyDescent="0.2">
      <c r="A32" s="48" t="s">
        <v>11</v>
      </c>
      <c r="B32" s="112">
        <f>[28]Outubro!$B$5</f>
        <v>27.108333333333331</v>
      </c>
      <c r="C32" s="112">
        <f>[28]Outubro!$B$6</f>
        <v>27.412499999999991</v>
      </c>
      <c r="D32" s="112">
        <f>[28]Outubro!$B$7</f>
        <v>29.679166666666671</v>
      </c>
      <c r="E32" s="112">
        <f>[28]Outubro!$B$8</f>
        <v>29.658333333333328</v>
      </c>
      <c r="F32" s="112">
        <f>[28]Outubro!$B$9</f>
        <v>25.329166666666666</v>
      </c>
      <c r="G32" s="112">
        <f>[28]Outubro!$B$10</f>
        <v>28.545833333333331</v>
      </c>
      <c r="H32" s="112">
        <f>[28]Outubro!$B$11</f>
        <v>30.55416666666666</v>
      </c>
      <c r="I32" s="112">
        <f>[28]Outubro!$B$12</f>
        <v>20.995833333333334</v>
      </c>
      <c r="J32" s="112">
        <f>[28]Outubro!$B$13</f>
        <v>21.070833333333333</v>
      </c>
      <c r="K32" s="112">
        <f>[28]Outubro!$B$14</f>
        <v>23.883333333333336</v>
      </c>
      <c r="L32" s="112">
        <f>[28]Outubro!$B$15</f>
        <v>29.029166666666669</v>
      </c>
      <c r="M32" s="112">
        <f>[28]Outubro!$B$16</f>
        <v>27.004166666666674</v>
      </c>
      <c r="N32" s="112">
        <f>[28]Outubro!$B$17</f>
        <v>21.233333333333338</v>
      </c>
      <c r="O32" s="112">
        <f>[28]Outubro!$B$18</f>
        <v>24.499999999999996</v>
      </c>
      <c r="P32" s="112">
        <f>[28]Outubro!$B$19</f>
        <v>26.508333333333329</v>
      </c>
      <c r="Q32" s="112">
        <f>[28]Outubro!$B$20</f>
        <v>28.974999999999998</v>
      </c>
      <c r="R32" s="112">
        <f>[28]Outubro!$B$21</f>
        <v>30.166666666666661</v>
      </c>
      <c r="S32" s="112">
        <f>[28]Outubro!$B$22</f>
        <v>29.145833333333339</v>
      </c>
      <c r="T32" s="112">
        <f>[28]Outubro!$B$23</f>
        <v>27.387499999999999</v>
      </c>
      <c r="U32" s="112">
        <f>[28]Outubro!$B$24</f>
        <v>24.470833333333331</v>
      </c>
      <c r="V32" s="112">
        <f>[28]Outubro!$B$25</f>
        <v>26.454166666666666</v>
      </c>
      <c r="W32" s="112">
        <f>[28]Outubro!$B$26</f>
        <v>28.545833333333334</v>
      </c>
      <c r="X32" s="112">
        <f>[28]Outubro!$B$27</f>
        <v>29.220833333333331</v>
      </c>
      <c r="Y32" s="112">
        <f>[28]Outubro!$B$28</f>
        <v>23.879166666666666</v>
      </c>
      <c r="Z32" s="112">
        <f>[28]Outubro!$B$29</f>
        <v>24.658333333333335</v>
      </c>
      <c r="AA32" s="112">
        <f>[28]Outubro!$B$30</f>
        <v>26.625</v>
      </c>
      <c r="AB32" s="112">
        <f>[28]Outubro!$B$31</f>
        <v>26.587500000000002</v>
      </c>
      <c r="AC32" s="112">
        <f>[28]Outubro!$B$32</f>
        <v>27.629166666666666</v>
      </c>
      <c r="AD32" s="112">
        <f>[28]Outubro!$B$33</f>
        <v>27.291666666666668</v>
      </c>
      <c r="AE32" s="112">
        <f>[28]Outubro!$B$34</f>
        <v>27.175000000000001</v>
      </c>
      <c r="AF32" s="112">
        <f>[28]Outubro!$B$35</f>
        <v>25.179166666666664</v>
      </c>
      <c r="AG32" s="111">
        <f t="shared" si="1"/>
        <v>26.642069892473117</v>
      </c>
      <c r="AI32" s="12" t="s">
        <v>35</v>
      </c>
      <c r="AK32" t="s">
        <v>35</v>
      </c>
      <c r="AL32" t="s">
        <v>35</v>
      </c>
    </row>
    <row r="33" spans="1:38" s="5" customFormat="1" x14ac:dyDescent="0.2">
      <c r="A33" s="48" t="s">
        <v>12</v>
      </c>
      <c r="B33" s="112">
        <f>[29]Outubro!$B$5</f>
        <v>29.209090909090911</v>
      </c>
      <c r="C33" s="112">
        <f>[29]Outubro!$B$6</f>
        <v>30.68095238095238</v>
      </c>
      <c r="D33" s="112">
        <f>[29]Outubro!$B$7</f>
        <v>32.433333333333337</v>
      </c>
      <c r="E33" s="112">
        <f>[29]Outubro!$B$8</f>
        <v>31.613636363636363</v>
      </c>
      <c r="F33" s="112">
        <f>[29]Outubro!$B$9</f>
        <v>26.400000000000002</v>
      </c>
      <c r="G33" s="112">
        <f>[29]Outubro!$B$10</f>
        <v>29.927272727272726</v>
      </c>
      <c r="H33" s="112">
        <f>[29]Outubro!$B$11</f>
        <v>31.113043478260881</v>
      </c>
      <c r="I33" s="112">
        <f>[29]Outubro!$B$12</f>
        <v>23.308695652173913</v>
      </c>
      <c r="J33" s="112">
        <f>[29]Outubro!$B$13</f>
        <v>23.413636363636364</v>
      </c>
      <c r="K33" s="112">
        <f>[29]Outubro!$B$14</f>
        <v>28.033333333333335</v>
      </c>
      <c r="L33" s="112">
        <f>[29]Outubro!$B$15</f>
        <v>31.423809523809524</v>
      </c>
      <c r="M33" s="112">
        <f>[29]Outubro!$B$16</f>
        <v>28.709090909090921</v>
      </c>
      <c r="N33" s="112">
        <f>[29]Outubro!$B$17</f>
        <v>22.282608695652176</v>
      </c>
      <c r="O33" s="112">
        <f>[29]Outubro!$B$18</f>
        <v>26.595454545454551</v>
      </c>
      <c r="P33" s="112">
        <f>[29]Outubro!$B$19</f>
        <v>31.28</v>
      </c>
      <c r="Q33" s="112">
        <f>[29]Outubro!$B$20</f>
        <v>31.763636363636355</v>
      </c>
      <c r="R33" s="112">
        <f>[29]Outubro!$B$21</f>
        <v>31.868181818181828</v>
      </c>
      <c r="S33" s="112">
        <f>[29]Outubro!$B$22</f>
        <v>31.87619047619047</v>
      </c>
      <c r="T33" s="112">
        <f>[29]Outubro!$B$23</f>
        <v>31.721739130434777</v>
      </c>
      <c r="U33" s="112">
        <f>[29]Outubro!$B$24</f>
        <v>28.608695652173918</v>
      </c>
      <c r="V33" s="112">
        <f>[29]Outubro!$B$25</f>
        <v>31.931818181818187</v>
      </c>
      <c r="W33" s="112">
        <f>[29]Outubro!$B$26</f>
        <v>32.70000000000001</v>
      </c>
      <c r="X33" s="112">
        <f>[29]Outubro!$B$27</f>
        <v>32.908695652173911</v>
      </c>
      <c r="Y33" s="112">
        <f>[29]Outubro!$B$28</f>
        <v>28.700000000000003</v>
      </c>
      <c r="Z33" s="112">
        <f>[29]Outubro!$B$29</f>
        <v>27.568181818181817</v>
      </c>
      <c r="AA33" s="112">
        <f>[29]Outubro!$B$30</f>
        <v>29.445454545454542</v>
      </c>
      <c r="AB33" s="112">
        <f>[29]Outubro!$B$31</f>
        <v>30.947826086956521</v>
      </c>
      <c r="AC33" s="112">
        <f>[29]Outubro!$B$32</f>
        <v>31.700000000000003</v>
      </c>
      <c r="AD33" s="112">
        <f>[29]Outubro!$B$33</f>
        <v>30.722727272727266</v>
      </c>
      <c r="AE33" s="112">
        <f>[29]Outubro!$B$34</f>
        <v>30.963157894736838</v>
      </c>
      <c r="AF33" s="112">
        <f>[29]Outubro!$B$35</f>
        <v>29.833333333333329</v>
      </c>
      <c r="AG33" s="111">
        <f t="shared" si="1"/>
        <v>29.667212788441855</v>
      </c>
      <c r="AJ33" s="5" t="s">
        <v>35</v>
      </c>
      <c r="AK33" s="5" t="s">
        <v>35</v>
      </c>
    </row>
    <row r="34" spans="1:38" x14ac:dyDescent="0.2">
      <c r="A34" s="48" t="s">
        <v>13</v>
      </c>
      <c r="B34" s="112" t="str">
        <f>[30]Outubro!$B$5</f>
        <v>*</v>
      </c>
      <c r="C34" s="112" t="str">
        <f>[30]Outubro!$B$6</f>
        <v>*</v>
      </c>
      <c r="D34" s="112" t="str">
        <f>[30]Outubro!$B$7</f>
        <v>*</v>
      </c>
      <c r="E34" s="112" t="str">
        <f>[30]Outubro!$B$8</f>
        <v>*</v>
      </c>
      <c r="F34" s="112" t="str">
        <f>[30]Outubro!$B$9</f>
        <v>*</v>
      </c>
      <c r="G34" s="112" t="str">
        <f>[30]Outubro!$B$10</f>
        <v>*</v>
      </c>
      <c r="H34" s="112" t="str">
        <f>[30]Outubro!$B$11</f>
        <v>*</v>
      </c>
      <c r="I34" s="112" t="str">
        <f>[30]Outubro!$B$12</f>
        <v>*</v>
      </c>
      <c r="J34" s="112" t="str">
        <f>[30]Outubro!$B$13</f>
        <v>*</v>
      </c>
      <c r="K34" s="112" t="str">
        <f>[30]Outubro!$B$14</f>
        <v>*</v>
      </c>
      <c r="L34" s="112" t="str">
        <f>[30]Outubro!$B$15</f>
        <v>*</v>
      </c>
      <c r="M34" s="112" t="str">
        <f>[30]Outubro!$B$16</f>
        <v>*</v>
      </c>
      <c r="N34" s="112" t="str">
        <f>[30]Outubro!$B$17</f>
        <v>*</v>
      </c>
      <c r="O34" s="112" t="str">
        <f>[30]Outubro!$B$18</f>
        <v>*</v>
      </c>
      <c r="P34" s="112" t="str">
        <f>[30]Outubro!$B$19</f>
        <v>*</v>
      </c>
      <c r="Q34" s="112" t="str">
        <f>[30]Outubro!$B$20</f>
        <v>*</v>
      </c>
      <c r="R34" s="112" t="str">
        <f>[30]Outubro!$B$21</f>
        <v>*</v>
      </c>
      <c r="S34" s="112" t="str">
        <f>[30]Outubro!$B$22</f>
        <v>*</v>
      </c>
      <c r="T34" s="112" t="str">
        <f>[30]Outubro!$B$23</f>
        <v>*</v>
      </c>
      <c r="U34" s="112" t="str">
        <f>[30]Outubro!$B$24</f>
        <v>*</v>
      </c>
      <c r="V34" s="112" t="str">
        <f>[30]Outubro!$B$25</f>
        <v>*</v>
      </c>
      <c r="W34" s="112" t="str">
        <f>[30]Outubro!$B$26</f>
        <v>*</v>
      </c>
      <c r="X34" s="112" t="str">
        <f>[30]Outubro!$B$27</f>
        <v>*</v>
      </c>
      <c r="Y34" s="112" t="str">
        <f>[30]Outubro!$B$28</f>
        <v>*</v>
      </c>
      <c r="Z34" s="112" t="str">
        <f>[30]Outubro!$B$29</f>
        <v>*</v>
      </c>
      <c r="AA34" s="112">
        <f>[30]Outubro!$B$30</f>
        <v>28.333333333333339</v>
      </c>
      <c r="AB34" s="112">
        <f>[30]Outubro!$B$31</f>
        <v>30.354166666666661</v>
      </c>
      <c r="AC34" s="112">
        <f>[30]Outubro!$B$32</f>
        <v>31.004166666666666</v>
      </c>
      <c r="AD34" s="112">
        <f>[30]Outubro!$B$33</f>
        <v>31.275000000000002</v>
      </c>
      <c r="AE34" s="112">
        <f>[30]Outubro!$B$34</f>
        <v>31.295833333333334</v>
      </c>
      <c r="AF34" s="112">
        <f>[30]Outubro!$B$35</f>
        <v>29.245833333333334</v>
      </c>
      <c r="AG34" s="111">
        <f t="shared" si="1"/>
        <v>30.251388888888886</v>
      </c>
      <c r="AJ34" t="s">
        <v>35</v>
      </c>
      <c r="AL34" t="s">
        <v>35</v>
      </c>
    </row>
    <row r="35" spans="1:38" x14ac:dyDescent="0.2">
      <c r="A35" s="48" t="s">
        <v>152</v>
      </c>
      <c r="B35" s="112">
        <f>[31]Outubro!$B$5</f>
        <v>25.950000000000006</v>
      </c>
      <c r="C35" s="112">
        <f>[31]Outubro!$B$6</f>
        <v>26.458333333333332</v>
      </c>
      <c r="D35" s="112">
        <f>[31]Outubro!$B$7</f>
        <v>30.287500000000005</v>
      </c>
      <c r="E35" s="112">
        <f>[31]Outubro!$B$8</f>
        <v>31.212499999999995</v>
      </c>
      <c r="F35" s="112">
        <f>[31]Outubro!$B$9</f>
        <v>26.125</v>
      </c>
      <c r="G35" s="112">
        <f>[31]Outubro!$B$10</f>
        <v>28.120833333333337</v>
      </c>
      <c r="H35" s="112">
        <f>[31]Outubro!$B$11</f>
        <v>31.333333333333332</v>
      </c>
      <c r="I35" s="112">
        <f>[31]Outubro!$B$12</f>
        <v>21.958333333333332</v>
      </c>
      <c r="J35" s="112">
        <f>[31]Outubro!$B$13</f>
        <v>21.504166666666666</v>
      </c>
      <c r="K35" s="112">
        <f>[31]Outubro!$B$14</f>
        <v>24.604166666666671</v>
      </c>
      <c r="L35" s="112">
        <f>[31]Outubro!$B$15</f>
        <v>29.391666666666662</v>
      </c>
      <c r="M35" s="112">
        <f>[31]Outubro!$B$16</f>
        <v>28.849999999999998</v>
      </c>
      <c r="N35" s="112">
        <f>[31]Outubro!$B$17</f>
        <v>20.712499999999999</v>
      </c>
      <c r="O35" s="112">
        <f>[31]Outubro!$B$18</f>
        <v>24.866666666666664</v>
      </c>
      <c r="P35" s="112">
        <f>[31]Outubro!$B$19</f>
        <v>27.641666666666669</v>
      </c>
      <c r="Q35" s="112">
        <f>[31]Outubro!$B$20</f>
        <v>30.3</v>
      </c>
      <c r="R35" s="112">
        <f>[31]Outubro!$B$21</f>
        <v>30.774999999999995</v>
      </c>
      <c r="S35" s="112">
        <f>[31]Outubro!$B$22</f>
        <v>29.408333333333331</v>
      </c>
      <c r="T35" s="112">
        <f>[31]Outubro!$B$23</f>
        <v>27.770833333333332</v>
      </c>
      <c r="U35" s="112">
        <f>[31]Outubro!$B$24</f>
        <v>24.941666666666666</v>
      </c>
      <c r="V35" s="112">
        <f>[31]Outubro!$B$25</f>
        <v>26.204166666666669</v>
      </c>
      <c r="W35" s="112">
        <f>[31]Outubro!$B$26</f>
        <v>28.254166666666663</v>
      </c>
      <c r="X35" s="112">
        <f>[31]Outubro!$B$27</f>
        <v>29.754166666666666</v>
      </c>
      <c r="Y35" s="112">
        <f>[31]Outubro!$B$28</f>
        <v>25.908333333333342</v>
      </c>
      <c r="Z35" s="112">
        <f>[31]Outubro!$B$29</f>
        <v>24.587499999999995</v>
      </c>
      <c r="AA35" s="112">
        <f>[31]Outubro!$B$30</f>
        <v>25.316666666666663</v>
      </c>
      <c r="AB35" s="112">
        <f>[31]Outubro!$B$31</f>
        <v>27.704166666666662</v>
      </c>
      <c r="AC35" s="112">
        <f>[31]Outubro!$B$32</f>
        <v>27.462500000000002</v>
      </c>
      <c r="AD35" s="112">
        <f>[31]Outubro!$B$33</f>
        <v>28.341666666666665</v>
      </c>
      <c r="AE35" s="112">
        <f>[31]Outubro!$B$34</f>
        <v>26.875000000000004</v>
      </c>
      <c r="AF35" s="112">
        <f>[31]Outubro!$B$35</f>
        <v>25.75</v>
      </c>
      <c r="AG35" s="111">
        <f t="shared" si="1"/>
        <v>27.044220430107526</v>
      </c>
      <c r="AK35" t="s">
        <v>35</v>
      </c>
    </row>
    <row r="36" spans="1:38" x14ac:dyDescent="0.2">
      <c r="A36" s="48" t="s">
        <v>123</v>
      </c>
      <c r="B36" s="112">
        <f>[32]Outubro!$B$5</f>
        <v>26.179166666666664</v>
      </c>
      <c r="C36" s="112">
        <f>[32]Outubro!$B$6</f>
        <v>27.400000000000006</v>
      </c>
      <c r="D36" s="112">
        <f>[32]Outubro!$B$7</f>
        <v>30.679166666666671</v>
      </c>
      <c r="E36" s="112">
        <f>[32]Outubro!$B$8</f>
        <v>31.295833333333338</v>
      </c>
      <c r="F36" s="112">
        <f>[32]Outubro!$B$9</f>
        <v>27.556521739130432</v>
      </c>
      <c r="G36" s="112">
        <f>[32]Outubro!$B$10</f>
        <v>29.766666666666662</v>
      </c>
      <c r="H36" s="112">
        <f>[32]Outubro!$B$11</f>
        <v>31.891666666666666</v>
      </c>
      <c r="I36" s="112">
        <f>[32]Outubro!$B$12</f>
        <v>21.679166666666674</v>
      </c>
      <c r="J36" s="112">
        <f>[32]Outubro!$B$13</f>
        <v>21.265217391304347</v>
      </c>
      <c r="K36" s="112">
        <f>[32]Outubro!$B$14</f>
        <v>24.212500000000002</v>
      </c>
      <c r="L36" s="112">
        <f>[32]Outubro!$B$15</f>
        <v>28.895833333333332</v>
      </c>
      <c r="M36" s="112">
        <f>[32]Outubro!$B$16</f>
        <v>29.174999999999997</v>
      </c>
      <c r="N36" s="112">
        <f>[32]Outubro!$B$17</f>
        <v>21.545833333333338</v>
      </c>
      <c r="O36" s="112">
        <f>[32]Outubro!$B$18</f>
        <v>24.182608695652174</v>
      </c>
      <c r="P36" s="112">
        <f>[32]Outubro!$B$19</f>
        <v>26.649999999999995</v>
      </c>
      <c r="Q36" s="112">
        <f>[32]Outubro!$B$20</f>
        <v>30.813043478260866</v>
      </c>
      <c r="R36" s="112">
        <f>[32]Outubro!$B$21</f>
        <v>27.341666666666672</v>
      </c>
      <c r="S36" s="112">
        <f>[32]Outubro!$B$22</f>
        <v>28.037500000000009</v>
      </c>
      <c r="T36" s="112">
        <f>[32]Outubro!$B$23</f>
        <v>25.625</v>
      </c>
      <c r="U36" s="112">
        <f>[32]Outubro!$B$24</f>
        <v>25.204166666666669</v>
      </c>
      <c r="V36" s="112">
        <f>[32]Outubro!$B$25</f>
        <v>27.170833333333338</v>
      </c>
      <c r="W36" s="112">
        <f>[32]Outubro!$B$26</f>
        <v>27.620833333333341</v>
      </c>
      <c r="X36" s="112">
        <f>[32]Outubro!$B$27</f>
        <v>29.812500000000004</v>
      </c>
      <c r="Y36" s="112">
        <f>[32]Outubro!$B$28</f>
        <v>25.6875</v>
      </c>
      <c r="Z36" s="112">
        <f>[32]Outubro!$B$29</f>
        <v>24.237500000000001</v>
      </c>
      <c r="AA36" s="112">
        <f>[32]Outubro!$B$30</f>
        <v>26.2</v>
      </c>
      <c r="AB36" s="112">
        <f>[32]Outubro!$B$31</f>
        <v>25.504166666666663</v>
      </c>
      <c r="AC36" s="112">
        <f>[32]Outubro!$B$32</f>
        <v>26.965217391304346</v>
      </c>
      <c r="AD36" s="112">
        <f>[32]Outubro!$B$33</f>
        <v>27.104166666666668</v>
      </c>
      <c r="AE36" s="112">
        <f>[32]Outubro!$B$34</f>
        <v>27.170833333333334</v>
      </c>
      <c r="AF36" s="112">
        <f>[32]Outubro!$B$35</f>
        <v>24.579166666666669</v>
      </c>
      <c r="AG36" s="111">
        <f t="shared" si="1"/>
        <v>26.820944366526415</v>
      </c>
      <c r="AK36" t="s">
        <v>35</v>
      </c>
    </row>
    <row r="37" spans="1:38" x14ac:dyDescent="0.2">
      <c r="A37" s="48" t="s">
        <v>14</v>
      </c>
      <c r="B37" s="112">
        <f>[33]Outubro!$B$5</f>
        <v>26.552173913043472</v>
      </c>
      <c r="C37" s="112">
        <f>[33]Outubro!$B$6</f>
        <v>27.633333333333336</v>
      </c>
      <c r="D37" s="112">
        <f>[33]Outubro!$B$7</f>
        <v>29.545833333333334</v>
      </c>
      <c r="E37" s="112">
        <f>[33]Outubro!$B$8</f>
        <v>30.737499999999997</v>
      </c>
      <c r="F37" s="112">
        <f>[33]Outubro!$B$9</f>
        <v>30.795833333333334</v>
      </c>
      <c r="G37" s="112">
        <f>[33]Outubro!$B$10</f>
        <v>30.59545454545454</v>
      </c>
      <c r="H37" s="112">
        <f>[33]Outubro!$B$11</f>
        <v>28.316666666666663</v>
      </c>
      <c r="I37" s="112">
        <f>[33]Outubro!$B$12</f>
        <v>27.245833333333326</v>
      </c>
      <c r="J37" s="112">
        <f>[33]Outubro!$B$13</f>
        <v>23.499999999999996</v>
      </c>
      <c r="K37" s="112">
        <f>[33]Outubro!$B$14</f>
        <v>26.566666666666663</v>
      </c>
      <c r="L37" s="112">
        <f>[33]Outubro!$B$15</f>
        <v>29.821739130434775</v>
      </c>
      <c r="M37" s="112">
        <f>[33]Outubro!$B$16</f>
        <v>30.454166666666662</v>
      </c>
      <c r="N37" s="112">
        <f>[33]Outubro!$B$17</f>
        <v>27.541666666666668</v>
      </c>
      <c r="O37" s="112">
        <f>[33]Outubro!$B$18</f>
        <v>27.383333333333329</v>
      </c>
      <c r="P37" s="112">
        <f>[33]Outubro!$B$19</f>
        <v>28.645833333333332</v>
      </c>
      <c r="Q37" s="112">
        <f>[33]Outubro!$B$20</f>
        <v>29.995833333333334</v>
      </c>
      <c r="R37" s="112">
        <f>[33]Outubro!$B$21</f>
        <v>29.054166666666671</v>
      </c>
      <c r="S37" s="112">
        <f>[33]Outubro!$B$22</f>
        <v>29.266666666666662</v>
      </c>
      <c r="T37" s="112">
        <f>[33]Outubro!$B$23</f>
        <v>29.629166666666663</v>
      </c>
      <c r="U37" s="112">
        <f>[33]Outubro!$B$24</f>
        <v>24.508333333333336</v>
      </c>
      <c r="V37" s="112">
        <f>[33]Outubro!$B$25</f>
        <v>26.958333333333329</v>
      </c>
      <c r="W37" s="112">
        <f>[33]Outubro!$B$26</f>
        <v>29.350000000000005</v>
      </c>
      <c r="X37" s="112">
        <f>[33]Outubro!$B$27</f>
        <v>31.130434782608695</v>
      </c>
      <c r="Y37" s="112">
        <f>[33]Outubro!$B$28</f>
        <v>30.195833333333329</v>
      </c>
      <c r="Z37" s="112">
        <f>[33]Outubro!$B$29</f>
        <v>26.304166666666664</v>
      </c>
      <c r="AA37" s="112">
        <f>[33]Outubro!$B$30</f>
        <v>28.675000000000008</v>
      </c>
      <c r="AB37" s="112">
        <f>[33]Outubro!$B$31</f>
        <v>27.358333333333331</v>
      </c>
      <c r="AC37" s="112">
        <f>[33]Outubro!$B$32</f>
        <v>26.004166666666666</v>
      </c>
      <c r="AD37" s="112">
        <f>[33]Outubro!$B$33</f>
        <v>27.679166666666671</v>
      </c>
      <c r="AE37" s="112">
        <f>[33]Outubro!$B$34</f>
        <v>26.241666666666671</v>
      </c>
      <c r="AF37" s="112">
        <f>[33]Outubro!$B$35</f>
        <v>24.874999999999996</v>
      </c>
      <c r="AG37" s="111">
        <f t="shared" si="1"/>
        <v>28.147171044243276</v>
      </c>
      <c r="AJ37" t="s">
        <v>35</v>
      </c>
      <c r="AK37" t="s">
        <v>35</v>
      </c>
    </row>
    <row r="38" spans="1:38" x14ac:dyDescent="0.2">
      <c r="A38" s="48" t="s">
        <v>153</v>
      </c>
      <c r="B38" s="112">
        <f>[34]Outubro!$B$5</f>
        <v>28.354166666666671</v>
      </c>
      <c r="C38" s="112">
        <f>[34]Outubro!$B$6</f>
        <v>29.383333333333336</v>
      </c>
      <c r="D38" s="112">
        <f>[34]Outubro!$B$7</f>
        <v>30.408333333333331</v>
      </c>
      <c r="E38" s="112">
        <f>[34]Outubro!$B$8</f>
        <v>30.808333333333337</v>
      </c>
      <c r="F38" s="112">
        <f>[34]Outubro!$B$9</f>
        <v>30.554166666666671</v>
      </c>
      <c r="G38" s="112">
        <f>[34]Outubro!$B$10</f>
        <v>31.383333333333336</v>
      </c>
      <c r="H38" s="112">
        <f>[34]Outubro!$B$11</f>
        <v>28.629166666666666</v>
      </c>
      <c r="I38" s="112">
        <f>[34]Outubro!$B$12</f>
        <v>28.683333333333334</v>
      </c>
      <c r="J38" s="112">
        <f>[34]Outubro!$B$13</f>
        <v>27.137499999999999</v>
      </c>
      <c r="K38" s="112">
        <f>[34]Outubro!$B$14</f>
        <v>29.49166666666666</v>
      </c>
      <c r="L38" s="112">
        <f>[34]Outubro!$B$15</f>
        <v>30.965217391304339</v>
      </c>
      <c r="M38" s="112">
        <f>[34]Outubro!$B$16</f>
        <v>31.187499999999996</v>
      </c>
      <c r="N38" s="112">
        <f>[34]Outubro!$B$17</f>
        <v>25.254166666666666</v>
      </c>
      <c r="O38" s="112">
        <f>[34]Outubro!$B$18</f>
        <v>27.558333333333334</v>
      </c>
      <c r="P38" s="112">
        <f>[34]Outubro!$B$19</f>
        <v>27.987500000000008</v>
      </c>
      <c r="Q38" s="112">
        <f>[34]Outubro!$B$20</f>
        <v>28.233333333333334</v>
      </c>
      <c r="R38" s="112">
        <f>[34]Outubro!$B$21</f>
        <v>28.070833333333336</v>
      </c>
      <c r="S38" s="112">
        <f>[34]Outubro!$B$22</f>
        <v>29.733333333333334</v>
      </c>
      <c r="T38" s="112">
        <f>[34]Outubro!$B$23</f>
        <v>30.370833333333334</v>
      </c>
      <c r="U38" s="112">
        <f>[34]Outubro!$B$24</f>
        <v>30.920833333333331</v>
      </c>
      <c r="V38" s="112">
        <f>[34]Outubro!$B$25</f>
        <v>30.337499999999991</v>
      </c>
      <c r="W38" s="112">
        <f>[34]Outubro!$B$26</f>
        <v>30.729166666666668</v>
      </c>
      <c r="X38" s="112">
        <f>[34]Outubro!$B$27</f>
        <v>31.529166666666672</v>
      </c>
      <c r="Y38" s="112">
        <f>[34]Outubro!$B$28</f>
        <v>28.708333333333332</v>
      </c>
      <c r="Z38" s="112">
        <f>[34]Outubro!$B$29</f>
        <v>27.079166666666669</v>
      </c>
      <c r="AA38" s="112">
        <f>[34]Outubro!$B$30</f>
        <v>27.700000000000006</v>
      </c>
      <c r="AB38" s="112">
        <f>[34]Outubro!$B$31</f>
        <v>28.779166666666665</v>
      </c>
      <c r="AC38" s="112">
        <f>[34]Outubro!$B$32</f>
        <v>27.833333333333329</v>
      </c>
      <c r="AD38" s="112">
        <f>[34]Outubro!$B$33</f>
        <v>28.533333333333335</v>
      </c>
      <c r="AE38" s="112">
        <f>[34]Outubro!$B$34</f>
        <v>28.129166666666674</v>
      </c>
      <c r="AF38" s="112">
        <f>[34]Outubro!$B$35</f>
        <v>28.737500000000001</v>
      </c>
      <c r="AG38" s="111">
        <f t="shared" si="1"/>
        <v>29.135840345956055</v>
      </c>
      <c r="AI38" s="89" t="s">
        <v>35</v>
      </c>
      <c r="AJ38" s="89" t="s">
        <v>35</v>
      </c>
    </row>
    <row r="39" spans="1:38" x14ac:dyDescent="0.2">
      <c r="A39" s="48" t="s">
        <v>15</v>
      </c>
      <c r="B39" s="112">
        <f>[35]Outubro!$B$5</f>
        <v>23.575000000000003</v>
      </c>
      <c r="C39" s="112">
        <f>[35]Outubro!$B$6</f>
        <v>26.391666666666666</v>
      </c>
      <c r="D39" s="112">
        <f>[35]Outubro!$B$7</f>
        <v>28.945833333333329</v>
      </c>
      <c r="E39" s="112">
        <f>[35]Outubro!$B$8</f>
        <v>28.195833333333336</v>
      </c>
      <c r="F39" s="112">
        <f>[35]Outubro!$B$9</f>
        <v>19.483333333333334</v>
      </c>
      <c r="G39" s="112">
        <f>[35]Outubro!$B$10</f>
        <v>26.158333333333335</v>
      </c>
      <c r="H39" s="112">
        <f>[35]Outubro!$B$11</f>
        <v>29.399999999999991</v>
      </c>
      <c r="I39" s="112">
        <f>[35]Outubro!$B$12</f>
        <v>18.783333333333339</v>
      </c>
      <c r="J39" s="112">
        <f>[35]Outubro!$B$13</f>
        <v>20.358333333333331</v>
      </c>
      <c r="K39" s="112">
        <f>[35]Outubro!$B$14</f>
        <v>23.441666666666666</v>
      </c>
      <c r="L39" s="112">
        <f>[35]Outubro!$B$15</f>
        <v>27.633333333333336</v>
      </c>
      <c r="M39" s="112">
        <f>[35]Outubro!$B$16</f>
        <v>22.049999999999997</v>
      </c>
      <c r="N39" s="112">
        <f>[35]Outubro!$B$17</f>
        <v>16.470833333333331</v>
      </c>
      <c r="O39" s="112">
        <f>[35]Outubro!$B$18</f>
        <v>23.462500000000002</v>
      </c>
      <c r="P39" s="112">
        <f>[35]Outubro!$B$19</f>
        <v>26.212500000000002</v>
      </c>
      <c r="Q39" s="112">
        <f>[35]Outubro!$B$20</f>
        <v>29.400000000000002</v>
      </c>
      <c r="R39" s="112">
        <f>[35]Outubro!$B$21</f>
        <v>30.841666666666665</v>
      </c>
      <c r="S39" s="112">
        <f>[35]Outubro!$B$22</f>
        <v>27.825000000000003</v>
      </c>
      <c r="T39" s="112">
        <f>[35]Outubro!$B$23</f>
        <v>24.679166666666671</v>
      </c>
      <c r="U39" s="112">
        <f>[35]Outubro!$B$24</f>
        <v>22.270833333333332</v>
      </c>
      <c r="V39" s="112">
        <f>[35]Outubro!$B$25</f>
        <v>25.383333333333336</v>
      </c>
      <c r="W39" s="112">
        <f>[35]Outubro!$B$26</f>
        <v>27.166666666666668</v>
      </c>
      <c r="X39" s="112">
        <f>[35]Outubro!$B$27</f>
        <v>28.958333333333332</v>
      </c>
      <c r="Y39" s="112">
        <f>[35]Outubro!$B$28</f>
        <v>23.275000000000002</v>
      </c>
      <c r="Z39" s="112">
        <f>[35]Outubro!$B$29</f>
        <v>23.025000000000002</v>
      </c>
      <c r="AA39" s="112">
        <f>[35]Outubro!$B$30</f>
        <v>24.816666666666666</v>
      </c>
      <c r="AB39" s="112">
        <f>[35]Outubro!$B$31</f>
        <v>24.675000000000001</v>
      </c>
      <c r="AC39" s="112">
        <f>[35]Outubro!$B$32</f>
        <v>25.258333333333329</v>
      </c>
      <c r="AD39" s="112">
        <f>[35]Outubro!$B$33</f>
        <v>27.749999999999996</v>
      </c>
      <c r="AE39" s="112">
        <f>[35]Outubro!$B$34</f>
        <v>27.795833333333334</v>
      </c>
      <c r="AF39" s="112">
        <f>[35]Outubro!$B$35</f>
        <v>24.404166666666665</v>
      </c>
      <c r="AG39" s="111">
        <f t="shared" si="1"/>
        <v>25.099596774193543</v>
      </c>
      <c r="AH39" s="12" t="s">
        <v>35</v>
      </c>
      <c r="AI39" s="12" t="s">
        <v>35</v>
      </c>
      <c r="AJ39" t="s">
        <v>35</v>
      </c>
      <c r="AK39" t="s">
        <v>35</v>
      </c>
    </row>
    <row r="40" spans="1:38" x14ac:dyDescent="0.2">
      <c r="A40" s="48" t="s">
        <v>16</v>
      </c>
      <c r="B40" s="112">
        <f>[36]Outubro!$B$5</f>
        <v>26.837499999999995</v>
      </c>
      <c r="C40" s="112">
        <f>[36]Outubro!$B$6</f>
        <v>30.483333333333331</v>
      </c>
      <c r="D40" s="112">
        <f>[36]Outubro!$B$7</f>
        <v>35.73749999999999</v>
      </c>
      <c r="E40" s="112">
        <f>[36]Outubro!$B$8</f>
        <v>31.999999999999996</v>
      </c>
      <c r="F40" s="112">
        <f>[36]Outubro!$B$9</f>
        <v>22.695833333333329</v>
      </c>
      <c r="G40" s="112">
        <f>[36]Outubro!$B$10</f>
        <v>30.445833333333336</v>
      </c>
      <c r="H40" s="112">
        <f>[36]Outubro!$B$11</f>
        <v>32.483333333333334</v>
      </c>
      <c r="I40" s="112">
        <f>[36]Outubro!$B$12</f>
        <v>21.775000000000002</v>
      </c>
      <c r="J40" s="112">
        <f>[36]Outubro!$B$13</f>
        <v>22.983333333333338</v>
      </c>
      <c r="K40" s="112">
        <f>[36]Outubro!$B$14</f>
        <v>28.533333333333335</v>
      </c>
      <c r="L40" s="112">
        <f>[36]Outubro!$B$15</f>
        <v>34.216666666666676</v>
      </c>
      <c r="M40" s="112">
        <f>[36]Outubro!$B$16</f>
        <v>25.412499999999998</v>
      </c>
      <c r="N40" s="112">
        <f>[36]Outubro!$B$17</f>
        <v>21.520833333333329</v>
      </c>
      <c r="O40" s="112">
        <f>[36]Outubro!$B$18</f>
        <v>27.591666666666669</v>
      </c>
      <c r="P40" s="112">
        <f>[36]Outubro!$B$19</f>
        <v>31.833333333333339</v>
      </c>
      <c r="Q40" s="112">
        <f>[36]Outubro!$B$20</f>
        <v>35.44166666666667</v>
      </c>
      <c r="R40" s="112">
        <f>[36]Outubro!$B$21</f>
        <v>36.075000000000003</v>
      </c>
      <c r="S40" s="112">
        <f>[36]Outubro!$B$22</f>
        <v>33.437499999999993</v>
      </c>
      <c r="T40" s="112">
        <f>[36]Outubro!$B$23</f>
        <v>30.454166666666666</v>
      </c>
      <c r="U40" s="112">
        <f>[36]Outubro!$B$24</f>
        <v>28.183333333333334</v>
      </c>
      <c r="V40" s="112">
        <f>[36]Outubro!$B$25</f>
        <v>31.262500000000003</v>
      </c>
      <c r="W40" s="112">
        <f>[36]Outubro!$B$26</f>
        <v>33.774999999999999</v>
      </c>
      <c r="X40" s="112">
        <f>[36]Outubro!$B$27</f>
        <v>35.199999999999996</v>
      </c>
      <c r="Y40" s="112">
        <f>[36]Outubro!$B$28</f>
        <v>31.154166666666654</v>
      </c>
      <c r="Z40" s="112">
        <f>[36]Outubro!$B$29</f>
        <v>28.220833333333335</v>
      </c>
      <c r="AA40" s="112">
        <f>[36]Outubro!$B$30</f>
        <v>28.620833333333334</v>
      </c>
      <c r="AB40" s="112">
        <f>[36]Outubro!$B$31</f>
        <v>30.366666666666671</v>
      </c>
      <c r="AC40" s="112">
        <f>[36]Outubro!$B$32</f>
        <v>29.983333333333331</v>
      </c>
      <c r="AD40" s="112">
        <f>[36]Outubro!$B$33</f>
        <v>31.691666666666677</v>
      </c>
      <c r="AE40" s="112">
        <f>[36]Outubro!$B$34</f>
        <v>32.670833333333341</v>
      </c>
      <c r="AF40" s="112">
        <f>[36]Outubro!$B$35</f>
        <v>28.095833333333331</v>
      </c>
      <c r="AG40" s="111">
        <f t="shared" si="1"/>
        <v>29.973655913978494</v>
      </c>
      <c r="AI40" s="12" t="s">
        <v>35</v>
      </c>
      <c r="AK40" t="s">
        <v>35</v>
      </c>
    </row>
    <row r="41" spans="1:38" x14ac:dyDescent="0.2">
      <c r="A41" s="48" t="s">
        <v>154</v>
      </c>
      <c r="B41" s="112">
        <f>[37]Outubro!$B$5</f>
        <v>25.708333333333332</v>
      </c>
      <c r="C41" s="112">
        <f>[37]Outubro!$B$6</f>
        <v>27.762499999999999</v>
      </c>
      <c r="D41" s="112">
        <f>[37]Outubro!$B$7</f>
        <v>30.275000000000006</v>
      </c>
      <c r="E41" s="112">
        <f>[37]Outubro!$B$8</f>
        <v>30.708333333333329</v>
      </c>
      <c r="F41" s="112">
        <f>[37]Outubro!$B$9</f>
        <v>29.850000000000005</v>
      </c>
      <c r="G41" s="112">
        <f>[37]Outubro!$B$10</f>
        <v>29.275000000000002</v>
      </c>
      <c r="H41" s="112">
        <f>[37]Outubro!$B$11</f>
        <v>30.712499999999995</v>
      </c>
      <c r="I41" s="112">
        <f>[37]Outubro!$B$12</f>
        <v>25.670833333333331</v>
      </c>
      <c r="J41" s="112">
        <f>[37]Outubro!$B$13</f>
        <v>22.824999999999999</v>
      </c>
      <c r="K41" s="112">
        <f>[37]Outubro!$B$14</f>
        <v>26.316666666666666</v>
      </c>
      <c r="L41" s="112">
        <f>[37]Outubro!$B$15</f>
        <v>30.183333333333334</v>
      </c>
      <c r="M41" s="112">
        <f>[37]Outubro!$B$16</f>
        <v>30.979166666666671</v>
      </c>
      <c r="N41" s="112">
        <f>[37]Outubro!$B$17</f>
        <v>23.479166666666668</v>
      </c>
      <c r="O41" s="112">
        <f>[37]Outubro!$B$18</f>
        <v>25.724999999999998</v>
      </c>
      <c r="P41" s="112">
        <f>[37]Outubro!$B$19</f>
        <v>28.816666666666666</v>
      </c>
      <c r="Q41" s="112">
        <f>[37]Outubro!$B$20</f>
        <v>29.945833333333329</v>
      </c>
      <c r="R41" s="112">
        <f>[37]Outubro!$B$21</f>
        <v>30.612499999999997</v>
      </c>
      <c r="S41" s="112">
        <f>[37]Outubro!$B$22</f>
        <v>29.908333333333331</v>
      </c>
      <c r="T41" s="112">
        <f>[37]Outubro!$B$23</f>
        <v>28.441666666666663</v>
      </c>
      <c r="U41" s="112">
        <f>[37]Outubro!$B$24</f>
        <v>25.570833333333329</v>
      </c>
      <c r="V41" s="112">
        <f>[37]Outubro!$B$25</f>
        <v>27.862500000000001</v>
      </c>
      <c r="W41" s="112">
        <f>[37]Outubro!$B$26</f>
        <v>29.220833333333331</v>
      </c>
      <c r="X41" s="112">
        <f>[37]Outubro!$B$27</f>
        <v>29.087500000000006</v>
      </c>
      <c r="Y41" s="112">
        <f>[37]Outubro!$B$28</f>
        <v>27.266666666666669</v>
      </c>
      <c r="Z41" s="112">
        <f>[37]Outubro!$B$29</f>
        <v>26.037499999999998</v>
      </c>
      <c r="AA41" s="112">
        <f>[37]Outubro!$B$30</f>
        <v>26.824999999999999</v>
      </c>
      <c r="AB41" s="112">
        <f>[37]Outubro!$B$31</f>
        <v>27.129166666666666</v>
      </c>
      <c r="AC41" s="112">
        <f>[37]Outubro!$B$32</f>
        <v>26.924999999999997</v>
      </c>
      <c r="AD41" s="112">
        <f>[37]Outubro!$B$33</f>
        <v>27.175000000000001</v>
      </c>
      <c r="AE41" s="112">
        <f>[37]Outubro!$B$34</f>
        <v>26.366666666666671</v>
      </c>
      <c r="AF41" s="112">
        <f>[37]Outubro!$B$35</f>
        <v>27.695833333333326</v>
      </c>
      <c r="AG41" s="111">
        <f t="shared" si="1"/>
        <v>27.88252688172043</v>
      </c>
      <c r="AI41" s="12" t="s">
        <v>35</v>
      </c>
      <c r="AK41" t="s">
        <v>35</v>
      </c>
    </row>
    <row r="42" spans="1:38" x14ac:dyDescent="0.2">
      <c r="A42" s="48" t="s">
        <v>17</v>
      </c>
      <c r="B42" s="112">
        <f>[38]Outubro!$B$5</f>
        <v>26.233333333333331</v>
      </c>
      <c r="C42" s="112">
        <f>[38]Outubro!$B$6</f>
        <v>27.349999999999998</v>
      </c>
      <c r="D42" s="112">
        <f>[38]Outubro!$B$7</f>
        <v>30.829166666666666</v>
      </c>
      <c r="E42" s="112">
        <f>[38]Outubro!$B$8</f>
        <v>30.962499999999995</v>
      </c>
      <c r="F42" s="112">
        <f>[38]Outubro!$B$9</f>
        <v>26.087500000000002</v>
      </c>
      <c r="G42" s="112">
        <f>[38]Outubro!$B$10</f>
        <v>29.225000000000005</v>
      </c>
      <c r="H42" s="112">
        <f>[38]Outubro!$B$11</f>
        <v>31.566666666666666</v>
      </c>
      <c r="I42" s="112">
        <f>[38]Outubro!$B$12</f>
        <v>21.604166666666668</v>
      </c>
      <c r="J42" s="112">
        <f>[38]Outubro!$B$13</f>
        <v>21.770833333333332</v>
      </c>
      <c r="K42" s="112">
        <f>[38]Outubro!$B$14</f>
        <v>24.108333333333334</v>
      </c>
      <c r="L42" s="112">
        <f>[38]Outubro!$B$15</f>
        <v>29.575000000000003</v>
      </c>
      <c r="M42" s="112">
        <f>[38]Outubro!$B$16</f>
        <v>27.370833333333334</v>
      </c>
      <c r="N42" s="112">
        <f>[38]Outubro!$B$17</f>
        <v>20.983333333333331</v>
      </c>
      <c r="O42" s="112">
        <f>[38]Outubro!$B$18</f>
        <v>24.400000000000002</v>
      </c>
      <c r="P42" s="112">
        <f>[38]Outubro!$B$19</f>
        <v>27.516666666666666</v>
      </c>
      <c r="Q42" s="112">
        <f>[38]Outubro!$B$20</f>
        <v>28.770833333333339</v>
      </c>
      <c r="R42" s="112">
        <f>[38]Outubro!$B$21</f>
        <v>29.949999999999992</v>
      </c>
      <c r="S42" s="112">
        <f>[38]Outubro!$B$22</f>
        <v>28.262499999999999</v>
      </c>
      <c r="T42" s="112">
        <f>[38]Outubro!$B$23</f>
        <v>27.250000000000004</v>
      </c>
      <c r="U42" s="112">
        <f>[38]Outubro!$B$24</f>
        <v>24.991666666666664</v>
      </c>
      <c r="V42" s="112">
        <f>[38]Outubro!$B$25</f>
        <v>26.737500000000001</v>
      </c>
      <c r="W42" s="112">
        <f>[38]Outubro!$B$26</f>
        <v>28.462500000000002</v>
      </c>
      <c r="X42" s="112">
        <f>[38]Outubro!$B$27</f>
        <v>29.591666666666672</v>
      </c>
      <c r="Y42" s="112">
        <f>[38]Outubro!$B$28</f>
        <v>24.537499999999998</v>
      </c>
      <c r="Z42" s="112">
        <f>[38]Outubro!$B$29</f>
        <v>24.229166666666661</v>
      </c>
      <c r="AA42" s="112">
        <f>[38]Outubro!$B$30</f>
        <v>25.5625</v>
      </c>
      <c r="AB42" s="112">
        <f>[38]Outubro!$B$31</f>
        <v>27.033333333333331</v>
      </c>
      <c r="AC42" s="112">
        <f>[38]Outubro!$B$32</f>
        <v>27.420833333333338</v>
      </c>
      <c r="AD42" s="112">
        <f>[38]Outubro!$B$33</f>
        <v>27.079166666666662</v>
      </c>
      <c r="AE42" s="112">
        <f>[38]Outubro!$B$34</f>
        <v>27.775000000000002</v>
      </c>
      <c r="AF42" s="112">
        <f>[38]Outubro!$B$35</f>
        <v>25.479166666666671</v>
      </c>
      <c r="AG42" s="111">
        <f t="shared" si="1"/>
        <v>26.861827956989242</v>
      </c>
      <c r="AI42" s="12" t="s">
        <v>35</v>
      </c>
      <c r="AK42" t="s">
        <v>35</v>
      </c>
    </row>
    <row r="43" spans="1:38" x14ac:dyDescent="0.2">
      <c r="A43" s="48" t="s">
        <v>136</v>
      </c>
      <c r="B43" s="112">
        <f>[39]Outubro!$B$5</f>
        <v>25.354166666666668</v>
      </c>
      <c r="C43" s="112">
        <f>[39]Outubro!$B$6</f>
        <v>27.112499999999997</v>
      </c>
      <c r="D43" s="112">
        <f>[39]Outubro!$B$7</f>
        <v>30.041666666666668</v>
      </c>
      <c r="E43" s="112">
        <f>[39]Outubro!$B$8</f>
        <v>31.170833333333338</v>
      </c>
      <c r="F43" s="112">
        <f>[39]Outubro!$B$9</f>
        <v>29.495833333333337</v>
      </c>
      <c r="G43" s="112">
        <f>[39]Outubro!$B$10</f>
        <v>29.474999999999998</v>
      </c>
      <c r="H43" s="112">
        <f>[39]Outubro!$B$11</f>
        <v>30.404166666666665</v>
      </c>
      <c r="I43" s="112">
        <f>[39]Outubro!$B$12</f>
        <v>25.045833333333338</v>
      </c>
      <c r="J43" s="112">
        <f>[39]Outubro!$B$13</f>
        <v>22.070833333333336</v>
      </c>
      <c r="K43" s="112">
        <f>[39]Outubro!$B$14</f>
        <v>23.899999999999995</v>
      </c>
      <c r="L43" s="112">
        <f>[39]Outubro!$B$15</f>
        <v>28.5</v>
      </c>
      <c r="M43" s="112">
        <f>[39]Outubro!$B$16</f>
        <v>30.120833333333337</v>
      </c>
      <c r="N43" s="112">
        <f>[39]Outubro!$B$17</f>
        <v>22.933333333333334</v>
      </c>
      <c r="O43" s="112">
        <f>[39]Outubro!$B$18</f>
        <v>24.508333333333329</v>
      </c>
      <c r="P43" s="112">
        <f>[39]Outubro!$B$19</f>
        <v>27.070833333333329</v>
      </c>
      <c r="Q43" s="112">
        <f>[39]Outubro!$B$20</f>
        <v>30.174999999999994</v>
      </c>
      <c r="R43" s="112">
        <f>[39]Outubro!$B$21</f>
        <v>28.462500000000002</v>
      </c>
      <c r="S43" s="112">
        <f>[39]Outubro!$B$22</f>
        <v>27.858333333333331</v>
      </c>
      <c r="T43" s="112">
        <f>[39]Outubro!$B$23</f>
        <v>25.320833333333329</v>
      </c>
      <c r="U43" s="112">
        <f>[39]Outubro!$B$24</f>
        <v>25.00833333333334</v>
      </c>
      <c r="V43" s="112">
        <f>[39]Outubro!$B$25</f>
        <v>27.162499999999994</v>
      </c>
      <c r="W43" s="112">
        <f>[39]Outubro!$B$26</f>
        <v>27.512500000000003</v>
      </c>
      <c r="X43" s="112">
        <f>[39]Outubro!$B$27</f>
        <v>29.645833333333332</v>
      </c>
      <c r="Y43" s="112">
        <f>[39]Outubro!$B$28</f>
        <v>26.287500000000009</v>
      </c>
      <c r="Z43" s="112">
        <f>[39]Outubro!$B$29</f>
        <v>25.154166666666665</v>
      </c>
      <c r="AA43" s="112">
        <f>[39]Outubro!$B$30</f>
        <v>27.45</v>
      </c>
      <c r="AB43" s="112">
        <f>[39]Outubro!$B$31</f>
        <v>28.033333333333335</v>
      </c>
      <c r="AC43" s="112">
        <f>[39]Outubro!$B$32</f>
        <v>26.087500000000002</v>
      </c>
      <c r="AD43" s="112">
        <f>[39]Outubro!$B$33</f>
        <v>27.637499999999999</v>
      </c>
      <c r="AE43" s="112">
        <f>[39]Outubro!$B$34</f>
        <v>26.033333333333331</v>
      </c>
      <c r="AF43" s="112">
        <f>[39]Outubro!$B$35</f>
        <v>26.775000000000002</v>
      </c>
      <c r="AG43" s="111">
        <f t="shared" si="1"/>
        <v>27.155107526881725</v>
      </c>
      <c r="AI43" s="12" t="s">
        <v>35</v>
      </c>
      <c r="AJ43" t="s">
        <v>35</v>
      </c>
    </row>
    <row r="44" spans="1:38" x14ac:dyDescent="0.2">
      <c r="A44" s="48" t="s">
        <v>18</v>
      </c>
      <c r="B44" s="112">
        <f>[40]Outubro!$B$5</f>
        <v>24.941666666666666</v>
      </c>
      <c r="C44" s="112">
        <f>[40]Outubro!$B$6</f>
        <v>26.741666666666671</v>
      </c>
      <c r="D44" s="112">
        <f>[40]Outubro!$B$7</f>
        <v>28.354166666666668</v>
      </c>
      <c r="E44" s="112">
        <f>[40]Outubro!$B$8</f>
        <v>29.020833333333332</v>
      </c>
      <c r="F44" s="112">
        <f>[40]Outubro!$B$9</f>
        <v>28.270833333333339</v>
      </c>
      <c r="G44" s="112">
        <f>[40]Outubro!$B$10</f>
        <v>28.416666666666661</v>
      </c>
      <c r="H44" s="112">
        <f>[40]Outubro!$B$11</f>
        <v>29.091666666666665</v>
      </c>
      <c r="I44" s="112">
        <f>[40]Outubro!$B$12</f>
        <v>25.599999999999998</v>
      </c>
      <c r="J44" s="112">
        <f>[40]Outubro!$B$13</f>
        <v>22.741666666666671</v>
      </c>
      <c r="K44" s="112">
        <f>[40]Outubro!$B$14</f>
        <v>25.420833333333334</v>
      </c>
      <c r="L44" s="112">
        <f>[40]Outubro!$B$15</f>
        <v>28.508333333333329</v>
      </c>
      <c r="M44" s="112">
        <f>[40]Outubro!$B$16</f>
        <v>29.579166666666662</v>
      </c>
      <c r="N44" s="112">
        <f>[40]Outubro!$B$17</f>
        <v>23.320833333333329</v>
      </c>
      <c r="O44" s="112">
        <f>[40]Outubro!$B$18</f>
        <v>24.933333333333334</v>
      </c>
      <c r="P44" s="112">
        <f>[40]Outubro!$B$19</f>
        <v>27.262500000000003</v>
      </c>
      <c r="Q44" s="112">
        <f>[40]Outubro!$B$20</f>
        <v>27.504166666666666</v>
      </c>
      <c r="R44" s="112">
        <f>[40]Outubro!$B$21</f>
        <v>27.645833333333332</v>
      </c>
      <c r="S44" s="112">
        <f>[40]Outubro!$B$22</f>
        <v>28.720833333333335</v>
      </c>
      <c r="T44" s="112">
        <f>[40]Outubro!$B$23</f>
        <v>28.291666666666668</v>
      </c>
      <c r="U44" s="112">
        <f>[40]Outubro!$B$24</f>
        <v>25.708333333333329</v>
      </c>
      <c r="V44" s="112">
        <f>[40]Outubro!$B$25</f>
        <v>27.862500000000001</v>
      </c>
      <c r="W44" s="112">
        <f>[40]Outubro!$B$26</f>
        <v>29.349999999999998</v>
      </c>
      <c r="X44" s="112">
        <f>[40]Outubro!$B$27</f>
        <v>29.095833333333335</v>
      </c>
      <c r="Y44" s="112">
        <f>[40]Outubro!$B$28</f>
        <v>26.529166666666665</v>
      </c>
      <c r="Z44" s="112">
        <f>[40]Outubro!$B$29</f>
        <v>24.479166666666661</v>
      </c>
      <c r="AA44" s="112">
        <f>[40]Outubro!$B$30</f>
        <v>26.516666666666666</v>
      </c>
      <c r="AB44" s="112">
        <f>[40]Outubro!$B$31</f>
        <v>27.458333333333339</v>
      </c>
      <c r="AC44" s="112">
        <f>[40]Outubro!$B$32</f>
        <v>26.420833333333331</v>
      </c>
      <c r="AD44" s="112">
        <f>[40]Outubro!$B$33</f>
        <v>27.762499999999999</v>
      </c>
      <c r="AE44" s="112">
        <f>[40]Outubro!$B$34</f>
        <v>27.554166666666664</v>
      </c>
      <c r="AF44" s="112">
        <f>[40]Outubro!$B$35</f>
        <v>27.291666666666668</v>
      </c>
      <c r="AG44" s="111">
        <f t="shared" si="1"/>
        <v>27.109543010752688</v>
      </c>
      <c r="AK44" t="s">
        <v>35</v>
      </c>
    </row>
    <row r="45" spans="1:38" hidden="1" x14ac:dyDescent="0.2">
      <c r="A45" s="48" t="s">
        <v>141</v>
      </c>
      <c r="B45" s="112" t="str">
        <f>[41]Outubro!$B$5</f>
        <v>*</v>
      </c>
      <c r="C45" s="112" t="str">
        <f>[41]Outubro!$B$6</f>
        <v>*</v>
      </c>
      <c r="D45" s="112" t="str">
        <f>[41]Outubro!$B$7</f>
        <v>*</v>
      </c>
      <c r="E45" s="112" t="str">
        <f>[41]Outubro!$B$8</f>
        <v>*</v>
      </c>
      <c r="F45" s="112" t="str">
        <f>[41]Outubro!$B$9</f>
        <v>*</v>
      </c>
      <c r="G45" s="112" t="str">
        <f>[41]Outubro!$B$10</f>
        <v>*</v>
      </c>
      <c r="H45" s="112" t="str">
        <f>[41]Outubro!$B$11</f>
        <v>*</v>
      </c>
      <c r="I45" s="112" t="str">
        <f>[41]Outubro!$B$12</f>
        <v>*</v>
      </c>
      <c r="J45" s="112" t="str">
        <f>[41]Outubro!$B$13</f>
        <v>*</v>
      </c>
      <c r="K45" s="112" t="str">
        <f>[41]Outubro!$B$14</f>
        <v>*</v>
      </c>
      <c r="L45" s="112" t="str">
        <f>[41]Outubro!$B$15</f>
        <v>*</v>
      </c>
      <c r="M45" s="112" t="str">
        <f>[41]Outubro!$B$16</f>
        <v>*</v>
      </c>
      <c r="N45" s="112" t="str">
        <f>[41]Outubro!$B$17</f>
        <v>*</v>
      </c>
      <c r="O45" s="112" t="str">
        <f>[41]Outubro!$B$18</f>
        <v>*</v>
      </c>
      <c r="P45" s="112" t="str">
        <f>[41]Outubro!$B$19</f>
        <v>*</v>
      </c>
      <c r="Q45" s="112" t="str">
        <f>[41]Outubro!$B$20</f>
        <v>*</v>
      </c>
      <c r="R45" s="112" t="str">
        <f>[41]Outubro!$B$21</f>
        <v>*</v>
      </c>
      <c r="S45" s="112" t="str">
        <f>[41]Outubro!$B$22</f>
        <v>*</v>
      </c>
      <c r="T45" s="112" t="str">
        <f>[41]Outubro!$B$23</f>
        <v>*</v>
      </c>
      <c r="U45" s="112" t="str">
        <f>[41]Outubro!$B$24</f>
        <v>*</v>
      </c>
      <c r="V45" s="112" t="str">
        <f>[41]Outubro!$B$25</f>
        <v>*</v>
      </c>
      <c r="W45" s="112" t="str">
        <f>[41]Outubro!$B$26</f>
        <v>*</v>
      </c>
      <c r="X45" s="112" t="str">
        <f>[41]Outubro!$B$27</f>
        <v>*</v>
      </c>
      <c r="Y45" s="112" t="str">
        <f>[41]Outubro!$B$28</f>
        <v>*</v>
      </c>
      <c r="Z45" s="112" t="str">
        <f>[41]Outubro!$B$29</f>
        <v>*</v>
      </c>
      <c r="AA45" s="112" t="str">
        <f>[41]Outubro!$B$30</f>
        <v>*</v>
      </c>
      <c r="AB45" s="112" t="str">
        <f>[41]Outubro!$B$31</f>
        <v>*</v>
      </c>
      <c r="AC45" s="112" t="str">
        <f>[41]Outubro!$B$32</f>
        <v>*</v>
      </c>
      <c r="AD45" s="112" t="str">
        <f>[41]Outubro!$B$33</f>
        <v>*</v>
      </c>
      <c r="AE45" s="112" t="str">
        <f>[41]Outubro!$B$34</f>
        <v>*</v>
      </c>
      <c r="AF45" s="112" t="str">
        <f>[41]Outubro!$B$35</f>
        <v>*</v>
      </c>
      <c r="AG45" s="111" t="s">
        <v>197</v>
      </c>
    </row>
    <row r="46" spans="1:38" x14ac:dyDescent="0.2">
      <c r="A46" s="48" t="s">
        <v>19</v>
      </c>
      <c r="B46" s="112">
        <f>[42]Outubro!$B$5</f>
        <v>23.237500000000001</v>
      </c>
      <c r="C46" s="112">
        <f>[42]Outubro!$B$6</f>
        <v>25.004166666666674</v>
      </c>
      <c r="D46" s="112">
        <f>[42]Outubro!$B$7</f>
        <v>28.416666666666668</v>
      </c>
      <c r="E46" s="112">
        <f>[42]Outubro!$B$8</f>
        <v>27.92916666666666</v>
      </c>
      <c r="F46" s="112">
        <f>[42]Outubro!$B$9</f>
        <v>19.095833333333335</v>
      </c>
      <c r="G46" s="112">
        <f>[42]Outubro!$B$10</f>
        <v>25.5</v>
      </c>
      <c r="H46" s="112">
        <f>[42]Outubro!$B$11</f>
        <v>27.5625</v>
      </c>
      <c r="I46" s="112">
        <f>[42]Outubro!$B$12</f>
        <v>19.404166666666665</v>
      </c>
      <c r="J46" s="112">
        <f>[42]Outubro!$B$13</f>
        <v>20.516666666666666</v>
      </c>
      <c r="K46" s="112">
        <f>[42]Outubro!$B$14</f>
        <v>23.233333333333338</v>
      </c>
      <c r="L46" s="112">
        <f>[42]Outubro!$B$15</f>
        <v>28.224999999999998</v>
      </c>
      <c r="M46" s="112">
        <f>[42]Outubro!$B$16</f>
        <v>22.504166666666666</v>
      </c>
      <c r="N46" s="112">
        <f>[42]Outubro!$B$17</f>
        <v>18.833333333333332</v>
      </c>
      <c r="O46" s="112">
        <f>[42]Outubro!$B$18</f>
        <v>22.587499999999995</v>
      </c>
      <c r="P46" s="112">
        <f>[42]Outubro!$B$19</f>
        <v>25.970833333333335</v>
      </c>
      <c r="Q46" s="112">
        <f>[42]Outubro!$B$20</f>
        <v>28.962500000000002</v>
      </c>
      <c r="R46" s="112">
        <f>[42]Outubro!$B$21</f>
        <v>26.5625</v>
      </c>
      <c r="S46" s="112">
        <f>[42]Outubro!$B$22</f>
        <v>23.825000000000003</v>
      </c>
      <c r="T46" s="112">
        <f>[42]Outubro!$B$23</f>
        <v>23.370833333333337</v>
      </c>
      <c r="U46" s="112">
        <f>[42]Outubro!$B$24</f>
        <v>21.908333333333331</v>
      </c>
      <c r="V46" s="112">
        <f>[42]Outubro!$B$25</f>
        <v>25.770833333333332</v>
      </c>
      <c r="W46" s="112">
        <f>[42]Outubro!$B$26</f>
        <v>27.204166666666669</v>
      </c>
      <c r="X46" s="112">
        <f>[42]Outubro!$B$27</f>
        <v>26.883333333333329</v>
      </c>
      <c r="Y46" s="112">
        <f>[42]Outubro!$B$28</f>
        <v>21.541666666666668</v>
      </c>
      <c r="Z46" s="112">
        <f>[42]Outubro!$B$29</f>
        <v>23.045833333333334</v>
      </c>
      <c r="AA46" s="112">
        <f>[42]Outubro!$B$30</f>
        <v>23.537500000000005</v>
      </c>
      <c r="AB46" s="112">
        <f>[42]Outubro!$B$31</f>
        <v>21.337500000000002</v>
      </c>
      <c r="AC46" s="112">
        <f>[42]Outubro!$B$32</f>
        <v>24.470833333333335</v>
      </c>
      <c r="AD46" s="112">
        <f>[42]Outubro!$B$33</f>
        <v>26.516666666666666</v>
      </c>
      <c r="AE46" s="112">
        <f>[42]Outubro!$B$34</f>
        <v>24.383333333333329</v>
      </c>
      <c r="AF46" s="112">
        <f>[42]Outubro!$B$35</f>
        <v>22.608333333333334</v>
      </c>
      <c r="AG46" s="111">
        <f t="shared" si="1"/>
        <v>24.191935483870967</v>
      </c>
      <c r="AH46" s="12" t="s">
        <v>35</v>
      </c>
      <c r="AI46" s="12" t="s">
        <v>35</v>
      </c>
      <c r="AK46" t="s">
        <v>35</v>
      </c>
    </row>
    <row r="47" spans="1:38" x14ac:dyDescent="0.2">
      <c r="A47" s="48" t="s">
        <v>23</v>
      </c>
      <c r="B47" s="112">
        <f>[43]Outubro!$B$5</f>
        <v>26.795833333333334</v>
      </c>
      <c r="C47" s="112">
        <f>[43]Outubro!$B$6</f>
        <v>27.916666666666668</v>
      </c>
      <c r="D47" s="112">
        <f>[43]Outubro!$B$7</f>
        <v>30.849999999999998</v>
      </c>
      <c r="E47" s="112">
        <f>[43]Outubro!$B$8</f>
        <v>30.991666666666664</v>
      </c>
      <c r="F47" s="112">
        <f>[43]Outubro!$B$9</f>
        <v>25.61666666666666</v>
      </c>
      <c r="G47" s="112">
        <f>[43]Outubro!$B$10</f>
        <v>29.737500000000001</v>
      </c>
      <c r="H47" s="112">
        <f>[43]Outubro!$B$11</f>
        <v>31.304166666666671</v>
      </c>
      <c r="I47" s="112">
        <f>[43]Outubro!$B$12</f>
        <v>22.566666666666666</v>
      </c>
      <c r="J47" s="112">
        <f>[43]Outubro!$B$13</f>
        <v>21.525000000000002</v>
      </c>
      <c r="K47" s="112">
        <f>[43]Outubro!$B$14</f>
        <v>25.574999999999999</v>
      </c>
      <c r="L47" s="112">
        <f>[43]Outubro!$B$15</f>
        <v>30.208333333333332</v>
      </c>
      <c r="M47" s="112">
        <f>[43]Outubro!$B$16</f>
        <v>28.991666666666664</v>
      </c>
      <c r="N47" s="112">
        <f>[43]Outubro!$B$17</f>
        <v>21.058333333333334</v>
      </c>
      <c r="O47" s="112">
        <f>[43]Outubro!$B$18</f>
        <v>25.270833333333332</v>
      </c>
      <c r="P47" s="112">
        <f>[43]Outubro!$B$19</f>
        <v>27.924999999999997</v>
      </c>
      <c r="Q47" s="112">
        <f>[43]Outubro!$B$20</f>
        <v>29.808333333333334</v>
      </c>
      <c r="R47" s="112">
        <f>[43]Outubro!$B$21</f>
        <v>30.479166666666661</v>
      </c>
      <c r="S47" s="112">
        <f>[43]Outubro!$B$22</f>
        <v>29.879166666666666</v>
      </c>
      <c r="T47" s="112">
        <f>[43]Outubro!$B$23</f>
        <v>28.620833333333337</v>
      </c>
      <c r="U47" s="112">
        <f>[43]Outubro!$B$24</f>
        <v>25.691666666666666</v>
      </c>
      <c r="V47" s="112">
        <f>[43]Outubro!$B$25</f>
        <v>26.850000000000009</v>
      </c>
      <c r="W47" s="112">
        <f>[43]Outubro!$B$26</f>
        <v>29.733333333333334</v>
      </c>
      <c r="X47" s="112">
        <f>[43]Outubro!$B$27</f>
        <v>31.525000000000006</v>
      </c>
      <c r="Y47" s="112">
        <f>[43]Outubro!$B$28</f>
        <v>26.320833333333336</v>
      </c>
      <c r="Z47" s="112">
        <f>[43]Outubro!$B$29</f>
        <v>24.770833333333332</v>
      </c>
      <c r="AA47" s="112">
        <f>[43]Outubro!$B$30</f>
        <v>27.170833333333334</v>
      </c>
      <c r="AB47" s="112">
        <f>[43]Outubro!$B$31</f>
        <v>28.408333333333331</v>
      </c>
      <c r="AC47" s="112">
        <f>[43]Outubro!$B$32</f>
        <v>27.970833333333335</v>
      </c>
      <c r="AD47" s="112">
        <f>[43]Outubro!$B$33</f>
        <v>28.166666666666668</v>
      </c>
      <c r="AE47" s="112">
        <f>[43]Outubro!$B$34</f>
        <v>27.883333333333336</v>
      </c>
      <c r="AF47" s="112">
        <f>[43]Outubro!$B$35</f>
        <v>26.858333333333334</v>
      </c>
      <c r="AG47" s="111">
        <f t="shared" si="1"/>
        <v>27.628091397849467</v>
      </c>
      <c r="AK47" t="s">
        <v>35</v>
      </c>
    </row>
    <row r="48" spans="1:38" x14ac:dyDescent="0.2">
      <c r="A48" s="48" t="s">
        <v>34</v>
      </c>
      <c r="B48" s="112">
        <f>[44]Outubro!$B$5</f>
        <v>27.629166666666663</v>
      </c>
      <c r="C48" s="112">
        <f>[44]Outubro!$B$6</f>
        <v>28.349999999999998</v>
      </c>
      <c r="D48" s="112">
        <f>[44]Outubro!$B$7</f>
        <v>28.904166666666669</v>
      </c>
      <c r="E48" s="112">
        <f>[44]Outubro!$B$8</f>
        <v>29.979166666666671</v>
      </c>
      <c r="F48" s="112">
        <f>[44]Outubro!$B$9</f>
        <v>29.575000000000006</v>
      </c>
      <c r="G48" s="112">
        <f>[44]Outubro!$B$10</f>
        <v>30.845833333333335</v>
      </c>
      <c r="H48" s="112">
        <f>[44]Outubro!$B$11</f>
        <v>29.129166666666666</v>
      </c>
      <c r="I48" s="112">
        <f>[44]Outubro!$B$12</f>
        <v>28.125000000000004</v>
      </c>
      <c r="J48" s="112">
        <f>[44]Outubro!$B$13</f>
        <v>25.991666666666664</v>
      </c>
      <c r="K48" s="112">
        <f>[44]Outubro!$B$14</f>
        <v>27.175000000000008</v>
      </c>
      <c r="L48" s="112">
        <f>[44]Outubro!$B$15</f>
        <v>29.233333333333338</v>
      </c>
      <c r="M48" s="112">
        <f>[44]Outubro!$B$16</f>
        <v>30.133333333333336</v>
      </c>
      <c r="N48" s="112">
        <f>[44]Outubro!$B$17</f>
        <v>23.304166666666664</v>
      </c>
      <c r="O48" s="112">
        <f>[44]Outubro!$B$18</f>
        <v>25.595833333333335</v>
      </c>
      <c r="P48" s="112">
        <f>[44]Outubro!$B$19</f>
        <v>27.670833333333338</v>
      </c>
      <c r="Q48" s="112">
        <f>[44]Outubro!$B$20</f>
        <v>27.520833333333339</v>
      </c>
      <c r="R48" s="112">
        <f>[44]Outubro!$B$21</f>
        <v>28.129166666666666</v>
      </c>
      <c r="S48" s="112">
        <f>[44]Outubro!$B$22</f>
        <v>29.779166666666665</v>
      </c>
      <c r="T48" s="112">
        <f>[44]Outubro!$B$23</f>
        <v>30.954166666666662</v>
      </c>
      <c r="U48" s="112">
        <f>[44]Outubro!$B$24</f>
        <v>30.295833333333338</v>
      </c>
      <c r="V48" s="112">
        <f>[44]Outubro!$B$25</f>
        <v>28.029166666666669</v>
      </c>
      <c r="W48" s="112">
        <f>[44]Outubro!$B$26</f>
        <v>28.791666666666668</v>
      </c>
      <c r="X48" s="112">
        <f>[44]Outubro!$B$27</f>
        <v>30.283333333333342</v>
      </c>
      <c r="Y48" s="112">
        <f>[44]Outubro!$B$28</f>
        <v>27.820833333333329</v>
      </c>
      <c r="Z48" s="112">
        <f>[44]Outubro!$B$29</f>
        <v>25.587499999999995</v>
      </c>
      <c r="AA48" s="112">
        <f>[44]Outubro!$B$30</f>
        <v>26.362499999999997</v>
      </c>
      <c r="AB48" s="112">
        <f>[44]Outubro!$B$31</f>
        <v>27.666666666666668</v>
      </c>
      <c r="AC48" s="112">
        <f>[44]Outubro!$B$32</f>
        <v>26.179166666666664</v>
      </c>
      <c r="AD48" s="112">
        <f>[44]Outubro!$B$33</f>
        <v>27.179166666666671</v>
      </c>
      <c r="AE48" s="112">
        <f>[44]Outubro!$B$34</f>
        <v>27.150000000000006</v>
      </c>
      <c r="AF48" s="112">
        <f>[44]Outubro!$B$35</f>
        <v>27.55</v>
      </c>
      <c r="AG48" s="111">
        <f t="shared" si="1"/>
        <v>28.094220430107519</v>
      </c>
      <c r="AH48" s="12" t="s">
        <v>35</v>
      </c>
      <c r="AI48" s="12" t="s">
        <v>35</v>
      </c>
      <c r="AK48" s="12" t="s">
        <v>35</v>
      </c>
    </row>
    <row r="49" spans="1:37" x14ac:dyDescent="0.2">
      <c r="A49" s="48" t="s">
        <v>20</v>
      </c>
      <c r="B49" s="112">
        <f>[45]Outubro!$B$5</f>
        <v>27.841666666666665</v>
      </c>
      <c r="C49" s="112">
        <f>[45]Outubro!$B$6</f>
        <v>27.904166666666665</v>
      </c>
      <c r="D49" s="112">
        <f>[45]Outubro!$B$7</f>
        <v>31.049999999999997</v>
      </c>
      <c r="E49" s="112">
        <f>[45]Outubro!$B$8</f>
        <v>31.087500000000002</v>
      </c>
      <c r="F49" s="112">
        <f>[45]Outubro!$B$9</f>
        <v>31.341666666666669</v>
      </c>
      <c r="G49" s="112">
        <f>[45]Outubro!$B$10</f>
        <v>32.041666666666664</v>
      </c>
      <c r="H49" s="112">
        <f>[45]Outubro!$B$11</f>
        <v>28.712500000000006</v>
      </c>
      <c r="I49" s="112">
        <f>[45]Outubro!$B$12</f>
        <v>26.741666666666671</v>
      </c>
      <c r="J49" s="112">
        <f>[45]Outubro!$B$13</f>
        <v>24.004166666666663</v>
      </c>
      <c r="K49" s="112">
        <f>[45]Outubro!$B$14</f>
        <v>26.333333333333329</v>
      </c>
      <c r="L49" s="112">
        <f>[45]Outubro!$B$15</f>
        <v>29.287500000000009</v>
      </c>
      <c r="M49" s="112">
        <f>[45]Outubro!$B$16</f>
        <v>29.966666666666669</v>
      </c>
      <c r="N49" s="112">
        <f>[45]Outubro!$B$17</f>
        <v>26.616666666666671</v>
      </c>
      <c r="O49" s="112">
        <f>[45]Outubro!$B$18</f>
        <v>27.0625</v>
      </c>
      <c r="P49" s="112">
        <f>[45]Outubro!$B$19</f>
        <v>28.399999999999991</v>
      </c>
      <c r="Q49" s="112">
        <f>[45]Outubro!$B$20</f>
        <v>31.741666666666671</v>
      </c>
      <c r="R49" s="112">
        <f>[45]Outubro!$B$21</f>
        <v>29.541666666666661</v>
      </c>
      <c r="S49" s="112">
        <f>[45]Outubro!$B$22</f>
        <v>29.425000000000008</v>
      </c>
      <c r="T49" s="112">
        <f>[45]Outubro!$B$23</f>
        <v>27.258333333333329</v>
      </c>
      <c r="U49" s="112">
        <f>[45]Outubro!$B$24</f>
        <v>24.366666666666671</v>
      </c>
      <c r="V49" s="112">
        <f>[45]Outubro!$B$25</f>
        <v>27.845833333333328</v>
      </c>
      <c r="W49" s="112">
        <f>[45]Outubro!$B$26</f>
        <v>28.858333333333334</v>
      </c>
      <c r="X49" s="112">
        <f>[45]Outubro!$B$27</f>
        <v>31.850000000000009</v>
      </c>
      <c r="Y49" s="112">
        <f>[45]Outubro!$B$28</f>
        <v>29.304166666666671</v>
      </c>
      <c r="Z49" s="112">
        <f>[45]Outubro!$B$29</f>
        <v>27.137500000000006</v>
      </c>
      <c r="AA49" s="112">
        <f>[45]Outubro!$B$30</f>
        <v>29.508333333333329</v>
      </c>
      <c r="AB49" s="112">
        <f>[45]Outubro!$B$31</f>
        <v>27.504166666666666</v>
      </c>
      <c r="AC49" s="112">
        <f>[45]Outubro!$B$32</f>
        <v>25.358333333333334</v>
      </c>
      <c r="AD49" s="112">
        <f>[45]Outubro!$B$33</f>
        <v>26.574999999999999</v>
      </c>
      <c r="AE49" s="112">
        <f>[45]Outubro!$B$34</f>
        <v>25.829166666666666</v>
      </c>
      <c r="AF49" s="112">
        <f>[45]Outubro!$B$35</f>
        <v>27.400000000000006</v>
      </c>
      <c r="AG49" s="111">
        <f t="shared" si="1"/>
        <v>28.319220430107531</v>
      </c>
      <c r="AI49" s="12" t="s">
        <v>35</v>
      </c>
    </row>
    <row r="50" spans="1:37" s="5" customFormat="1" ht="17.100000000000001" customHeight="1" x14ac:dyDescent="0.2">
      <c r="A50" s="81" t="s">
        <v>198</v>
      </c>
      <c r="B50" s="113">
        <f t="shared" ref="B50:AE50" si="2">AVERAGE(B5:B49)</f>
        <v>26.027376186615321</v>
      </c>
      <c r="C50" s="113">
        <f t="shared" si="2"/>
        <v>27.60171175442915</v>
      </c>
      <c r="D50" s="113">
        <f t="shared" si="2"/>
        <v>30.208036408036406</v>
      </c>
      <c r="E50" s="113">
        <f t="shared" si="2"/>
        <v>30.348505962636384</v>
      </c>
      <c r="F50" s="113">
        <f t="shared" si="2"/>
        <v>26.001964882943149</v>
      </c>
      <c r="G50" s="113">
        <f t="shared" si="2"/>
        <v>28.947706580858757</v>
      </c>
      <c r="H50" s="113">
        <f t="shared" si="2"/>
        <v>30.145349819262872</v>
      </c>
      <c r="I50" s="113">
        <f t="shared" si="2"/>
        <v>23.143273875882571</v>
      </c>
      <c r="J50" s="113">
        <f t="shared" si="2"/>
        <v>22.331244299179087</v>
      </c>
      <c r="K50" s="113">
        <f t="shared" si="2"/>
        <v>25.513086128846997</v>
      </c>
      <c r="L50" s="113">
        <f t="shared" si="2"/>
        <v>29.355340734145077</v>
      </c>
      <c r="M50" s="113">
        <f t="shared" si="2"/>
        <v>27.729357116313647</v>
      </c>
      <c r="N50" s="113">
        <f t="shared" si="2"/>
        <v>22.115829219090084</v>
      </c>
      <c r="O50" s="113">
        <f t="shared" si="2"/>
        <v>25.124152900239856</v>
      </c>
      <c r="P50" s="113">
        <f t="shared" si="2"/>
        <v>27.758690584777543</v>
      </c>
      <c r="Q50" s="113">
        <f t="shared" si="2"/>
        <v>29.965421715965192</v>
      </c>
      <c r="R50" s="113">
        <f t="shared" si="2"/>
        <v>29.59597845391324</v>
      </c>
      <c r="S50" s="113">
        <f t="shared" si="2"/>
        <v>28.717957344587784</v>
      </c>
      <c r="T50" s="113">
        <f t="shared" si="2"/>
        <v>27.463620739164224</v>
      </c>
      <c r="U50" s="113">
        <f t="shared" si="2"/>
        <v>25.695201597918992</v>
      </c>
      <c r="V50" s="113">
        <f t="shared" si="2"/>
        <v>27.750500827674742</v>
      </c>
      <c r="W50" s="113">
        <f t="shared" si="2"/>
        <v>29.026295986622081</v>
      </c>
      <c r="X50" s="113">
        <f t="shared" si="2"/>
        <v>30.300315988359468</v>
      </c>
      <c r="Y50" s="113">
        <f t="shared" si="2"/>
        <v>26.038858484510659</v>
      </c>
      <c r="Z50" s="113">
        <f t="shared" si="2"/>
        <v>25.053887987012981</v>
      </c>
      <c r="AA50" s="113">
        <f t="shared" si="2"/>
        <v>26.588000498087993</v>
      </c>
      <c r="AB50" s="113">
        <f t="shared" si="2"/>
        <v>26.874624425592074</v>
      </c>
      <c r="AC50" s="113">
        <f t="shared" si="2"/>
        <v>27.272821691387442</v>
      </c>
      <c r="AD50" s="113">
        <f t="shared" si="2"/>
        <v>28.011149940550791</v>
      </c>
      <c r="AE50" s="113">
        <f t="shared" si="2"/>
        <v>27.560041673643283</v>
      </c>
      <c r="AF50" s="113">
        <f t="shared" ref="AF50" si="3">AVERAGE(AF5:AF49)</f>
        <v>26.147825455739028</v>
      </c>
      <c r="AG50" s="114">
        <f>AVERAGE(AG5:AG49)</f>
        <v>27.315610885930425</v>
      </c>
      <c r="AI50" s="5" t="s">
        <v>35</v>
      </c>
      <c r="AJ50" s="5" t="s">
        <v>35</v>
      </c>
    </row>
    <row r="51" spans="1:37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/>
      <c r="AF51" s="50"/>
      <c r="AG51" s="72"/>
      <c r="AK51" t="s">
        <v>35</v>
      </c>
    </row>
    <row r="52" spans="1:37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72"/>
      <c r="AI52" s="12" t="s">
        <v>35</v>
      </c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72"/>
    </row>
    <row r="54" spans="1:37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7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72"/>
    </row>
    <row r="56" spans="1:37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72"/>
      <c r="AI56" t="s">
        <v>35</v>
      </c>
    </row>
    <row r="57" spans="1:37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73"/>
    </row>
    <row r="59" spans="1:37" x14ac:dyDescent="0.2">
      <c r="AI59" s="12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2" t="s">
        <v>35</v>
      </c>
    </row>
    <row r="62" spans="1:37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2" t="s">
        <v>35</v>
      </c>
      <c r="W62" s="2" t="s">
        <v>35</v>
      </c>
    </row>
    <row r="63" spans="1:37" x14ac:dyDescent="0.2">
      <c r="Z63" s="2" t="s">
        <v>35</v>
      </c>
    </row>
    <row r="64" spans="1:37" x14ac:dyDescent="0.2">
      <c r="AB64" s="2" t="s">
        <v>35</v>
      </c>
    </row>
    <row r="65" spans="9:37" x14ac:dyDescent="0.2">
      <c r="AG65" s="7" t="s">
        <v>35</v>
      </c>
    </row>
    <row r="66" spans="9:37" x14ac:dyDescent="0.2">
      <c r="AK66" s="12" t="s">
        <v>35</v>
      </c>
    </row>
    <row r="67" spans="9:37" x14ac:dyDescent="0.2">
      <c r="I67" s="2" t="s">
        <v>35</v>
      </c>
      <c r="AJ67" t="s">
        <v>35</v>
      </c>
    </row>
    <row r="70" spans="9:37" x14ac:dyDescent="0.2">
      <c r="AE70" s="2" t="s">
        <v>35</v>
      </c>
    </row>
  </sheetData>
  <mergeCells count="35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0"/>
  <sheetViews>
    <sheetView tabSelected="1" zoomScale="90" zoomScaleNormal="90" workbookViewId="0">
      <selection activeCell="B77" sqref="B77:AF77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30" t="s">
        <v>202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s="4" customFormat="1" ht="20.100000000000001" customHeight="1" x14ac:dyDescent="0.2">
      <c r="A2" s="160" t="s">
        <v>21</v>
      </c>
      <c r="B2" s="155" t="s">
        <v>203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7"/>
    </row>
    <row r="3" spans="1:35" s="5" customFormat="1" ht="20.100000000000001" customHeight="1" x14ac:dyDescent="0.2">
      <c r="A3" s="160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54">
        <v>30</v>
      </c>
      <c r="AF3" s="154">
        <v>31</v>
      </c>
      <c r="AG3" s="101" t="s">
        <v>29</v>
      </c>
      <c r="AH3" s="103" t="s">
        <v>27</v>
      </c>
      <c r="AI3" s="158" t="s">
        <v>196</v>
      </c>
    </row>
    <row r="4" spans="1:35" s="5" customFormat="1" ht="20.100000000000001" customHeight="1" x14ac:dyDescent="0.2">
      <c r="A4" s="160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01" t="s">
        <v>25</v>
      </c>
      <c r="AH4" s="103" t="s">
        <v>25</v>
      </c>
      <c r="AI4" s="159" t="s">
        <v>25</v>
      </c>
    </row>
    <row r="5" spans="1:35" s="5" customFormat="1" x14ac:dyDescent="0.2">
      <c r="A5" s="48" t="s">
        <v>30</v>
      </c>
      <c r="B5" s="110">
        <f>[1]Outubro!$K$5</f>
        <v>0.4</v>
      </c>
      <c r="C5" s="110">
        <f>[1]Outubro!$K$6</f>
        <v>0</v>
      </c>
      <c r="D5" s="110">
        <f>[1]Outubro!$K$7</f>
        <v>0</v>
      </c>
      <c r="E5" s="110">
        <f>[1]Outubro!$K$8</f>
        <v>0</v>
      </c>
      <c r="F5" s="110">
        <f>[1]Outubro!$K$9</f>
        <v>0</v>
      </c>
      <c r="G5" s="110">
        <f>[1]Outubro!$K$10</f>
        <v>0</v>
      </c>
      <c r="H5" s="110">
        <f>[1]Outubro!$K$11</f>
        <v>13.6</v>
      </c>
      <c r="I5" s="110">
        <f>[1]Outubro!$K$12</f>
        <v>21.8</v>
      </c>
      <c r="J5" s="110">
        <f>[1]Outubro!$K$13</f>
        <v>1.6</v>
      </c>
      <c r="K5" s="110">
        <f>[1]Outubro!$K$14</f>
        <v>0</v>
      </c>
      <c r="L5" s="110">
        <f>[1]Outubro!$K$15</f>
        <v>0</v>
      </c>
      <c r="M5" s="110">
        <f>[1]Outubro!$K$16</f>
        <v>0</v>
      </c>
      <c r="N5" s="110">
        <f>[1]Outubro!$K$17</f>
        <v>0</v>
      </c>
      <c r="O5" s="110">
        <f>[1]Outubro!$K$18</f>
        <v>0</v>
      </c>
      <c r="P5" s="110">
        <f>[1]Outubro!$K$19</f>
        <v>0</v>
      </c>
      <c r="Q5" s="110">
        <f>[1]Outubro!$K$20</f>
        <v>2.6</v>
      </c>
      <c r="R5" s="110">
        <f>[1]Outubro!$K$21</f>
        <v>3.6</v>
      </c>
      <c r="S5" s="110">
        <f>[1]Outubro!$K$22</f>
        <v>0</v>
      </c>
      <c r="T5" s="110">
        <f>[1]Outubro!$K$23</f>
        <v>0</v>
      </c>
      <c r="U5" s="110">
        <f>[1]Outubro!$K$24</f>
        <v>2.8</v>
      </c>
      <c r="V5" s="110">
        <f>[1]Outubro!$K$25</f>
        <v>0</v>
      </c>
      <c r="W5" s="110">
        <f>[1]Outubro!$K$26</f>
        <v>0</v>
      </c>
      <c r="X5" s="110">
        <f>[1]Outubro!$K$27</f>
        <v>0</v>
      </c>
      <c r="Y5" s="110">
        <f>[1]Outubro!$K$28</f>
        <v>0</v>
      </c>
      <c r="Z5" s="110">
        <f>[1]Outubro!$K$29</f>
        <v>0</v>
      </c>
      <c r="AA5" s="110">
        <f>[1]Outubro!$K$30</f>
        <v>0.60000000000000009</v>
      </c>
      <c r="AB5" s="110">
        <f>[1]Outubro!$K$31</f>
        <v>3</v>
      </c>
      <c r="AC5" s="110">
        <f>[1]Outubro!$K$32</f>
        <v>44.6</v>
      </c>
      <c r="AD5" s="110">
        <f>[1]Outubro!$K$33</f>
        <v>0</v>
      </c>
      <c r="AE5" s="110">
        <f>[1]Outubro!$K$34</f>
        <v>10.399999999999999</v>
      </c>
      <c r="AF5" s="110">
        <f>[1]Outubro!$K$35</f>
        <v>0</v>
      </c>
      <c r="AG5" s="117">
        <f t="shared" ref="AG5" si="1">SUM(B5:AF5)</f>
        <v>105</v>
      </c>
      <c r="AH5" s="119">
        <f t="shared" ref="AH5" si="2">MAX(B5:AF5)</f>
        <v>44.6</v>
      </c>
      <c r="AI5" s="56">
        <f t="shared" ref="AI5" si="3">COUNTIF(B5:AF5,"=0,0")</f>
        <v>20</v>
      </c>
    </row>
    <row r="6" spans="1:35" x14ac:dyDescent="0.2">
      <c r="A6" s="48" t="s">
        <v>0</v>
      </c>
      <c r="B6" s="112">
        <f>[2]Outubro!$K$5</f>
        <v>0</v>
      </c>
      <c r="C6" s="112">
        <f>[2]Outubro!$K$6</f>
        <v>0</v>
      </c>
      <c r="D6" s="112">
        <f>[2]Outubro!$K$7</f>
        <v>0</v>
      </c>
      <c r="E6" s="112">
        <f>[2]Outubro!$K$8</f>
        <v>0</v>
      </c>
      <c r="F6" s="112">
        <f>[2]Outubro!$K$9</f>
        <v>0</v>
      </c>
      <c r="G6" s="112">
        <f>[2]Outubro!$K$10</f>
        <v>0</v>
      </c>
      <c r="H6" s="112">
        <f>[2]Outubro!$K$11</f>
        <v>0</v>
      </c>
      <c r="I6" s="112">
        <f>[2]Outubro!$K$12</f>
        <v>22.4</v>
      </c>
      <c r="J6" s="112">
        <f>[2]Outubro!$K$13</f>
        <v>0.4</v>
      </c>
      <c r="K6" s="112">
        <f>[2]Outubro!$K$14</f>
        <v>0</v>
      </c>
      <c r="L6" s="112">
        <f>[2]Outubro!$K$15</f>
        <v>0</v>
      </c>
      <c r="M6" s="112">
        <f>[2]Outubro!$K$16</f>
        <v>0</v>
      </c>
      <c r="N6" s="112">
        <f>[2]Outubro!$K$17</f>
        <v>0</v>
      </c>
      <c r="O6" s="112">
        <f>[2]Outubro!$K$18</f>
        <v>0</v>
      </c>
      <c r="P6" s="112">
        <f>[2]Outubro!$K$19</f>
        <v>0</v>
      </c>
      <c r="Q6" s="112">
        <f>[2]Outubro!$K$20</f>
        <v>0</v>
      </c>
      <c r="R6" s="112">
        <f>[2]Outubro!$K$21</f>
        <v>0</v>
      </c>
      <c r="S6" s="112">
        <f>[2]Outubro!$K$22</f>
        <v>1.2</v>
      </c>
      <c r="T6" s="112">
        <f>[2]Outubro!$K$23</f>
        <v>10</v>
      </c>
      <c r="U6" s="112">
        <f>[2]Outubro!$K$24</f>
        <v>0</v>
      </c>
      <c r="V6" s="112">
        <f>[2]Outubro!$K$25</f>
        <v>0</v>
      </c>
      <c r="W6" s="112">
        <f>[2]Outubro!$K$26</f>
        <v>0</v>
      </c>
      <c r="X6" s="112">
        <f>[2]Outubro!$K$27</f>
        <v>0</v>
      </c>
      <c r="Y6" s="112">
        <f>[2]Outubro!$K$28</f>
        <v>16.600000000000001</v>
      </c>
      <c r="Z6" s="112">
        <f>[2]Outubro!$K$29</f>
        <v>0.2</v>
      </c>
      <c r="AA6" s="112">
        <f>[2]Outubro!$K$30</f>
        <v>3</v>
      </c>
      <c r="AB6" s="112">
        <f>[2]Outubro!$K$31</f>
        <v>3.4000000000000004</v>
      </c>
      <c r="AC6" s="112">
        <f>[2]Outubro!$K$32</f>
        <v>0.4</v>
      </c>
      <c r="AD6" s="112">
        <f>[2]Outubro!$K$33</f>
        <v>0</v>
      </c>
      <c r="AE6" s="112">
        <f>[2]Outubro!$K$34</f>
        <v>14.4</v>
      </c>
      <c r="AF6" s="112">
        <f>[2]Outubro!$K$35</f>
        <v>30.6</v>
      </c>
      <c r="AG6" s="117">
        <f t="shared" ref="AG6:AG49" si="4">SUM(B6:AF6)</f>
        <v>102.6</v>
      </c>
      <c r="AH6" s="119">
        <f t="shared" ref="AH6:AH49" si="5">MAX(B6:AF6)</f>
        <v>30.6</v>
      </c>
      <c r="AI6" s="56">
        <f t="shared" ref="AI6:AI49" si="6">COUNTIF(B6:AF6,"=0,0")</f>
        <v>20</v>
      </c>
    </row>
    <row r="7" spans="1:35" x14ac:dyDescent="0.2">
      <c r="A7" s="48" t="s">
        <v>85</v>
      </c>
      <c r="B7" s="112">
        <f>[3]Outubro!$K$5</f>
        <v>0</v>
      </c>
      <c r="C7" s="112">
        <f>[3]Outubro!$K$6</f>
        <v>0</v>
      </c>
      <c r="D7" s="112">
        <f>[3]Outubro!$K$7</f>
        <v>0</v>
      </c>
      <c r="E7" s="112">
        <f>[3]Outubro!$K$8</f>
        <v>0</v>
      </c>
      <c r="F7" s="112">
        <f>[3]Outubro!$K$9</f>
        <v>0</v>
      </c>
      <c r="G7" s="112">
        <f>[3]Outubro!$K$10</f>
        <v>0</v>
      </c>
      <c r="H7" s="112">
        <f>[3]Outubro!$K$11</f>
        <v>3.2</v>
      </c>
      <c r="I7" s="112">
        <f>[3]Outubro!$K$12</f>
        <v>82.6</v>
      </c>
      <c r="J7" s="112">
        <f>[3]Outubro!$K$13</f>
        <v>4</v>
      </c>
      <c r="K7" s="112">
        <f>[3]Outubro!$K$14</f>
        <v>0</v>
      </c>
      <c r="L7" s="112">
        <f>[3]Outubro!$K$15</f>
        <v>0</v>
      </c>
      <c r="M7" s="112">
        <f>[3]Outubro!$K$16</f>
        <v>0</v>
      </c>
      <c r="N7" s="112">
        <f>[3]Outubro!$K$17</f>
        <v>0</v>
      </c>
      <c r="O7" s="112">
        <f>[3]Outubro!$K$18</f>
        <v>0</v>
      </c>
      <c r="P7" s="112">
        <f>[3]Outubro!$K$19</f>
        <v>0</v>
      </c>
      <c r="Q7" s="112">
        <f>[3]Outubro!$K$20</f>
        <v>0</v>
      </c>
      <c r="R7" s="112">
        <f>[3]Outubro!$K$21</f>
        <v>1</v>
      </c>
      <c r="S7" s="112">
        <f>[3]Outubro!$K$22</f>
        <v>9.6</v>
      </c>
      <c r="T7" s="112">
        <f>[3]Outubro!$K$23</f>
        <v>0</v>
      </c>
      <c r="U7" s="112">
        <f>[3]Outubro!$K$24</f>
        <v>1.4</v>
      </c>
      <c r="V7" s="112">
        <f>[3]Outubro!$K$25</f>
        <v>0</v>
      </c>
      <c r="W7" s="112">
        <f>[3]Outubro!$K$26</f>
        <v>0</v>
      </c>
      <c r="X7" s="112">
        <f>[3]Outubro!$K$27</f>
        <v>0</v>
      </c>
      <c r="Y7" s="112">
        <f>[3]Outubro!$K$28</f>
        <v>25.2</v>
      </c>
      <c r="Z7" s="112">
        <f>[3]Outubro!$K$29</f>
        <v>0.2</v>
      </c>
      <c r="AA7" s="112">
        <f>[3]Outubro!$K$30</f>
        <v>4.2</v>
      </c>
      <c r="AB7" s="112">
        <f>[3]Outubro!$K$31</f>
        <v>7.2</v>
      </c>
      <c r="AC7" s="112">
        <f>[3]Outubro!$K$32</f>
        <v>0</v>
      </c>
      <c r="AD7" s="112">
        <f>[3]Outubro!$K$33</f>
        <v>0.4</v>
      </c>
      <c r="AE7" s="112">
        <f>[3]Outubro!$K$34</f>
        <v>0.4</v>
      </c>
      <c r="AF7" s="112">
        <f>[3]Outubro!$K$35</f>
        <v>8.7999999999999989</v>
      </c>
      <c r="AG7" s="117">
        <f t="shared" si="4"/>
        <v>148.20000000000002</v>
      </c>
      <c r="AH7" s="119">
        <f t="shared" si="5"/>
        <v>82.6</v>
      </c>
      <c r="AI7" s="56">
        <f t="shared" si="6"/>
        <v>18</v>
      </c>
    </row>
    <row r="8" spans="1:35" x14ac:dyDescent="0.2">
      <c r="A8" s="48" t="s">
        <v>1</v>
      </c>
      <c r="B8" s="112">
        <f>[4]Outubro!$K$5</f>
        <v>0.2</v>
      </c>
      <c r="C8" s="112">
        <f>[4]Outubro!$K$6</f>
        <v>0</v>
      </c>
      <c r="D8" s="112">
        <f>[4]Outubro!$K$7</f>
        <v>0</v>
      </c>
      <c r="E8" s="112">
        <f>[4]Outubro!$K$8</f>
        <v>0.4</v>
      </c>
      <c r="F8" s="112">
        <f>[4]Outubro!$K$9</f>
        <v>0</v>
      </c>
      <c r="G8" s="112">
        <f>[4]Outubro!$K$10</f>
        <v>0</v>
      </c>
      <c r="H8" s="112">
        <f>[4]Outubro!$K$11</f>
        <v>0.2</v>
      </c>
      <c r="I8" s="112">
        <f>[4]Outubro!$K$12</f>
        <v>35.800000000000004</v>
      </c>
      <c r="J8" s="112">
        <f>[4]Outubro!$K$13</f>
        <v>1.4</v>
      </c>
      <c r="K8" s="112">
        <f>[4]Outubro!$K$14</f>
        <v>0</v>
      </c>
      <c r="L8" s="112">
        <f>[4]Outubro!$K$15</f>
        <v>0</v>
      </c>
      <c r="M8" s="112">
        <f>[4]Outubro!$K$16</f>
        <v>0</v>
      </c>
      <c r="N8" s="112">
        <f>[4]Outubro!$K$17</f>
        <v>0</v>
      </c>
      <c r="O8" s="112">
        <f>[4]Outubro!$K$18</f>
        <v>0</v>
      </c>
      <c r="P8" s="112">
        <f>[4]Outubro!$K$19</f>
        <v>0</v>
      </c>
      <c r="Q8" s="112">
        <f>[4]Outubro!$K$20</f>
        <v>0</v>
      </c>
      <c r="R8" s="112">
        <f>[4]Outubro!$K$21</f>
        <v>0</v>
      </c>
      <c r="S8" s="112">
        <f>[4]Outubro!$K$22</f>
        <v>0</v>
      </c>
      <c r="T8" s="112">
        <f>[4]Outubro!$K$23</f>
        <v>2.4</v>
      </c>
      <c r="U8" s="112">
        <f>[4]Outubro!$K$24</f>
        <v>0</v>
      </c>
      <c r="V8" s="112">
        <f>[4]Outubro!$K$25</f>
        <v>0</v>
      </c>
      <c r="W8" s="112">
        <f>[4]Outubro!$K$26</f>
        <v>0</v>
      </c>
      <c r="X8" s="112">
        <f>[4]Outubro!$K$27</f>
        <v>0</v>
      </c>
      <c r="Y8" s="112">
        <f>[4]Outubro!$K$28</f>
        <v>0</v>
      </c>
      <c r="Z8" s="112">
        <f>[4]Outubro!$K$29</f>
        <v>0</v>
      </c>
      <c r="AA8" s="112">
        <f>[4]Outubro!$K$30</f>
        <v>0</v>
      </c>
      <c r="AB8" s="112">
        <f>[4]Outubro!$K$31</f>
        <v>0</v>
      </c>
      <c r="AC8" s="112">
        <f>[4]Outubro!$K$32</f>
        <v>0</v>
      </c>
      <c r="AD8" s="112">
        <f>[4]Outubro!$K$33</f>
        <v>0</v>
      </c>
      <c r="AE8" s="112">
        <f>[4]Outubro!$K$34</f>
        <v>4</v>
      </c>
      <c r="AF8" s="112">
        <f>[4]Outubro!$K$35</f>
        <v>2.4000000000000004</v>
      </c>
      <c r="AG8" s="117">
        <f t="shared" si="4"/>
        <v>46.8</v>
      </c>
      <c r="AH8" s="119">
        <f t="shared" si="5"/>
        <v>35.800000000000004</v>
      </c>
      <c r="AI8" s="56">
        <f t="shared" si="6"/>
        <v>23</v>
      </c>
    </row>
    <row r="9" spans="1:35" x14ac:dyDescent="0.2">
      <c r="A9" s="48" t="s">
        <v>146</v>
      </c>
      <c r="B9" s="112">
        <f>[5]Outubro!$K$5</f>
        <v>0</v>
      </c>
      <c r="C9" s="112">
        <f>[5]Outubro!$K$6</f>
        <v>0</v>
      </c>
      <c r="D9" s="112">
        <f>[5]Outubro!$K$7</f>
        <v>0</v>
      </c>
      <c r="E9" s="112">
        <f>[5]Outubro!$K$8</f>
        <v>0</v>
      </c>
      <c r="F9" s="112">
        <f>[5]Outubro!$K$9</f>
        <v>1.4</v>
      </c>
      <c r="G9" s="112">
        <f>[5]Outubro!$K$10</f>
        <v>0</v>
      </c>
      <c r="H9" s="112">
        <f>[5]Outubro!$K$11</f>
        <v>0</v>
      </c>
      <c r="I9" s="112">
        <f>[5]Outubro!$K$12</f>
        <v>19.800000000000004</v>
      </c>
      <c r="J9" s="112">
        <f>[5]Outubro!$K$13</f>
        <v>0.2</v>
      </c>
      <c r="K9" s="112">
        <f>[5]Outubro!$K$14</f>
        <v>0</v>
      </c>
      <c r="L9" s="112">
        <f>[5]Outubro!$K$15</f>
        <v>0</v>
      </c>
      <c r="M9" s="112">
        <f>[5]Outubro!$K$16</f>
        <v>0</v>
      </c>
      <c r="N9" s="112">
        <f>[5]Outubro!$K$17</f>
        <v>0.4</v>
      </c>
      <c r="O9" s="112">
        <f>[5]Outubro!$K$18</f>
        <v>0</v>
      </c>
      <c r="P9" s="112">
        <f>[5]Outubro!$K$19</f>
        <v>0</v>
      </c>
      <c r="Q9" s="112">
        <f>[5]Outubro!$K$20</f>
        <v>0</v>
      </c>
      <c r="R9" s="112">
        <f>[5]Outubro!$K$21</f>
        <v>0</v>
      </c>
      <c r="S9" s="112">
        <f>[5]Outubro!$K$22</f>
        <v>0</v>
      </c>
      <c r="T9" s="112">
        <f>[5]Outubro!$K$23</f>
        <v>12.799999999999999</v>
      </c>
      <c r="U9" s="112">
        <f>[5]Outubro!$K$24</f>
        <v>0.2</v>
      </c>
      <c r="V9" s="112">
        <f>[5]Outubro!$K$25</f>
        <v>0</v>
      </c>
      <c r="W9" s="112">
        <f>[5]Outubro!$K$26</f>
        <v>0</v>
      </c>
      <c r="X9" s="112">
        <f>[5]Outubro!$K$27</f>
        <v>0</v>
      </c>
      <c r="Y9" s="112">
        <f>[5]Outubro!$K$28</f>
        <v>19.400000000000002</v>
      </c>
      <c r="Z9" s="112">
        <f>[5]Outubro!$K$29</f>
        <v>0.2</v>
      </c>
      <c r="AA9" s="112">
        <f>[5]Outubro!$K$30</f>
        <v>0</v>
      </c>
      <c r="AB9" s="112">
        <f>[5]Outubro!$K$31</f>
        <v>14</v>
      </c>
      <c r="AC9" s="112">
        <f>[5]Outubro!$K$32</f>
        <v>0.2</v>
      </c>
      <c r="AD9" s="112">
        <f>[5]Outubro!$K$33</f>
        <v>0</v>
      </c>
      <c r="AE9" s="112">
        <f>[5]Outubro!$K$34</f>
        <v>9.4</v>
      </c>
      <c r="AF9" s="112">
        <f>[5]Outubro!$K$35</f>
        <v>44</v>
      </c>
      <c r="AG9" s="117">
        <f t="shared" si="4"/>
        <v>122.00000000000001</v>
      </c>
      <c r="AH9" s="119">
        <f t="shared" si="5"/>
        <v>44</v>
      </c>
      <c r="AI9" s="56">
        <f t="shared" si="6"/>
        <v>19</v>
      </c>
    </row>
    <row r="10" spans="1:35" x14ac:dyDescent="0.2">
      <c r="A10" s="48" t="s">
        <v>91</v>
      </c>
      <c r="B10" s="112">
        <f>[6]Outubro!$K$5</f>
        <v>7.2</v>
      </c>
      <c r="C10" s="112">
        <f>[6]Outubro!$K$6</f>
        <v>0</v>
      </c>
      <c r="D10" s="112">
        <f>[6]Outubro!$K$7</f>
        <v>0</v>
      </c>
      <c r="E10" s="112">
        <f>[6]Outubro!$K$8</f>
        <v>0</v>
      </c>
      <c r="F10" s="112">
        <f>[6]Outubro!$K$9</f>
        <v>0</v>
      </c>
      <c r="G10" s="112">
        <f>[6]Outubro!$K$10</f>
        <v>9.4</v>
      </c>
      <c r="H10" s="112">
        <f>[6]Outubro!$K$11</f>
        <v>0</v>
      </c>
      <c r="I10" s="112">
        <f>[6]Outubro!$K$12</f>
        <v>3.4000000000000004</v>
      </c>
      <c r="J10" s="112">
        <f>[6]Outubro!$K$13</f>
        <v>0.2</v>
      </c>
      <c r="K10" s="112">
        <f>[6]Outubro!$K$14</f>
        <v>0</v>
      </c>
      <c r="L10" s="112">
        <f>[6]Outubro!$K$15</f>
        <v>15.4</v>
      </c>
      <c r="M10" s="112">
        <f>[6]Outubro!$K$16</f>
        <v>0</v>
      </c>
      <c r="N10" s="112">
        <f>[6]Outubro!$K$17</f>
        <v>0</v>
      </c>
      <c r="O10" s="112">
        <f>[6]Outubro!$K$18</f>
        <v>1.2000000000000002</v>
      </c>
      <c r="P10" s="112">
        <f>[6]Outubro!$K$19</f>
        <v>0.8</v>
      </c>
      <c r="Q10" s="112">
        <f>[6]Outubro!$K$20</f>
        <v>9</v>
      </c>
      <c r="R10" s="112">
        <f>[6]Outubro!$K$21</f>
        <v>0</v>
      </c>
      <c r="S10" s="112">
        <f>[6]Outubro!$K$22</f>
        <v>0</v>
      </c>
      <c r="T10" s="112">
        <f>[6]Outubro!$K$23</f>
        <v>0</v>
      </c>
      <c r="U10" s="112">
        <f>[6]Outubro!$K$24</f>
        <v>2.4000000000000004</v>
      </c>
      <c r="V10" s="112">
        <f>[6]Outubro!$K$25</f>
        <v>0</v>
      </c>
      <c r="W10" s="112">
        <f>[6]Outubro!$K$26</f>
        <v>0</v>
      </c>
      <c r="X10" s="112">
        <f>[6]Outubro!$K$27</f>
        <v>0</v>
      </c>
      <c r="Y10" s="112">
        <f>[6]Outubro!$K$28</f>
        <v>0</v>
      </c>
      <c r="Z10" s="112">
        <f>[6]Outubro!$K$29</f>
        <v>12.2</v>
      </c>
      <c r="AA10" s="112">
        <f>[6]Outubro!$K$30</f>
        <v>0</v>
      </c>
      <c r="AB10" s="112">
        <f>[6]Outubro!$K$31</f>
        <v>1.4</v>
      </c>
      <c r="AC10" s="112">
        <f>[6]Outubro!$K$32</f>
        <v>1.8</v>
      </c>
      <c r="AD10" s="112">
        <f>[6]Outubro!$K$33</f>
        <v>0.2</v>
      </c>
      <c r="AE10" s="112">
        <f>[6]Outubro!$K$34</f>
        <v>0</v>
      </c>
      <c r="AF10" s="112">
        <f>[6]Outubro!$K$35</f>
        <v>0</v>
      </c>
      <c r="AG10" s="117">
        <f t="shared" si="4"/>
        <v>64.600000000000009</v>
      </c>
      <c r="AH10" s="119">
        <f t="shared" si="5"/>
        <v>15.4</v>
      </c>
      <c r="AI10" s="56">
        <f t="shared" si="6"/>
        <v>18</v>
      </c>
    </row>
    <row r="11" spans="1:35" x14ac:dyDescent="0.2">
      <c r="A11" s="48" t="s">
        <v>49</v>
      </c>
      <c r="B11" s="112">
        <f>[7]Outubro!$K$5</f>
        <v>23.199999999999996</v>
      </c>
      <c r="C11" s="112">
        <f>[7]Outubro!$K$6</f>
        <v>0.2</v>
      </c>
      <c r="D11" s="112">
        <f>[7]Outubro!$K$7</f>
        <v>0</v>
      </c>
      <c r="E11" s="112">
        <f>[7]Outubro!$K$8</f>
        <v>0</v>
      </c>
      <c r="F11" s="112">
        <f>[7]Outubro!$K$9</f>
        <v>2</v>
      </c>
      <c r="G11" s="112">
        <f>[7]Outubro!$K$10</f>
        <v>0</v>
      </c>
      <c r="H11" s="112">
        <f>[7]Outubro!$K$11</f>
        <v>0</v>
      </c>
      <c r="I11" s="112">
        <f>[7]Outubro!$K$12</f>
        <v>23</v>
      </c>
      <c r="J11" s="112">
        <f>[7]Outubro!$K$13</f>
        <v>1.2000000000000002</v>
      </c>
      <c r="K11" s="112">
        <f>[7]Outubro!$K$14</f>
        <v>0</v>
      </c>
      <c r="L11" s="112">
        <f>[7]Outubro!$K$15</f>
        <v>0</v>
      </c>
      <c r="M11" s="112">
        <f>[7]Outubro!$K$16</f>
        <v>0</v>
      </c>
      <c r="N11" s="112">
        <f>[7]Outubro!$K$17</f>
        <v>0</v>
      </c>
      <c r="O11" s="112">
        <f>[7]Outubro!$K$18</f>
        <v>0</v>
      </c>
      <c r="P11" s="112">
        <f>[7]Outubro!$K$19</f>
        <v>0</v>
      </c>
      <c r="Q11" s="112">
        <f>[7]Outubro!$K$20</f>
        <v>0</v>
      </c>
      <c r="R11" s="112">
        <f>[7]Outubro!$K$21</f>
        <v>0</v>
      </c>
      <c r="S11" s="112">
        <f>[7]Outubro!$K$22</f>
        <v>0</v>
      </c>
      <c r="T11" s="112">
        <f>[7]Outubro!$K$23</f>
        <v>0</v>
      </c>
      <c r="U11" s="112">
        <f>[7]Outubro!$K$24</f>
        <v>0</v>
      </c>
      <c r="V11" s="112">
        <f>[7]Outubro!$K$25</f>
        <v>0</v>
      </c>
      <c r="W11" s="112">
        <f>[7]Outubro!$K$26</f>
        <v>0</v>
      </c>
      <c r="X11" s="112">
        <f>[7]Outubro!$K$27</f>
        <v>0</v>
      </c>
      <c r="Y11" s="112">
        <f>[7]Outubro!$K$28</f>
        <v>2.2000000000000002</v>
      </c>
      <c r="Z11" s="112">
        <f>[7]Outubro!$K$29</f>
        <v>0.2</v>
      </c>
      <c r="AA11" s="112">
        <f>[7]Outubro!$K$30</f>
        <v>2.8</v>
      </c>
      <c r="AB11" s="112">
        <f>[7]Outubro!$K$31</f>
        <v>1.2000000000000002</v>
      </c>
      <c r="AC11" s="112">
        <f>[7]Outubro!$K$32</f>
        <v>17.599999999999998</v>
      </c>
      <c r="AD11" s="112">
        <f>[7]Outubro!$K$33</f>
        <v>0.2</v>
      </c>
      <c r="AE11" s="112">
        <f>[7]Outubro!$K$34</f>
        <v>0</v>
      </c>
      <c r="AF11" s="112">
        <f>[7]Outubro!$K$35</f>
        <v>3</v>
      </c>
      <c r="AG11" s="117">
        <f t="shared" si="4"/>
        <v>76.8</v>
      </c>
      <c r="AH11" s="119">
        <f t="shared" si="5"/>
        <v>23.199999999999996</v>
      </c>
      <c r="AI11" s="56">
        <f t="shared" si="6"/>
        <v>19</v>
      </c>
    </row>
    <row r="12" spans="1:35" hidden="1" x14ac:dyDescent="0.2">
      <c r="A12" s="48" t="s">
        <v>31</v>
      </c>
      <c r="B12" s="112" t="str">
        <f>[8]Outubro!$K$5</f>
        <v>*</v>
      </c>
      <c r="C12" s="112" t="str">
        <f>[8]Outubro!$K$6</f>
        <v>*</v>
      </c>
      <c r="D12" s="112" t="str">
        <f>[8]Outubro!$K$7</f>
        <v>*</v>
      </c>
      <c r="E12" s="112" t="str">
        <f>[8]Outubro!$K$8</f>
        <v>*</v>
      </c>
      <c r="F12" s="112" t="str">
        <f>[8]Outubro!$K$9</f>
        <v>*</v>
      </c>
      <c r="G12" s="112" t="str">
        <f>[8]Outubro!$K$10</f>
        <v>*</v>
      </c>
      <c r="H12" s="112" t="str">
        <f>[8]Outubro!$K$11</f>
        <v>*</v>
      </c>
      <c r="I12" s="112" t="str">
        <f>[8]Outubro!$K$12</f>
        <v>*</v>
      </c>
      <c r="J12" s="112" t="str">
        <f>[8]Outubro!$K$13</f>
        <v>*</v>
      </c>
      <c r="K12" s="112" t="str">
        <f>[8]Outubro!$K$14</f>
        <v>*</v>
      </c>
      <c r="L12" s="112" t="str">
        <f>[8]Outubro!$K$15</f>
        <v>*</v>
      </c>
      <c r="M12" s="112" t="str">
        <f>[8]Outubro!$K$16</f>
        <v>*</v>
      </c>
      <c r="N12" s="112" t="str">
        <f>[8]Outubro!$K$17</f>
        <v>*</v>
      </c>
      <c r="O12" s="112" t="str">
        <f>[8]Outubro!$K$18</f>
        <v>*</v>
      </c>
      <c r="P12" s="112" t="str">
        <f>[8]Outubro!$K$19</f>
        <v>*</v>
      </c>
      <c r="Q12" s="112" t="str">
        <f>[8]Outubro!$K$20</f>
        <v>*</v>
      </c>
      <c r="R12" s="112" t="str">
        <f>[8]Outubro!$K$21</f>
        <v>*</v>
      </c>
      <c r="S12" s="112" t="str">
        <f>[8]Outubro!$K$22</f>
        <v>*</v>
      </c>
      <c r="T12" s="112" t="str">
        <f>[8]Outubro!$K$23</f>
        <v>*</v>
      </c>
      <c r="U12" s="112" t="str">
        <f>[8]Outubro!$K$24</f>
        <v>*</v>
      </c>
      <c r="V12" s="112" t="str">
        <f>[8]Outubro!$K$25</f>
        <v>*</v>
      </c>
      <c r="W12" s="112" t="str">
        <f>[8]Outubro!$K$26</f>
        <v>*</v>
      </c>
      <c r="X12" s="112" t="str">
        <f>[8]Outubro!$K$27</f>
        <v>*</v>
      </c>
      <c r="Y12" s="112" t="str">
        <f>[8]Outubro!$K$28</f>
        <v>*</v>
      </c>
      <c r="Z12" s="112" t="str">
        <f>[8]Outubro!$K$29</f>
        <v>*</v>
      </c>
      <c r="AA12" s="112" t="str">
        <f>[8]Outubro!$K$30</f>
        <v>*</v>
      </c>
      <c r="AB12" s="112" t="str">
        <f>[8]Outubro!$K$31</f>
        <v>*</v>
      </c>
      <c r="AC12" s="112" t="str">
        <f>[8]Outubro!$K$32</f>
        <v>*</v>
      </c>
      <c r="AD12" s="112" t="str">
        <f>[8]Outubro!$K$33</f>
        <v>*</v>
      </c>
      <c r="AE12" s="112" t="str">
        <f>[8]Outubro!$K$34</f>
        <v>*</v>
      </c>
      <c r="AF12" s="112" t="str">
        <f>[8]Outubro!$K$35</f>
        <v>*</v>
      </c>
      <c r="AG12" s="117" t="s">
        <v>197</v>
      </c>
      <c r="AH12" s="116" t="s">
        <v>197</v>
      </c>
      <c r="AI12" s="56">
        <f t="shared" si="6"/>
        <v>0</v>
      </c>
    </row>
    <row r="13" spans="1:35" x14ac:dyDescent="0.2">
      <c r="A13" s="48" t="s">
        <v>94</v>
      </c>
      <c r="B13" s="112">
        <f>[9]Outubro!$K$5</f>
        <v>0</v>
      </c>
      <c r="C13" s="112">
        <f>[9]Outubro!$K$6</f>
        <v>0</v>
      </c>
      <c r="D13" s="112">
        <f>[9]Outubro!$K$7</f>
        <v>0</v>
      </c>
      <c r="E13" s="112">
        <f>[9]Outubro!$K$8</f>
        <v>0</v>
      </c>
      <c r="F13" s="112">
        <f>[9]Outubro!$K$9</f>
        <v>0</v>
      </c>
      <c r="G13" s="112">
        <f>[9]Outubro!$K$10</f>
        <v>0</v>
      </c>
      <c r="H13" s="112">
        <f>[9]Outubro!$K$11</f>
        <v>0</v>
      </c>
      <c r="I13" s="112">
        <f>[9]Outubro!$K$12</f>
        <v>42.400000000000006</v>
      </c>
      <c r="J13" s="112">
        <f>[9]Outubro!$K$13</f>
        <v>2.4000000000000004</v>
      </c>
      <c r="K13" s="112">
        <f>[9]Outubro!$K$14</f>
        <v>0</v>
      </c>
      <c r="L13" s="112">
        <f>[9]Outubro!$K$15</f>
        <v>0</v>
      </c>
      <c r="M13" s="112">
        <f>[9]Outubro!$K$16</f>
        <v>0</v>
      </c>
      <c r="N13" s="112">
        <f>[9]Outubro!$K$17</f>
        <v>0</v>
      </c>
      <c r="O13" s="112">
        <f>[9]Outubro!$K$18</f>
        <v>0</v>
      </c>
      <c r="P13" s="112">
        <f>[9]Outubro!$K$19</f>
        <v>0</v>
      </c>
      <c r="Q13" s="112">
        <f>[9]Outubro!$K$20</f>
        <v>0</v>
      </c>
      <c r="R13" s="112">
        <f>[9]Outubro!$K$21</f>
        <v>0</v>
      </c>
      <c r="S13" s="112">
        <f>[9]Outubro!$K$22</f>
        <v>0</v>
      </c>
      <c r="T13" s="112">
        <f>[9]Outubro!$K$23</f>
        <v>0</v>
      </c>
      <c r="U13" s="112">
        <f>[9]Outubro!$K$24</f>
        <v>0.4</v>
      </c>
      <c r="V13" s="112">
        <f>[9]Outubro!$K$25</f>
        <v>0</v>
      </c>
      <c r="W13" s="112">
        <f>[9]Outubro!$K$26</f>
        <v>0</v>
      </c>
      <c r="X13" s="112">
        <f>[9]Outubro!$K$27</f>
        <v>0.2</v>
      </c>
      <c r="Y13" s="112">
        <f>[9]Outubro!$K$28</f>
        <v>5</v>
      </c>
      <c r="Z13" s="112">
        <f>[9]Outubro!$K$29</f>
        <v>3.2</v>
      </c>
      <c r="AA13" s="112">
        <f>[9]Outubro!$K$30</f>
        <v>0.2</v>
      </c>
      <c r="AB13" s="112">
        <f>[9]Outubro!$K$31</f>
        <v>0</v>
      </c>
      <c r="AC13" s="112">
        <f>[9]Outubro!$K$32</f>
        <v>0</v>
      </c>
      <c r="AD13" s="112">
        <f>[9]Outubro!$K$33</f>
        <v>0.4</v>
      </c>
      <c r="AE13" s="112">
        <f>[9]Outubro!$K$34</f>
        <v>0</v>
      </c>
      <c r="AF13" s="112">
        <f>[9]Outubro!$K$35</f>
        <v>40.599999999999994</v>
      </c>
      <c r="AG13" s="117">
        <f t="shared" si="4"/>
        <v>94.800000000000011</v>
      </c>
      <c r="AH13" s="119">
        <f t="shared" si="5"/>
        <v>42.400000000000006</v>
      </c>
      <c r="AI13" s="56">
        <f t="shared" si="6"/>
        <v>22</v>
      </c>
    </row>
    <row r="14" spans="1:35" hidden="1" x14ac:dyDescent="0.2">
      <c r="A14" s="48" t="s">
        <v>98</v>
      </c>
      <c r="B14" s="112" t="str">
        <f>[10]Outubro!$K$5</f>
        <v>*</v>
      </c>
      <c r="C14" s="112" t="str">
        <f>[10]Outubro!$K$6</f>
        <v>*</v>
      </c>
      <c r="D14" s="112" t="str">
        <f>[10]Outubro!$K$7</f>
        <v>*</v>
      </c>
      <c r="E14" s="112" t="str">
        <f>[10]Outubro!$K$8</f>
        <v>*</v>
      </c>
      <c r="F14" s="112" t="str">
        <f>[10]Outubro!$K$9</f>
        <v>*</v>
      </c>
      <c r="G14" s="112" t="str">
        <f>[10]Outubro!$K$10</f>
        <v>*</v>
      </c>
      <c r="H14" s="112" t="str">
        <f>[10]Outubro!$K$11</f>
        <v>*</v>
      </c>
      <c r="I14" s="112" t="str">
        <f>[10]Outubro!$K$12</f>
        <v>*</v>
      </c>
      <c r="J14" s="112" t="str">
        <f>[10]Outubro!$K$13</f>
        <v>*</v>
      </c>
      <c r="K14" s="112" t="str">
        <f>[10]Outubro!$K$14</f>
        <v>*</v>
      </c>
      <c r="L14" s="112" t="str">
        <f>[10]Outubro!$K$15</f>
        <v>*</v>
      </c>
      <c r="M14" s="112" t="str">
        <f>[10]Outubro!$K$16</f>
        <v>*</v>
      </c>
      <c r="N14" s="112" t="str">
        <f>[10]Outubro!$K$17</f>
        <v>*</v>
      </c>
      <c r="O14" s="112" t="str">
        <f>[10]Outubro!$K$18</f>
        <v>*</v>
      </c>
      <c r="P14" s="112" t="str">
        <f>[10]Outubro!$K$19</f>
        <v>*</v>
      </c>
      <c r="Q14" s="112" t="str">
        <f>[10]Outubro!$K$20</f>
        <v>*</v>
      </c>
      <c r="R14" s="112" t="str">
        <f>[10]Outubro!$K$21</f>
        <v>*</v>
      </c>
      <c r="S14" s="112" t="str">
        <f>[10]Outubro!$K$22</f>
        <v>*</v>
      </c>
      <c r="T14" s="112" t="str">
        <f>[10]Outubro!$K$23</f>
        <v>*</v>
      </c>
      <c r="U14" s="112" t="str">
        <f>[10]Outubro!$K$24</f>
        <v>*</v>
      </c>
      <c r="V14" s="112" t="str">
        <f>[10]Outubro!$K$25</f>
        <v>*</v>
      </c>
      <c r="W14" s="112" t="str">
        <f>[10]Outubro!$K$26</f>
        <v>*</v>
      </c>
      <c r="X14" s="112" t="str">
        <f>[10]Outubro!$K$27</f>
        <v>*</v>
      </c>
      <c r="Y14" s="112" t="str">
        <f>[10]Outubro!$K$28</f>
        <v>*</v>
      </c>
      <c r="Z14" s="112" t="str">
        <f>[10]Outubro!$K$29</f>
        <v>*</v>
      </c>
      <c r="AA14" s="112" t="str">
        <f>[10]Outubro!$K$30</f>
        <v>*</v>
      </c>
      <c r="AB14" s="112" t="str">
        <f>[10]Outubro!$K$31</f>
        <v>*</v>
      </c>
      <c r="AC14" s="112" t="str">
        <f>[10]Outubro!$K$32</f>
        <v>*</v>
      </c>
      <c r="AD14" s="112" t="str">
        <f>[10]Outubro!$K$33</f>
        <v>*</v>
      </c>
      <c r="AE14" s="112" t="str">
        <f>[10]Outubro!$K$34</f>
        <v>*</v>
      </c>
      <c r="AF14" s="112" t="str">
        <f>[10]Outubro!$K$35</f>
        <v>*</v>
      </c>
      <c r="AG14" s="117" t="s">
        <v>197</v>
      </c>
      <c r="AH14" s="116" t="s">
        <v>197</v>
      </c>
      <c r="AI14" s="56">
        <f t="shared" si="6"/>
        <v>0</v>
      </c>
    </row>
    <row r="15" spans="1:35" x14ac:dyDescent="0.2">
      <c r="A15" s="48" t="s">
        <v>101</v>
      </c>
      <c r="B15" s="112">
        <f>[11]Outubro!$K$5</f>
        <v>0</v>
      </c>
      <c r="C15" s="112">
        <f>[11]Outubro!$K$6</f>
        <v>0</v>
      </c>
      <c r="D15" s="112">
        <f>[11]Outubro!$K$7</f>
        <v>0</v>
      </c>
      <c r="E15" s="112">
        <f>[11]Outubro!$K$8</f>
        <v>0</v>
      </c>
      <c r="F15" s="112">
        <f>[11]Outubro!$K$9</f>
        <v>0</v>
      </c>
      <c r="G15" s="112">
        <f>[11]Outubro!$K$10</f>
        <v>0</v>
      </c>
      <c r="H15" s="112">
        <f>[11]Outubro!$K$11</f>
        <v>0.2</v>
      </c>
      <c r="I15" s="112">
        <f>[11]Outubro!$K$12</f>
        <v>36.4</v>
      </c>
      <c r="J15" s="112">
        <f>[11]Outubro!$K$13</f>
        <v>0.4</v>
      </c>
      <c r="K15" s="112">
        <f>[11]Outubro!$K$14</f>
        <v>0</v>
      </c>
      <c r="L15" s="112">
        <f>[11]Outubro!$K$15</f>
        <v>0</v>
      </c>
      <c r="M15" s="112">
        <f>[11]Outubro!$K$16</f>
        <v>0</v>
      </c>
      <c r="N15" s="112">
        <f>[11]Outubro!$K$17</f>
        <v>0</v>
      </c>
      <c r="O15" s="112">
        <f>[11]Outubro!$K$18</f>
        <v>0</v>
      </c>
      <c r="P15" s="112">
        <f>[11]Outubro!$K$19</f>
        <v>0</v>
      </c>
      <c r="Q15" s="112">
        <f>[11]Outubro!$K$20</f>
        <v>1.8</v>
      </c>
      <c r="R15" s="112">
        <f>[11]Outubro!$K$21</f>
        <v>9.1999999999999993</v>
      </c>
      <c r="S15" s="112">
        <f>[11]Outubro!$K$22</f>
        <v>0.2</v>
      </c>
      <c r="T15" s="112">
        <f>[11]Outubro!$K$23</f>
        <v>10.799999999999999</v>
      </c>
      <c r="U15" s="112">
        <f>[11]Outubro!$K$24</f>
        <v>0</v>
      </c>
      <c r="V15" s="112">
        <f>[11]Outubro!$K$25</f>
        <v>0.2</v>
      </c>
      <c r="W15" s="112">
        <f>[11]Outubro!$K$26</f>
        <v>0</v>
      </c>
      <c r="X15" s="112">
        <f>[11]Outubro!$K$27</f>
        <v>0</v>
      </c>
      <c r="Y15" s="112">
        <f>[11]Outubro!$K$28</f>
        <v>24.2</v>
      </c>
      <c r="Z15" s="112">
        <f>[11]Outubro!$K$29</f>
        <v>0.60000000000000009</v>
      </c>
      <c r="AA15" s="112">
        <f>[11]Outubro!$K$30</f>
        <v>21.4</v>
      </c>
      <c r="AB15" s="112">
        <f>[11]Outubro!$K$31</f>
        <v>12.000000000000002</v>
      </c>
      <c r="AC15" s="112">
        <f>[11]Outubro!$K$32</f>
        <v>0</v>
      </c>
      <c r="AD15" s="112">
        <f>[11]Outubro!$K$33</f>
        <v>0</v>
      </c>
      <c r="AE15" s="112">
        <f>[11]Outubro!$K$34</f>
        <v>0</v>
      </c>
      <c r="AF15" s="112">
        <f>[11]Outubro!$K$35</f>
        <v>50.4</v>
      </c>
      <c r="AG15" s="117">
        <f t="shared" si="4"/>
        <v>167.8</v>
      </c>
      <c r="AH15" s="119">
        <f t="shared" si="5"/>
        <v>50.4</v>
      </c>
      <c r="AI15" s="56">
        <f t="shared" si="6"/>
        <v>18</v>
      </c>
    </row>
    <row r="16" spans="1:35" x14ac:dyDescent="0.2">
      <c r="A16" s="48" t="s">
        <v>147</v>
      </c>
      <c r="B16" s="112">
        <f>[12]Outubro!$K$5</f>
        <v>7.4</v>
      </c>
      <c r="C16" s="112">
        <f>[12]Outubro!$K$6</f>
        <v>0.2</v>
      </c>
      <c r="D16" s="112">
        <f>[12]Outubro!$K$7</f>
        <v>0</v>
      </c>
      <c r="E16" s="112">
        <f>[12]Outubro!$K$8</f>
        <v>0</v>
      </c>
      <c r="F16" s="112">
        <f>[12]Outubro!$K$9</f>
        <v>0</v>
      </c>
      <c r="G16" s="112">
        <f>[12]Outubro!$K$10</f>
        <v>0</v>
      </c>
      <c r="H16" s="112">
        <f>[12]Outubro!$K$11</f>
        <v>28.6</v>
      </c>
      <c r="I16" s="112">
        <f>[12]Outubro!$K$12</f>
        <v>1.4</v>
      </c>
      <c r="J16" s="112">
        <f>[12]Outubro!$K$13</f>
        <v>0.60000000000000009</v>
      </c>
      <c r="K16" s="112">
        <f>[12]Outubro!$K$14</f>
        <v>0</v>
      </c>
      <c r="L16" s="112">
        <f>[12]Outubro!$K$15</f>
        <v>0</v>
      </c>
      <c r="M16" s="112">
        <f>[12]Outubro!$K$16</f>
        <v>0</v>
      </c>
      <c r="N16" s="112">
        <f>[12]Outubro!$K$17</f>
        <v>0</v>
      </c>
      <c r="O16" s="112">
        <f>[12]Outubro!$K$18</f>
        <v>0</v>
      </c>
      <c r="P16" s="112">
        <f>[12]Outubro!$K$19</f>
        <v>6</v>
      </c>
      <c r="Q16" s="112">
        <f>[12]Outubro!$K$20</f>
        <v>0</v>
      </c>
      <c r="R16" s="112">
        <f>[12]Outubro!$K$21</f>
        <v>0</v>
      </c>
      <c r="S16" s="112">
        <f>[12]Outubro!$K$22</f>
        <v>0</v>
      </c>
      <c r="T16" s="112">
        <f>[12]Outubro!$K$23</f>
        <v>0</v>
      </c>
      <c r="U16" s="112">
        <f>[12]Outubro!$K$24</f>
        <v>0.4</v>
      </c>
      <c r="V16" s="112">
        <f>[12]Outubro!$K$25</f>
        <v>0</v>
      </c>
      <c r="W16" s="112">
        <f>[12]Outubro!$K$26</f>
        <v>0</v>
      </c>
      <c r="X16" s="112">
        <f>[12]Outubro!$K$27</f>
        <v>0</v>
      </c>
      <c r="Y16" s="112">
        <f>[12]Outubro!$K$28</f>
        <v>44.600000000000009</v>
      </c>
      <c r="Z16" s="112">
        <f>[12]Outubro!$K$29</f>
        <v>9.1999999999999975</v>
      </c>
      <c r="AA16" s="112">
        <f>[12]Outubro!$K$30</f>
        <v>0</v>
      </c>
      <c r="AB16" s="112">
        <f>[12]Outubro!$K$31</f>
        <v>0</v>
      </c>
      <c r="AC16" s="112">
        <f>[12]Outubro!$K$32</f>
        <v>5.8</v>
      </c>
      <c r="AD16" s="112">
        <f>[12]Outubro!$K$33</f>
        <v>0</v>
      </c>
      <c r="AE16" s="112">
        <f>[12]Outubro!$K$34</f>
        <v>3.0000000000000004</v>
      </c>
      <c r="AF16" s="112">
        <f>[12]Outubro!$K$35</f>
        <v>4.8000000000000007</v>
      </c>
      <c r="AG16" s="117">
        <f t="shared" si="4"/>
        <v>112.00000000000001</v>
      </c>
      <c r="AH16" s="119">
        <f t="shared" si="5"/>
        <v>44.600000000000009</v>
      </c>
      <c r="AI16" s="56">
        <f t="shared" si="6"/>
        <v>19</v>
      </c>
    </row>
    <row r="17" spans="1:44" x14ac:dyDescent="0.2">
      <c r="A17" s="48" t="s">
        <v>2</v>
      </c>
      <c r="B17" s="112">
        <f>[13]Outubro!$K$5</f>
        <v>0</v>
      </c>
      <c r="C17" s="112">
        <f>[13]Outubro!$K$6</f>
        <v>0</v>
      </c>
      <c r="D17" s="112">
        <f>[13]Outubro!$K$7</f>
        <v>0</v>
      </c>
      <c r="E17" s="112">
        <f>[13]Outubro!$K$8</f>
        <v>0</v>
      </c>
      <c r="F17" s="112">
        <f>[13]Outubro!$K$9</f>
        <v>0</v>
      </c>
      <c r="G17" s="112">
        <f>[13]Outubro!$K$10</f>
        <v>0</v>
      </c>
      <c r="H17" s="112">
        <f>[13]Outubro!$K$11</f>
        <v>0</v>
      </c>
      <c r="I17" s="112">
        <f>[13]Outubro!$K$12</f>
        <v>0.60000000000000009</v>
      </c>
      <c r="J17" s="112">
        <f>[13]Outubro!$K$13</f>
        <v>3.2</v>
      </c>
      <c r="K17" s="112">
        <f>[13]Outubro!$K$14</f>
        <v>0</v>
      </c>
      <c r="L17" s="112">
        <f>[13]Outubro!$K$15</f>
        <v>0</v>
      </c>
      <c r="M17" s="112">
        <f>[13]Outubro!$K$16</f>
        <v>0</v>
      </c>
      <c r="N17" s="112">
        <f>[13]Outubro!$K$17</f>
        <v>0</v>
      </c>
      <c r="O17" s="112">
        <f>[13]Outubro!$K$18</f>
        <v>0</v>
      </c>
      <c r="P17" s="112">
        <f>[13]Outubro!$K$19</f>
        <v>2.2000000000000002</v>
      </c>
      <c r="Q17" s="112">
        <f>[13]Outubro!$K$20</f>
        <v>1</v>
      </c>
      <c r="R17" s="112">
        <f>[13]Outubro!$K$21</f>
        <v>0</v>
      </c>
      <c r="S17" s="112">
        <f>[13]Outubro!$K$22</f>
        <v>0</v>
      </c>
      <c r="T17" s="112">
        <f>[13]Outubro!$K$23</f>
        <v>5</v>
      </c>
      <c r="U17" s="112">
        <f>[13]Outubro!$K$24</f>
        <v>1.9999999999999998</v>
      </c>
      <c r="V17" s="112">
        <f>[13]Outubro!$K$25</f>
        <v>0</v>
      </c>
      <c r="W17" s="112">
        <f>[13]Outubro!$K$26</f>
        <v>0</v>
      </c>
      <c r="X17" s="112">
        <f>[13]Outubro!$K$27</f>
        <v>0</v>
      </c>
      <c r="Y17" s="112">
        <f>[13]Outubro!$K$28</f>
        <v>0</v>
      </c>
      <c r="Z17" s="112">
        <f>[13]Outubro!$K$29</f>
        <v>0</v>
      </c>
      <c r="AA17" s="112">
        <f>[13]Outubro!$K$30</f>
        <v>0</v>
      </c>
      <c r="AB17" s="112">
        <f>[13]Outubro!$K$31</f>
        <v>0</v>
      </c>
      <c r="AC17" s="112">
        <f>[13]Outubro!$K$32</f>
        <v>0</v>
      </c>
      <c r="AD17" s="112">
        <f>[13]Outubro!$K$33</f>
        <v>0.2</v>
      </c>
      <c r="AE17" s="112">
        <f>[13]Outubro!$K$34</f>
        <v>0</v>
      </c>
      <c r="AF17" s="112">
        <f>[13]Outubro!$K$35</f>
        <v>1.2</v>
      </c>
      <c r="AG17" s="117">
        <f t="shared" si="4"/>
        <v>15.399999999999999</v>
      </c>
      <c r="AH17" s="119">
        <f t="shared" si="5"/>
        <v>5</v>
      </c>
      <c r="AI17" s="56">
        <f t="shared" si="6"/>
        <v>23</v>
      </c>
      <c r="AK17" s="12" t="s">
        <v>35</v>
      </c>
    </row>
    <row r="18" spans="1:44" hidden="1" x14ac:dyDescent="0.2">
      <c r="A18" s="48" t="s">
        <v>3</v>
      </c>
      <c r="B18" s="112" t="str">
        <f>[14]Outubro!$K$5</f>
        <v>*</v>
      </c>
      <c r="C18" s="112" t="str">
        <f>[14]Outubro!$K$6</f>
        <v>*</v>
      </c>
      <c r="D18" s="112" t="str">
        <f>[14]Outubro!$K$7</f>
        <v>*</v>
      </c>
      <c r="E18" s="112" t="str">
        <f>[14]Outubro!$K$8</f>
        <v>*</v>
      </c>
      <c r="F18" s="112" t="str">
        <f>[14]Outubro!$K$9</f>
        <v>*</v>
      </c>
      <c r="G18" s="112" t="str">
        <f>[14]Outubro!$K$10</f>
        <v>*</v>
      </c>
      <c r="H18" s="112" t="str">
        <f>[14]Outubro!$K$11</f>
        <v>*</v>
      </c>
      <c r="I18" s="112" t="str">
        <f>[14]Outubro!$K$12</f>
        <v>*</v>
      </c>
      <c r="J18" s="112" t="str">
        <f>[14]Outubro!$K$13</f>
        <v>*</v>
      </c>
      <c r="K18" s="112" t="str">
        <f>[14]Outubro!$K$14</f>
        <v>*</v>
      </c>
      <c r="L18" s="112" t="str">
        <f>[14]Outubro!$K$15</f>
        <v>*</v>
      </c>
      <c r="M18" s="112" t="str">
        <f>[14]Outubro!$K$16</f>
        <v>*</v>
      </c>
      <c r="N18" s="112" t="str">
        <f>[14]Outubro!$K$17</f>
        <v>*</v>
      </c>
      <c r="O18" s="112" t="str">
        <f>[14]Outubro!$K$18</f>
        <v>*</v>
      </c>
      <c r="P18" s="112" t="str">
        <f>[14]Outubro!$K$19</f>
        <v>*</v>
      </c>
      <c r="Q18" s="112" t="str">
        <f>[14]Outubro!$K$20</f>
        <v>*</v>
      </c>
      <c r="R18" s="112" t="str">
        <f>[14]Outubro!$K$21</f>
        <v>*</v>
      </c>
      <c r="S18" s="112" t="str">
        <f>[14]Outubro!$K$22</f>
        <v>*</v>
      </c>
      <c r="T18" s="112" t="str">
        <f>[14]Outubro!$K$23</f>
        <v>*</v>
      </c>
      <c r="U18" s="112" t="str">
        <f>[14]Outubro!$K$24</f>
        <v>*</v>
      </c>
      <c r="V18" s="112" t="str">
        <f>[14]Outubro!$K$25</f>
        <v>*</v>
      </c>
      <c r="W18" s="112" t="str">
        <f>[14]Outubro!$K$26</f>
        <v>*</v>
      </c>
      <c r="X18" s="112" t="str">
        <f>[14]Outubro!$K$27</f>
        <v>*</v>
      </c>
      <c r="Y18" s="112" t="str">
        <f>[14]Outubro!$K$28</f>
        <v>*</v>
      </c>
      <c r="Z18" s="112" t="str">
        <f>[14]Outubro!$K$29</f>
        <v>*</v>
      </c>
      <c r="AA18" s="112" t="str">
        <f>[14]Outubro!$K$30</f>
        <v>*</v>
      </c>
      <c r="AB18" s="112" t="str">
        <f>[14]Outubro!$K$31</f>
        <v>*</v>
      </c>
      <c r="AC18" s="112" t="str">
        <f>[14]Outubro!$K$32</f>
        <v>*</v>
      </c>
      <c r="AD18" s="112" t="str">
        <f>[14]Outubro!$K$33</f>
        <v>*</v>
      </c>
      <c r="AE18" s="112" t="str">
        <f>[14]Outubro!$K$34</f>
        <v>*</v>
      </c>
      <c r="AF18" s="112" t="str">
        <f>[14]Outubro!$K$35</f>
        <v>*</v>
      </c>
      <c r="AG18" s="117" t="s">
        <v>197</v>
      </c>
      <c r="AH18" s="116" t="s">
        <v>197</v>
      </c>
      <c r="AI18" s="56">
        <f t="shared" si="6"/>
        <v>0</v>
      </c>
      <c r="AJ18" s="12" t="s">
        <v>35</v>
      </c>
      <c r="AK18" s="12" t="s">
        <v>35</v>
      </c>
    </row>
    <row r="19" spans="1:44" x14ac:dyDescent="0.2">
      <c r="A19" s="48" t="s">
        <v>4</v>
      </c>
      <c r="B19" s="112">
        <f>[15]Outubro!$K$5</f>
        <v>0.8</v>
      </c>
      <c r="C19" s="112">
        <f>[15]Outubro!$K$6</f>
        <v>0.4</v>
      </c>
      <c r="D19" s="112">
        <f>[15]Outubro!$K$7</f>
        <v>1.5999999999999999</v>
      </c>
      <c r="E19" s="112">
        <f>[15]Outubro!$K$8</f>
        <v>0</v>
      </c>
      <c r="F19" s="112">
        <f>[15]Outubro!$K$9</f>
        <v>0</v>
      </c>
      <c r="G19" s="112">
        <f>[15]Outubro!$K$10</f>
        <v>3.4</v>
      </c>
      <c r="H19" s="112">
        <f>[15]Outubro!$K$11</f>
        <v>8.7999999999999989</v>
      </c>
      <c r="I19" s="112">
        <f>[15]Outubro!$K$12</f>
        <v>0.8</v>
      </c>
      <c r="J19" s="112">
        <f>[15]Outubro!$K$13</f>
        <v>10.199999999999998</v>
      </c>
      <c r="K19" s="112">
        <f>[15]Outubro!$K$14</f>
        <v>4.4000000000000004</v>
      </c>
      <c r="L19" s="112">
        <f>[15]Outubro!$K$15</f>
        <v>0.2</v>
      </c>
      <c r="M19" s="112">
        <f>[15]Outubro!$K$16</f>
        <v>0</v>
      </c>
      <c r="N19" s="112">
        <f>[15]Outubro!$K$17</f>
        <v>0</v>
      </c>
      <c r="O19" s="112">
        <f>[15]Outubro!$K$18</f>
        <v>0</v>
      </c>
      <c r="P19" s="112">
        <f>[15]Outubro!$K$19</f>
        <v>10</v>
      </c>
      <c r="Q19" s="112">
        <f>[15]Outubro!$K$20</f>
        <v>0</v>
      </c>
      <c r="R19" s="112">
        <f>[15]Outubro!$K$21</f>
        <v>0</v>
      </c>
      <c r="S19" s="112">
        <f>[15]Outubro!$K$22</f>
        <v>0</v>
      </c>
      <c r="T19" s="112">
        <f>[15]Outubro!$K$23</f>
        <v>7</v>
      </c>
      <c r="U19" s="112">
        <f>[15]Outubro!$K$24</f>
        <v>0.4</v>
      </c>
      <c r="V19" s="112">
        <f>[15]Outubro!$K$25</f>
        <v>0</v>
      </c>
      <c r="W19" s="112">
        <f>[15]Outubro!$K$26</f>
        <v>0</v>
      </c>
      <c r="X19" s="112">
        <f>[15]Outubro!$K$27</f>
        <v>1.8</v>
      </c>
      <c r="Y19" s="112">
        <f>[15]Outubro!$K$28</f>
        <v>9</v>
      </c>
      <c r="Z19" s="112">
        <f>[15]Outubro!$K$29</f>
        <v>0.2</v>
      </c>
      <c r="AA19" s="112">
        <f>[15]Outubro!$K$30</f>
        <v>0</v>
      </c>
      <c r="AB19" s="112">
        <f>[15]Outubro!$K$31</f>
        <v>0</v>
      </c>
      <c r="AC19" s="112">
        <f>[15]Outubro!$K$32</f>
        <v>10.199999999999999</v>
      </c>
      <c r="AD19" s="112">
        <f>[15]Outubro!$K$33</f>
        <v>0</v>
      </c>
      <c r="AE19" s="112">
        <f>[15]Outubro!$K$34</f>
        <v>32.4</v>
      </c>
      <c r="AF19" s="112">
        <f>[15]Outubro!$K$35</f>
        <v>0</v>
      </c>
      <c r="AG19" s="117">
        <f t="shared" si="4"/>
        <v>101.6</v>
      </c>
      <c r="AH19" s="119">
        <f t="shared" si="5"/>
        <v>32.4</v>
      </c>
      <c r="AI19" s="56">
        <f t="shared" si="6"/>
        <v>14</v>
      </c>
    </row>
    <row r="20" spans="1:44" x14ac:dyDescent="0.2">
      <c r="A20" s="48" t="s">
        <v>5</v>
      </c>
      <c r="B20" s="112">
        <f>[16]Outubro!$K$5</f>
        <v>0</v>
      </c>
      <c r="C20" s="112">
        <f>[16]Outubro!$K$6</f>
        <v>0</v>
      </c>
      <c r="D20" s="112">
        <f>[16]Outubro!$K$7</f>
        <v>0</v>
      </c>
      <c r="E20" s="112">
        <f>[16]Outubro!$K$8</f>
        <v>0</v>
      </c>
      <c r="F20" s="112">
        <f>[16]Outubro!$K$9</f>
        <v>0</v>
      </c>
      <c r="G20" s="112">
        <f>[16]Outubro!$K$10</f>
        <v>0</v>
      </c>
      <c r="H20" s="112">
        <f>[16]Outubro!$K$11</f>
        <v>0</v>
      </c>
      <c r="I20" s="112">
        <f>[16]Outubro!$K$12</f>
        <v>2.9999999999999996</v>
      </c>
      <c r="J20" s="112">
        <f>[16]Outubro!$K$13</f>
        <v>0.4</v>
      </c>
      <c r="K20" s="112">
        <f>[16]Outubro!$K$14</f>
        <v>0</v>
      </c>
      <c r="L20" s="112">
        <f>[16]Outubro!$K$15</f>
        <v>0</v>
      </c>
      <c r="M20" s="112">
        <f>[16]Outubro!$K$16</f>
        <v>0</v>
      </c>
      <c r="N20" s="112">
        <f>[16]Outubro!$K$17</f>
        <v>0</v>
      </c>
      <c r="O20" s="112">
        <f>[16]Outubro!$K$18</f>
        <v>0</v>
      </c>
      <c r="P20" s="112">
        <f>[16]Outubro!$K$19</f>
        <v>0</v>
      </c>
      <c r="Q20" s="112">
        <f>[16]Outubro!$K$20</f>
        <v>0</v>
      </c>
      <c r="R20" s="112">
        <f>[16]Outubro!$K$21</f>
        <v>0</v>
      </c>
      <c r="S20" s="112">
        <f>[16]Outubro!$K$22</f>
        <v>0</v>
      </c>
      <c r="T20" s="112">
        <f>[16]Outubro!$K$23</f>
        <v>0</v>
      </c>
      <c r="U20" s="112">
        <f>[16]Outubro!$K$24</f>
        <v>0</v>
      </c>
      <c r="V20" s="112">
        <f>[16]Outubro!$K$25</f>
        <v>0</v>
      </c>
      <c r="W20" s="112">
        <f>[16]Outubro!$K$26</f>
        <v>0</v>
      </c>
      <c r="X20" s="112">
        <f>[16]Outubro!$K$27</f>
        <v>0</v>
      </c>
      <c r="Y20" s="112">
        <f>[16]Outubro!$K$28</f>
        <v>48.400000000000006</v>
      </c>
      <c r="Z20" s="112">
        <f>[16]Outubro!$K$29</f>
        <v>0</v>
      </c>
      <c r="AA20" s="112">
        <f>[16]Outubro!$K$30</f>
        <v>0</v>
      </c>
      <c r="AB20" s="112">
        <f>[16]Outubro!$K$31</f>
        <v>0</v>
      </c>
      <c r="AC20" s="112">
        <f>[16]Outubro!$K$32</f>
        <v>0</v>
      </c>
      <c r="AD20" s="112">
        <f>[16]Outubro!$K$33</f>
        <v>0</v>
      </c>
      <c r="AE20" s="112">
        <f>[16]Outubro!$K$34</f>
        <v>0</v>
      </c>
      <c r="AF20" s="112">
        <f>[16]Outubro!$K$35</f>
        <v>1.6</v>
      </c>
      <c r="AG20" s="117">
        <f t="shared" si="4"/>
        <v>53.400000000000006</v>
      </c>
      <c r="AH20" s="119">
        <f t="shared" si="5"/>
        <v>48.400000000000006</v>
      </c>
      <c r="AI20" s="56">
        <f t="shared" si="6"/>
        <v>27</v>
      </c>
      <c r="AJ20" s="12" t="s">
        <v>35</v>
      </c>
    </row>
    <row r="21" spans="1:44" x14ac:dyDescent="0.2">
      <c r="A21" s="48" t="s">
        <v>33</v>
      </c>
      <c r="B21" s="112">
        <f>[17]Outubro!$K$5</f>
        <v>0</v>
      </c>
      <c r="C21" s="112">
        <f>[17]Outubro!$K$6</f>
        <v>10</v>
      </c>
      <c r="D21" s="112">
        <f>[17]Outubro!$K$7</f>
        <v>0.4</v>
      </c>
      <c r="E21" s="112">
        <f>[17]Outubro!$K$8</f>
        <v>1.5999999999999999</v>
      </c>
      <c r="F21" s="112">
        <f>[17]Outubro!$K$9</f>
        <v>0</v>
      </c>
      <c r="G21" s="112">
        <f>[17]Outubro!$K$10</f>
        <v>4.6000000000000005</v>
      </c>
      <c r="H21" s="112">
        <f>[17]Outubro!$K$11</f>
        <v>6.6000000000000005</v>
      </c>
      <c r="I21" s="112">
        <f>[17]Outubro!$K$12</f>
        <v>0.2</v>
      </c>
      <c r="J21" s="112">
        <f>[17]Outubro!$K$13</f>
        <v>4.3999999999999995</v>
      </c>
      <c r="K21" s="112">
        <f>[17]Outubro!$K$14</f>
        <v>0</v>
      </c>
      <c r="L21" s="112">
        <f>[17]Outubro!$K$15</f>
        <v>0</v>
      </c>
      <c r="M21" s="112">
        <f>[17]Outubro!$K$16</f>
        <v>0</v>
      </c>
      <c r="N21" s="112">
        <f>[17]Outubro!$K$17</f>
        <v>0</v>
      </c>
      <c r="O21" s="112">
        <f>[17]Outubro!$K$18</f>
        <v>12.600000000000001</v>
      </c>
      <c r="P21" s="112">
        <f>[17]Outubro!$K$19</f>
        <v>16.8</v>
      </c>
      <c r="Q21" s="112">
        <f>[17]Outubro!$K$20</f>
        <v>0</v>
      </c>
      <c r="R21" s="112">
        <f>[17]Outubro!$K$21</f>
        <v>15.799999999999999</v>
      </c>
      <c r="S21" s="112">
        <f>[17]Outubro!$K$22</f>
        <v>0</v>
      </c>
      <c r="T21" s="112">
        <f>[17]Outubro!$K$23</f>
        <v>0</v>
      </c>
      <c r="U21" s="112">
        <f>[17]Outubro!$K$24</f>
        <v>23.799999999999997</v>
      </c>
      <c r="V21" s="112">
        <f>[17]Outubro!$K$25</f>
        <v>0</v>
      </c>
      <c r="W21" s="112">
        <f>[17]Outubro!$K$26</f>
        <v>0</v>
      </c>
      <c r="X21" s="112">
        <f>[17]Outubro!$K$27</f>
        <v>0</v>
      </c>
      <c r="Y21" s="112">
        <f>[17]Outubro!$K$28</f>
        <v>2.2000000000000002</v>
      </c>
      <c r="Z21" s="112">
        <f>[17]Outubro!$K$29</f>
        <v>9</v>
      </c>
      <c r="AA21" s="112">
        <f>[17]Outubro!$K$30</f>
        <v>0</v>
      </c>
      <c r="AB21" s="112">
        <f>[17]Outubro!$K$31</f>
        <v>2</v>
      </c>
      <c r="AC21" s="112">
        <f>[17]Outubro!$K$32</f>
        <v>0</v>
      </c>
      <c r="AD21" s="112">
        <f>[17]Outubro!$K$33</f>
        <v>0</v>
      </c>
      <c r="AE21" s="112">
        <f>[17]Outubro!$K$34</f>
        <v>9</v>
      </c>
      <c r="AF21" s="112">
        <f>[17]Outubro!$K$35</f>
        <v>0.4</v>
      </c>
      <c r="AG21" s="117">
        <f t="shared" si="4"/>
        <v>119.4</v>
      </c>
      <c r="AH21" s="119">
        <f t="shared" si="5"/>
        <v>23.799999999999997</v>
      </c>
      <c r="AI21" s="56">
        <f t="shared" si="6"/>
        <v>15</v>
      </c>
    </row>
    <row r="22" spans="1:44" x14ac:dyDescent="0.2">
      <c r="A22" s="48" t="s">
        <v>6</v>
      </c>
      <c r="B22" s="112">
        <f>[18]Outubro!$K$5</f>
        <v>0</v>
      </c>
      <c r="C22" s="112">
        <f>[18]Outubro!$K$6</f>
        <v>0</v>
      </c>
      <c r="D22" s="112">
        <f>[18]Outubro!$K$7</f>
        <v>0</v>
      </c>
      <c r="E22" s="112">
        <f>[18]Outubro!$K$8</f>
        <v>0</v>
      </c>
      <c r="F22" s="112">
        <f>[18]Outubro!$K$9</f>
        <v>0</v>
      </c>
      <c r="G22" s="112">
        <f>[18]Outubro!$K$10</f>
        <v>0</v>
      </c>
      <c r="H22" s="112">
        <f>[18]Outubro!$K$11</f>
        <v>14.4</v>
      </c>
      <c r="I22" s="112">
        <f>[18]Outubro!$K$12</f>
        <v>1.8</v>
      </c>
      <c r="J22" s="112">
        <f>[18]Outubro!$K$13</f>
        <v>0.2</v>
      </c>
      <c r="K22" s="112">
        <f>[18]Outubro!$K$14</f>
        <v>0</v>
      </c>
      <c r="L22" s="112">
        <f>[18]Outubro!$K$15</f>
        <v>0</v>
      </c>
      <c r="M22" s="112">
        <f>[18]Outubro!$K$16</f>
        <v>0</v>
      </c>
      <c r="N22" s="112">
        <f>[18]Outubro!$K$17</f>
        <v>0</v>
      </c>
      <c r="O22" s="112">
        <f>[18]Outubro!$K$18</f>
        <v>0</v>
      </c>
      <c r="P22" s="112">
        <f>[18]Outubro!$K$19</f>
        <v>0</v>
      </c>
      <c r="Q22" s="112">
        <f>[18]Outubro!$K$20</f>
        <v>0</v>
      </c>
      <c r="R22" s="112">
        <f>[18]Outubro!$K$21</f>
        <v>0.60000000000000009</v>
      </c>
      <c r="S22" s="112">
        <f>[18]Outubro!$K$22</f>
        <v>0</v>
      </c>
      <c r="T22" s="112">
        <f>[18]Outubro!$K$23</f>
        <v>1.2</v>
      </c>
      <c r="U22" s="112">
        <f>[18]Outubro!$K$24</f>
        <v>13.399999999999999</v>
      </c>
      <c r="V22" s="112">
        <f>[18]Outubro!$K$25</f>
        <v>0</v>
      </c>
      <c r="W22" s="112">
        <f>[18]Outubro!$K$26</f>
        <v>0</v>
      </c>
      <c r="X22" s="112">
        <f>[18]Outubro!$K$27</f>
        <v>0</v>
      </c>
      <c r="Y22" s="112">
        <f>[18]Outubro!$K$28</f>
        <v>0</v>
      </c>
      <c r="Z22" s="112">
        <f>[18]Outubro!$K$29</f>
        <v>0</v>
      </c>
      <c r="AA22" s="112">
        <f>[18]Outubro!$K$30</f>
        <v>0</v>
      </c>
      <c r="AB22" s="112">
        <f>[18]Outubro!$K$31</f>
        <v>0</v>
      </c>
      <c r="AC22" s="112">
        <f>[18]Outubro!$K$32</f>
        <v>0</v>
      </c>
      <c r="AD22" s="112">
        <f>[18]Outubro!$K$33</f>
        <v>0</v>
      </c>
      <c r="AE22" s="112">
        <f>[18]Outubro!$K$34</f>
        <v>16</v>
      </c>
      <c r="AF22" s="112">
        <f>[18]Outubro!$K$35</f>
        <v>0</v>
      </c>
      <c r="AG22" s="117">
        <f t="shared" si="4"/>
        <v>47.599999999999994</v>
      </c>
      <c r="AH22" s="119">
        <f t="shared" si="5"/>
        <v>16</v>
      </c>
      <c r="AI22" s="56">
        <f t="shared" si="6"/>
        <v>24</v>
      </c>
    </row>
    <row r="23" spans="1:44" x14ac:dyDescent="0.2">
      <c r="A23" s="48" t="s">
        <v>7</v>
      </c>
      <c r="B23" s="112">
        <f>[19]Outubro!$K$5</f>
        <v>0</v>
      </c>
      <c r="C23" s="112">
        <f>[19]Outubro!$K$6</f>
        <v>0</v>
      </c>
      <c r="D23" s="112">
        <f>[19]Outubro!$K$7</f>
        <v>0</v>
      </c>
      <c r="E23" s="112">
        <f>[19]Outubro!$K$8</f>
        <v>1.2</v>
      </c>
      <c r="F23" s="112">
        <f>[19]Outubro!$K$9</f>
        <v>0</v>
      </c>
      <c r="G23" s="112">
        <f>[19]Outubro!$K$10</f>
        <v>0</v>
      </c>
      <c r="H23" s="112">
        <f>[19]Outubro!$K$11</f>
        <v>0</v>
      </c>
      <c r="I23" s="112">
        <f>[19]Outubro!$K$12</f>
        <v>73.59999999999998</v>
      </c>
      <c r="J23" s="112">
        <f>[19]Outubro!$K$13</f>
        <v>0.8</v>
      </c>
      <c r="K23" s="112">
        <f>[19]Outubro!$K$14</f>
        <v>0</v>
      </c>
      <c r="L23" s="112">
        <f>[19]Outubro!$K$15</f>
        <v>0</v>
      </c>
      <c r="M23" s="112">
        <f>[19]Outubro!$K$16</f>
        <v>0</v>
      </c>
      <c r="N23" s="112">
        <f>[19]Outubro!$K$17</f>
        <v>0</v>
      </c>
      <c r="O23" s="112">
        <f>[19]Outubro!$K$18</f>
        <v>0</v>
      </c>
      <c r="P23" s="112">
        <f>[19]Outubro!$K$19</f>
        <v>0</v>
      </c>
      <c r="Q23" s="112">
        <f>[19]Outubro!$K$20</f>
        <v>0</v>
      </c>
      <c r="R23" s="112">
        <f>[19]Outubro!$K$21</f>
        <v>0</v>
      </c>
      <c r="S23" s="112">
        <f>[19]Outubro!$K$22</f>
        <v>0</v>
      </c>
      <c r="T23" s="112">
        <f>[19]Outubro!$K$23</f>
        <v>38.4</v>
      </c>
      <c r="U23" s="112">
        <f>[19]Outubro!$K$24</f>
        <v>4.4000000000000004</v>
      </c>
      <c r="V23" s="112">
        <f>[19]Outubro!$K$25</f>
        <v>0</v>
      </c>
      <c r="W23" s="112">
        <f>[19]Outubro!$K$26</f>
        <v>0</v>
      </c>
      <c r="X23" s="112">
        <f>[19]Outubro!$K$27</f>
        <v>0</v>
      </c>
      <c r="Y23" s="112">
        <f>[19]Outubro!$K$28</f>
        <v>46.399999999999991</v>
      </c>
      <c r="Z23" s="112">
        <f>[19]Outubro!$K$29</f>
        <v>24.599999999999998</v>
      </c>
      <c r="AA23" s="112">
        <f>[19]Outubro!$K$30</f>
        <v>0.6</v>
      </c>
      <c r="AB23" s="112">
        <f>[19]Outubro!$K$31</f>
        <v>50.2</v>
      </c>
      <c r="AC23" s="112">
        <f>[19]Outubro!$K$32</f>
        <v>0</v>
      </c>
      <c r="AD23" s="112">
        <f>[19]Outubro!$K$33</f>
        <v>0</v>
      </c>
      <c r="AE23" s="112">
        <f>[19]Outubro!$K$34</f>
        <v>0</v>
      </c>
      <c r="AF23" s="112">
        <f>[19]Outubro!$K$35</f>
        <v>40.200000000000003</v>
      </c>
      <c r="AG23" s="117">
        <f t="shared" si="4"/>
        <v>280.39999999999992</v>
      </c>
      <c r="AH23" s="119">
        <f t="shared" si="5"/>
        <v>73.59999999999998</v>
      </c>
      <c r="AI23" s="56">
        <f t="shared" si="6"/>
        <v>21</v>
      </c>
    </row>
    <row r="24" spans="1:44" x14ac:dyDescent="0.2">
      <c r="A24" s="48" t="s">
        <v>148</v>
      </c>
      <c r="B24" s="112">
        <f>[20]Outubro!$K$5</f>
        <v>0</v>
      </c>
      <c r="C24" s="112">
        <f>[20]Outubro!$K$6</f>
        <v>0</v>
      </c>
      <c r="D24" s="112">
        <f>[20]Outubro!$K$7</f>
        <v>0</v>
      </c>
      <c r="E24" s="112">
        <f>[20]Outubro!$K$8</f>
        <v>2.2000000000000002</v>
      </c>
      <c r="F24" s="112">
        <f>[20]Outubro!$K$9</f>
        <v>0</v>
      </c>
      <c r="G24" s="112">
        <f>[20]Outubro!$K$10</f>
        <v>0</v>
      </c>
      <c r="H24" s="112">
        <f>[20]Outubro!$K$11</f>
        <v>0</v>
      </c>
      <c r="I24" s="112">
        <f>[20]Outubro!$K$12</f>
        <v>73.199999999999989</v>
      </c>
      <c r="J24" s="112">
        <f>[20]Outubro!$K$13</f>
        <v>1.7999999999999998</v>
      </c>
      <c r="K24" s="112">
        <f>[20]Outubro!$K$14</f>
        <v>0</v>
      </c>
      <c r="L24" s="112">
        <f>[20]Outubro!$K$15</f>
        <v>0</v>
      </c>
      <c r="M24" s="112">
        <f>[20]Outubro!$K$16</f>
        <v>0</v>
      </c>
      <c r="N24" s="112">
        <f>[20]Outubro!$K$17</f>
        <v>0</v>
      </c>
      <c r="O24" s="112">
        <f>[20]Outubro!$K$18</f>
        <v>0</v>
      </c>
      <c r="P24" s="112">
        <f>[20]Outubro!$K$19</f>
        <v>0</v>
      </c>
      <c r="Q24" s="112">
        <f>[20]Outubro!$K$20</f>
        <v>0</v>
      </c>
      <c r="R24" s="112">
        <f>[20]Outubro!$K$21</f>
        <v>1.6</v>
      </c>
      <c r="S24" s="112">
        <f>[20]Outubro!$K$22</f>
        <v>0</v>
      </c>
      <c r="T24" s="112">
        <f>[20]Outubro!$K$23</f>
        <v>5</v>
      </c>
      <c r="U24" s="112">
        <f>[20]Outubro!$K$24</f>
        <v>1</v>
      </c>
      <c r="V24" s="112">
        <f>[20]Outubro!$K$25</f>
        <v>0</v>
      </c>
      <c r="W24" s="112">
        <f>[20]Outubro!$K$26</f>
        <v>0</v>
      </c>
      <c r="X24" s="112">
        <f>[20]Outubro!$K$27</f>
        <v>0</v>
      </c>
      <c r="Y24" s="112">
        <f>[20]Outubro!$K$28</f>
        <v>29.2</v>
      </c>
      <c r="Z24" s="112">
        <f>[20]Outubro!$K$29</f>
        <v>0.2</v>
      </c>
      <c r="AA24" s="112">
        <f>[20]Outubro!$K$30</f>
        <v>12.799999999999999</v>
      </c>
      <c r="AB24" s="112">
        <f>[20]Outubro!$K$31</f>
        <v>16.599999999999998</v>
      </c>
      <c r="AC24" s="112">
        <f>[20]Outubro!$K$32</f>
        <v>0.8</v>
      </c>
      <c r="AD24" s="112">
        <f>[20]Outubro!$K$33</f>
        <v>0</v>
      </c>
      <c r="AE24" s="112">
        <f>[20]Outubro!$K$34</f>
        <v>11</v>
      </c>
      <c r="AF24" s="112">
        <f>[20]Outubro!$K$35</f>
        <v>29.199999999999996</v>
      </c>
      <c r="AG24" s="117">
        <f t="shared" si="4"/>
        <v>184.6</v>
      </c>
      <c r="AH24" s="119">
        <f t="shared" si="5"/>
        <v>73.199999999999989</v>
      </c>
      <c r="AI24" s="56">
        <f t="shared" si="6"/>
        <v>18</v>
      </c>
    </row>
    <row r="25" spans="1:44" x14ac:dyDescent="0.2">
      <c r="A25" s="48" t="s">
        <v>149</v>
      </c>
      <c r="B25" s="112">
        <f>[21]Outubro!$K$5</f>
        <v>0</v>
      </c>
      <c r="C25" s="112">
        <f>[21]Outubro!$K$6</f>
        <v>0</v>
      </c>
      <c r="D25" s="112">
        <f>[21]Outubro!$K$7</f>
        <v>0</v>
      </c>
      <c r="E25" s="112">
        <f>[21]Outubro!$K$8</f>
        <v>0</v>
      </c>
      <c r="F25" s="112">
        <f>[21]Outubro!$K$9</f>
        <v>0</v>
      </c>
      <c r="G25" s="112">
        <f>[21]Outubro!$K$10</f>
        <v>0</v>
      </c>
      <c r="H25" s="112">
        <f>[21]Outubro!$K$11</f>
        <v>0</v>
      </c>
      <c r="I25" s="112">
        <f>[21]Outubro!$K$12</f>
        <v>14.399999999999999</v>
      </c>
      <c r="J25" s="112">
        <f>[21]Outubro!$K$13</f>
        <v>0.2</v>
      </c>
      <c r="K25" s="112">
        <f>[21]Outubro!$K$14</f>
        <v>0</v>
      </c>
      <c r="L25" s="112">
        <f>[21]Outubro!$K$15</f>
        <v>0</v>
      </c>
      <c r="M25" s="112">
        <f>[21]Outubro!$K$16</f>
        <v>0</v>
      </c>
      <c r="N25" s="112">
        <f>[21]Outubro!$K$17</f>
        <v>0</v>
      </c>
      <c r="O25" s="112">
        <f>[21]Outubro!$K$18</f>
        <v>0</v>
      </c>
      <c r="P25" s="112">
        <f>[21]Outubro!$K$19</f>
        <v>0</v>
      </c>
      <c r="Q25" s="112">
        <f>[21]Outubro!$K$20</f>
        <v>0</v>
      </c>
      <c r="R25" s="112">
        <f>[21]Outubro!$K$21</f>
        <v>0</v>
      </c>
      <c r="S25" s="112">
        <f>[21]Outubro!$K$22</f>
        <v>15.4</v>
      </c>
      <c r="T25" s="112">
        <f>[21]Outubro!$K$23</f>
        <v>0.2</v>
      </c>
      <c r="U25" s="112">
        <f>[21]Outubro!$K$24</f>
        <v>2.2000000000000002</v>
      </c>
      <c r="V25" s="112">
        <f>[21]Outubro!$K$25</f>
        <v>0</v>
      </c>
      <c r="W25" s="112">
        <f>[21]Outubro!$K$26</f>
        <v>0</v>
      </c>
      <c r="X25" s="112">
        <f>[21]Outubro!$K$27</f>
        <v>0</v>
      </c>
      <c r="Y25" s="112">
        <f>[21]Outubro!$K$28</f>
        <v>21</v>
      </c>
      <c r="Z25" s="112">
        <f>[21]Outubro!$K$29</f>
        <v>0.2</v>
      </c>
      <c r="AA25" s="112">
        <f>[21]Outubro!$K$30</f>
        <v>1.2</v>
      </c>
      <c r="AB25" s="112">
        <f>[21]Outubro!$K$31</f>
        <v>41.8</v>
      </c>
      <c r="AC25" s="112">
        <f>[21]Outubro!$K$32</f>
        <v>0</v>
      </c>
      <c r="AD25" s="112">
        <f>[21]Outubro!$K$33</f>
        <v>5.8000000000000007</v>
      </c>
      <c r="AE25" s="112">
        <f>[21]Outubro!$K$34</f>
        <v>0</v>
      </c>
      <c r="AF25" s="112">
        <f>[21]Outubro!$K$35</f>
        <v>23.400000000000002</v>
      </c>
      <c r="AG25" s="117">
        <f t="shared" si="4"/>
        <v>125.8</v>
      </c>
      <c r="AH25" s="119">
        <f t="shared" si="5"/>
        <v>41.8</v>
      </c>
      <c r="AI25" s="56">
        <f t="shared" si="6"/>
        <v>20</v>
      </c>
      <c r="AJ25" s="12" t="s">
        <v>35</v>
      </c>
    </row>
    <row r="26" spans="1:44" x14ac:dyDescent="0.2">
      <c r="A26" s="48" t="s">
        <v>150</v>
      </c>
      <c r="B26" s="112">
        <f>[22]Outubro!$K$5</f>
        <v>0</v>
      </c>
      <c r="C26" s="112">
        <f>[22]Outubro!$K$6</f>
        <v>0</v>
      </c>
      <c r="D26" s="112">
        <f>[22]Outubro!$K$7</f>
        <v>0</v>
      </c>
      <c r="E26" s="112">
        <f>[22]Outubro!$K$8</f>
        <v>0</v>
      </c>
      <c r="F26" s="112">
        <f>[22]Outubro!$K$9</f>
        <v>0</v>
      </c>
      <c r="G26" s="112">
        <f>[22]Outubro!$K$10</f>
        <v>0</v>
      </c>
      <c r="H26" s="112">
        <f>[22]Outubro!$K$11</f>
        <v>0</v>
      </c>
      <c r="I26" s="112">
        <f>[22]Outubro!$K$12</f>
        <v>44.6</v>
      </c>
      <c r="J26" s="112">
        <f>[22]Outubro!$K$13</f>
        <v>2.6</v>
      </c>
      <c r="K26" s="112">
        <f>[22]Outubro!$K$14</f>
        <v>0</v>
      </c>
      <c r="L26" s="112">
        <f>[22]Outubro!$K$15</f>
        <v>0</v>
      </c>
      <c r="M26" s="112">
        <f>[22]Outubro!$K$16</f>
        <v>0</v>
      </c>
      <c r="N26" s="112">
        <f>[22]Outubro!$K$17</f>
        <v>0</v>
      </c>
      <c r="O26" s="112">
        <f>[22]Outubro!$K$18</f>
        <v>0</v>
      </c>
      <c r="P26" s="112">
        <f>[22]Outubro!$K$19</f>
        <v>0</v>
      </c>
      <c r="Q26" s="112">
        <f>[22]Outubro!$K$20</f>
        <v>0</v>
      </c>
      <c r="R26" s="112">
        <f>[22]Outubro!$K$21</f>
        <v>0</v>
      </c>
      <c r="S26" s="112">
        <f>[22]Outubro!$K$22</f>
        <v>0.2</v>
      </c>
      <c r="T26" s="112">
        <f>[22]Outubro!$K$23</f>
        <v>19.600000000000001</v>
      </c>
      <c r="U26" s="112">
        <f>[22]Outubro!$K$24</f>
        <v>5.8000000000000007</v>
      </c>
      <c r="V26" s="112">
        <f>[22]Outubro!$K$25</f>
        <v>0</v>
      </c>
      <c r="W26" s="112">
        <f>[22]Outubro!$K$26</f>
        <v>0</v>
      </c>
      <c r="X26" s="112">
        <f>[22]Outubro!$K$27</f>
        <v>0</v>
      </c>
      <c r="Y26" s="112">
        <f>[22]Outubro!$K$28</f>
        <v>27.599999999999998</v>
      </c>
      <c r="Z26" s="112">
        <f>[22]Outubro!$K$29</f>
        <v>30.599999999999998</v>
      </c>
      <c r="AA26" s="112">
        <f>[22]Outubro!$K$30</f>
        <v>0</v>
      </c>
      <c r="AB26" s="112">
        <f>[22]Outubro!$K$31</f>
        <v>1.6</v>
      </c>
      <c r="AC26" s="112">
        <f>[22]Outubro!$K$32</f>
        <v>0</v>
      </c>
      <c r="AD26" s="112">
        <f>[22]Outubro!$K$33</f>
        <v>0</v>
      </c>
      <c r="AE26" s="112">
        <f>[22]Outubro!$K$34</f>
        <v>4.8000000000000007</v>
      </c>
      <c r="AF26" s="112">
        <f>[22]Outubro!$K$35</f>
        <v>30.599999999999994</v>
      </c>
      <c r="AG26" s="117">
        <f t="shared" si="4"/>
        <v>168</v>
      </c>
      <c r="AH26" s="119">
        <f t="shared" si="5"/>
        <v>44.6</v>
      </c>
      <c r="AI26" s="56">
        <f t="shared" si="6"/>
        <v>21</v>
      </c>
    </row>
    <row r="27" spans="1:44" x14ac:dyDescent="0.2">
      <c r="A27" s="48" t="s">
        <v>8</v>
      </c>
      <c r="B27" s="112">
        <f>[23]Outubro!$K$5</f>
        <v>0</v>
      </c>
      <c r="C27" s="112">
        <f>[23]Outubro!$K$6</f>
        <v>0</v>
      </c>
      <c r="D27" s="112">
        <f>[23]Outubro!$K$7</f>
        <v>0</v>
      </c>
      <c r="E27" s="112">
        <f>[23]Outubro!$K$8</f>
        <v>0</v>
      </c>
      <c r="F27" s="112">
        <f>[23]Outubro!$K$9</f>
        <v>0</v>
      </c>
      <c r="G27" s="112">
        <f>[23]Outubro!$K$10</f>
        <v>0</v>
      </c>
      <c r="H27" s="112">
        <f>[23]Outubro!$K$11</f>
        <v>0</v>
      </c>
      <c r="I27" s="112">
        <f>[23]Outubro!$K$12</f>
        <v>73.200000000000017</v>
      </c>
      <c r="J27" s="112">
        <f>[23]Outubro!$K$13</f>
        <v>0</v>
      </c>
      <c r="K27" s="112">
        <f>[23]Outubro!$K$14</f>
        <v>0</v>
      </c>
      <c r="L27" s="112">
        <f>[23]Outubro!$K$15</f>
        <v>0</v>
      </c>
      <c r="M27" s="112">
        <f>[23]Outubro!$K$16</f>
        <v>0</v>
      </c>
      <c r="N27" s="112">
        <f>[23]Outubro!$K$17</f>
        <v>0</v>
      </c>
      <c r="O27" s="112">
        <f>[23]Outubro!$K$18</f>
        <v>0</v>
      </c>
      <c r="P27" s="112">
        <f>[23]Outubro!$K$19</f>
        <v>0</v>
      </c>
      <c r="Q27" s="112">
        <f>[23]Outubro!$K$20</f>
        <v>0</v>
      </c>
      <c r="R27" s="112">
        <f>[23]Outubro!$K$21</f>
        <v>10.399999999999999</v>
      </c>
      <c r="S27" s="112">
        <f>[23]Outubro!$K$22</f>
        <v>12.4</v>
      </c>
      <c r="T27" s="112">
        <f>[23]Outubro!$K$23</f>
        <v>0.2</v>
      </c>
      <c r="U27" s="112">
        <f>[23]Outubro!$K$24</f>
        <v>1.8</v>
      </c>
      <c r="V27" s="112">
        <f>[23]Outubro!$K$25</f>
        <v>0</v>
      </c>
      <c r="W27" s="112">
        <f>[23]Outubro!$K$26</f>
        <v>0</v>
      </c>
      <c r="X27" s="112">
        <f>[23]Outubro!$K$27</f>
        <v>0</v>
      </c>
      <c r="Y27" s="112">
        <f>[23]Outubro!$K$28</f>
        <v>11.799999999999999</v>
      </c>
      <c r="Z27" s="112">
        <f>[23]Outubro!$K$29</f>
        <v>0</v>
      </c>
      <c r="AA27" s="112">
        <f>[23]Outubro!$K$30</f>
        <v>1.4</v>
      </c>
      <c r="AB27" s="112">
        <f>[23]Outubro!$K$31</f>
        <v>61.6</v>
      </c>
      <c r="AC27" s="112">
        <f>[23]Outubro!$K$32</f>
        <v>0.2</v>
      </c>
      <c r="AD27" s="112">
        <f>[23]Outubro!$K$33</f>
        <v>0</v>
      </c>
      <c r="AE27" s="112">
        <f>[23]Outubro!$K$34</f>
        <v>0</v>
      </c>
      <c r="AF27" s="112">
        <f>[23]Outubro!$K$35</f>
        <v>28.8</v>
      </c>
      <c r="AG27" s="117">
        <f t="shared" si="4"/>
        <v>201.80000000000004</v>
      </c>
      <c r="AH27" s="119">
        <f t="shared" si="5"/>
        <v>73.200000000000017</v>
      </c>
      <c r="AI27" s="56">
        <f t="shared" si="6"/>
        <v>21</v>
      </c>
    </row>
    <row r="28" spans="1:44" x14ac:dyDescent="0.2">
      <c r="A28" s="48" t="s">
        <v>9</v>
      </c>
      <c r="B28" s="112">
        <f>[24]Outubro!$K$5</f>
        <v>0</v>
      </c>
      <c r="C28" s="112">
        <f>[24]Outubro!$K$6</f>
        <v>0</v>
      </c>
      <c r="D28" s="112">
        <f>[24]Outubro!$K$7</f>
        <v>0</v>
      </c>
      <c r="E28" s="112">
        <f>[24]Outubro!$K$8</f>
        <v>0</v>
      </c>
      <c r="F28" s="112">
        <f>[24]Outubro!$K$9</f>
        <v>0</v>
      </c>
      <c r="G28" s="112">
        <f>[24]Outubro!$K$10</f>
        <v>0</v>
      </c>
      <c r="H28" s="112">
        <f>[24]Outubro!$K$11</f>
        <v>0</v>
      </c>
      <c r="I28" s="112">
        <f>[24]Outubro!$K$12</f>
        <v>62.000000000000007</v>
      </c>
      <c r="J28" s="112">
        <f>[24]Outubro!$K$13</f>
        <v>2</v>
      </c>
      <c r="K28" s="112">
        <f>[24]Outubro!$K$14</f>
        <v>0</v>
      </c>
      <c r="L28" s="112">
        <f>[24]Outubro!$K$15</f>
        <v>0</v>
      </c>
      <c r="M28" s="112">
        <f>[24]Outubro!$K$16</f>
        <v>0</v>
      </c>
      <c r="N28" s="112">
        <f>[24]Outubro!$K$17</f>
        <v>0</v>
      </c>
      <c r="O28" s="112">
        <f>[24]Outubro!$K$18</f>
        <v>0</v>
      </c>
      <c r="P28" s="112">
        <f>[24]Outubro!$K$19</f>
        <v>0</v>
      </c>
      <c r="Q28" s="112">
        <f>[24]Outubro!$K$20</f>
        <v>0</v>
      </c>
      <c r="R28" s="112">
        <f>[24]Outubro!$K$21</f>
        <v>0.8</v>
      </c>
      <c r="S28" s="112">
        <f>[24]Outubro!$K$22</f>
        <v>14.4</v>
      </c>
      <c r="T28" s="112">
        <f>[24]Outubro!$K$23</f>
        <v>0</v>
      </c>
      <c r="U28" s="112">
        <f>[24]Outubro!$K$24</f>
        <v>0.8</v>
      </c>
      <c r="V28" s="112">
        <f>[24]Outubro!$K$25</f>
        <v>0</v>
      </c>
      <c r="W28" s="112">
        <f>[24]Outubro!$K$26</f>
        <v>0</v>
      </c>
      <c r="X28" s="112">
        <f>[24]Outubro!$K$27</f>
        <v>0</v>
      </c>
      <c r="Y28" s="112">
        <f>[24]Outubro!$K$28</f>
        <v>24.799999999999997</v>
      </c>
      <c r="Z28" s="112">
        <f>[24]Outubro!$K$29</f>
        <v>0</v>
      </c>
      <c r="AA28" s="112">
        <f>[24]Outubro!$K$30</f>
        <v>0.4</v>
      </c>
      <c r="AB28" s="112">
        <f>[24]Outubro!$K$31</f>
        <v>6</v>
      </c>
      <c r="AC28" s="112">
        <f>[24]Outubro!$K$32</f>
        <v>0.6</v>
      </c>
      <c r="AD28" s="112">
        <f>[24]Outubro!$K$33</f>
        <v>0.4</v>
      </c>
      <c r="AE28" s="112">
        <f>[24]Outubro!$K$34</f>
        <v>11.6</v>
      </c>
      <c r="AF28" s="112">
        <f>[24]Outubro!$K$35</f>
        <v>10.999999999999998</v>
      </c>
      <c r="AG28" s="117">
        <f t="shared" si="4"/>
        <v>134.79999999999998</v>
      </c>
      <c r="AH28" s="119">
        <f t="shared" si="5"/>
        <v>62.000000000000007</v>
      </c>
      <c r="AI28" s="56">
        <f t="shared" si="6"/>
        <v>19</v>
      </c>
    </row>
    <row r="29" spans="1:44" x14ac:dyDescent="0.2">
      <c r="A29" s="48" t="s">
        <v>32</v>
      </c>
      <c r="B29" s="112" t="str">
        <f>[25]Outubro!$K$5</f>
        <v>*</v>
      </c>
      <c r="C29" s="112" t="str">
        <f>[25]Outubro!$K$6</f>
        <v>*</v>
      </c>
      <c r="D29" s="112" t="str">
        <f>[25]Outubro!$K$7</f>
        <v>*</v>
      </c>
      <c r="E29" s="112" t="str">
        <f>[25]Outubro!$K$8</f>
        <v>*</v>
      </c>
      <c r="F29" s="112" t="str">
        <f>[25]Outubro!$K$9</f>
        <v>*</v>
      </c>
      <c r="G29" s="112" t="str">
        <f>[25]Outubro!$K$10</f>
        <v>*</v>
      </c>
      <c r="H29" s="112" t="str">
        <f>[25]Outubro!$K$11</f>
        <v>*</v>
      </c>
      <c r="I29" s="112" t="str">
        <f>[25]Outubro!$K$12</f>
        <v>*</v>
      </c>
      <c r="J29" s="112" t="str">
        <f>[25]Outubro!$K$13</f>
        <v>*</v>
      </c>
      <c r="K29" s="112" t="str">
        <f>[25]Outubro!$K$14</f>
        <v>*</v>
      </c>
      <c r="L29" s="112" t="str">
        <f>[25]Outubro!$K$15</f>
        <v>*</v>
      </c>
      <c r="M29" s="112" t="str">
        <f>[25]Outubro!$K$16</f>
        <v>*</v>
      </c>
      <c r="N29" s="112" t="str">
        <f>[25]Outubro!$K$17</f>
        <v>*</v>
      </c>
      <c r="O29" s="112" t="str">
        <f>[25]Outubro!$K$18</f>
        <v>*</v>
      </c>
      <c r="P29" s="112" t="str">
        <f>[25]Outubro!$K$19</f>
        <v>*</v>
      </c>
      <c r="Q29" s="112" t="str">
        <f>[25]Outubro!$K$20</f>
        <v>*</v>
      </c>
      <c r="R29" s="112" t="str">
        <f>[25]Outubro!$K$21</f>
        <v>*</v>
      </c>
      <c r="S29" s="112" t="str">
        <f>[25]Outubro!$K$22</f>
        <v>*</v>
      </c>
      <c r="T29" s="112" t="str">
        <f>[25]Outubro!$K$23</f>
        <v>*</v>
      </c>
      <c r="U29" s="112" t="str">
        <f>[25]Outubro!$K$24</f>
        <v>*</v>
      </c>
      <c r="V29" s="112" t="str">
        <f>[25]Outubro!$K$25</f>
        <v>*</v>
      </c>
      <c r="W29" s="112" t="str">
        <f>[25]Outubro!$K$26</f>
        <v>*</v>
      </c>
      <c r="X29" s="112" t="str">
        <f>[25]Outubro!$K$27</f>
        <v>*</v>
      </c>
      <c r="Y29" s="112" t="str">
        <f>[25]Outubro!$K$28</f>
        <v>*</v>
      </c>
      <c r="Z29" s="112">
        <f>[25]Outubro!$K$29</f>
        <v>7.4</v>
      </c>
      <c r="AA29" s="112">
        <f>[25]Outubro!$K$30</f>
        <v>7.6000000000000005</v>
      </c>
      <c r="AB29" s="112">
        <f>[25]Outubro!$K$31</f>
        <v>0</v>
      </c>
      <c r="AC29" s="112">
        <f>[25]Outubro!$K$32</f>
        <v>0</v>
      </c>
      <c r="AD29" s="112">
        <f>[25]Outubro!$K$33</f>
        <v>0.4</v>
      </c>
      <c r="AE29" s="112">
        <f>[25]Outubro!$K$34</f>
        <v>0</v>
      </c>
      <c r="AF29" s="112">
        <f>[25]Outubro!$K$35</f>
        <v>46.6</v>
      </c>
      <c r="AG29" s="117">
        <f t="shared" si="4"/>
        <v>62</v>
      </c>
      <c r="AH29" s="119">
        <f t="shared" si="5"/>
        <v>46.6</v>
      </c>
      <c r="AI29" s="56">
        <f t="shared" si="6"/>
        <v>3</v>
      </c>
    </row>
    <row r="30" spans="1:44" x14ac:dyDescent="0.2">
      <c r="A30" s="48" t="s">
        <v>10</v>
      </c>
      <c r="B30" s="112">
        <f>[26]Outubro!$K$5</f>
        <v>0</v>
      </c>
      <c r="C30" s="112">
        <f>[26]Outubro!$K$6</f>
        <v>0</v>
      </c>
      <c r="D30" s="112">
        <f>[26]Outubro!$K$7</f>
        <v>0</v>
      </c>
      <c r="E30" s="112">
        <f>[26]Outubro!$K$8</f>
        <v>0</v>
      </c>
      <c r="F30" s="112">
        <f>[26]Outubro!$K$9</f>
        <v>0</v>
      </c>
      <c r="G30" s="112">
        <f>[26]Outubro!$K$10</f>
        <v>0</v>
      </c>
      <c r="H30" s="112">
        <f>[26]Outubro!$K$11</f>
        <v>0</v>
      </c>
      <c r="I30" s="112">
        <f>[26]Outubro!$K$12</f>
        <v>42.2</v>
      </c>
      <c r="J30" s="112">
        <f>[26]Outubro!$K$13</f>
        <v>0.2</v>
      </c>
      <c r="K30" s="112">
        <f>[26]Outubro!$K$14</f>
        <v>0</v>
      </c>
      <c r="L30" s="112">
        <f>[26]Outubro!$K$15</f>
        <v>0</v>
      </c>
      <c r="M30" s="112">
        <f>[26]Outubro!$K$16</f>
        <v>0</v>
      </c>
      <c r="N30" s="112">
        <f>[26]Outubro!$K$17</f>
        <v>0</v>
      </c>
      <c r="O30" s="112">
        <f>[26]Outubro!$K$18</f>
        <v>0</v>
      </c>
      <c r="P30" s="112">
        <f>[26]Outubro!$K$19</f>
        <v>0</v>
      </c>
      <c r="Q30" s="112">
        <f>[26]Outubro!$K$20</f>
        <v>0</v>
      </c>
      <c r="R30" s="112">
        <f>[26]Outubro!$K$21</f>
        <v>30.599999999999994</v>
      </c>
      <c r="S30" s="112">
        <f>[26]Outubro!$K$22</f>
        <v>20.399999999999999</v>
      </c>
      <c r="T30" s="112">
        <f>[26]Outubro!$K$23</f>
        <v>7</v>
      </c>
      <c r="U30" s="112">
        <f>[26]Outubro!$K$24</f>
        <v>1.2</v>
      </c>
      <c r="V30" s="112">
        <f>[26]Outubro!$K$25</f>
        <v>0</v>
      </c>
      <c r="W30" s="112">
        <f>[26]Outubro!$K$26</f>
        <v>0</v>
      </c>
      <c r="X30" s="112">
        <f>[26]Outubro!$K$27</f>
        <v>0</v>
      </c>
      <c r="Y30" s="112">
        <f>[26]Outubro!$K$28</f>
        <v>19.8</v>
      </c>
      <c r="Z30" s="112">
        <f>[26]Outubro!$K$29</f>
        <v>0</v>
      </c>
      <c r="AA30" s="112">
        <f>[26]Outubro!$K$30</f>
        <v>5.6000000000000005</v>
      </c>
      <c r="AB30" s="112">
        <f>[26]Outubro!$K$31</f>
        <v>78</v>
      </c>
      <c r="AC30" s="112">
        <f>[26]Outubro!$K$32</f>
        <v>0.2</v>
      </c>
      <c r="AD30" s="112">
        <f>[26]Outubro!$K$33</f>
        <v>0</v>
      </c>
      <c r="AE30" s="112">
        <f>[26]Outubro!$K$34</f>
        <v>0</v>
      </c>
      <c r="AF30" s="112">
        <f>[26]Outubro!$K$35</f>
        <v>60.800000000000004</v>
      </c>
      <c r="AG30" s="117">
        <f t="shared" si="4"/>
        <v>266</v>
      </c>
      <c r="AH30" s="119">
        <f t="shared" si="5"/>
        <v>78</v>
      </c>
      <c r="AI30" s="56">
        <f t="shared" si="6"/>
        <v>20</v>
      </c>
    </row>
    <row r="31" spans="1:44" x14ac:dyDescent="0.2">
      <c r="A31" s="48" t="s">
        <v>151</v>
      </c>
      <c r="B31" s="112">
        <f>[27]Outubro!$K$5</f>
        <v>0</v>
      </c>
      <c r="C31" s="112">
        <f>[27]Outubro!$K$6</f>
        <v>0</v>
      </c>
      <c r="D31" s="112">
        <f>[27]Outubro!$K$7</f>
        <v>0</v>
      </c>
      <c r="E31" s="112">
        <f>[27]Outubro!$K$8</f>
        <v>0</v>
      </c>
      <c r="F31" s="112">
        <f>[27]Outubro!$K$9</f>
        <v>0</v>
      </c>
      <c r="G31" s="112">
        <f>[27]Outubro!$K$10</f>
        <v>0</v>
      </c>
      <c r="H31" s="112">
        <f>[27]Outubro!$K$11</f>
        <v>0.6</v>
      </c>
      <c r="I31" s="112">
        <f>[27]Outubro!$K$12</f>
        <v>31.2</v>
      </c>
      <c r="J31" s="112">
        <f>[27]Outubro!$K$13</f>
        <v>0.2</v>
      </c>
      <c r="K31" s="112">
        <f>[27]Outubro!$K$14</f>
        <v>0</v>
      </c>
      <c r="L31" s="112">
        <f>[27]Outubro!$K$15</f>
        <v>0</v>
      </c>
      <c r="M31" s="112">
        <f>[27]Outubro!$K$16</f>
        <v>0</v>
      </c>
      <c r="N31" s="112">
        <f>[27]Outubro!$K$17</f>
        <v>0</v>
      </c>
      <c r="O31" s="112">
        <f>[27]Outubro!$K$18</f>
        <v>0</v>
      </c>
      <c r="P31" s="112">
        <f>[27]Outubro!$K$19</f>
        <v>0</v>
      </c>
      <c r="Q31" s="112">
        <f>[27]Outubro!$K$20</f>
        <v>0</v>
      </c>
      <c r="R31" s="112">
        <f>[27]Outubro!$K$21</f>
        <v>6.4</v>
      </c>
      <c r="S31" s="112">
        <f>[27]Outubro!$K$22</f>
        <v>1</v>
      </c>
      <c r="T31" s="112">
        <f>[27]Outubro!$K$23</f>
        <v>6.4</v>
      </c>
      <c r="U31" s="112">
        <f>[27]Outubro!$K$24</f>
        <v>6.0000000000000009</v>
      </c>
      <c r="V31" s="112">
        <f>[27]Outubro!$K$25</f>
        <v>0</v>
      </c>
      <c r="W31" s="112">
        <f>[27]Outubro!$K$26</f>
        <v>0</v>
      </c>
      <c r="X31" s="112">
        <f>[27]Outubro!$K$27</f>
        <v>0</v>
      </c>
      <c r="Y31" s="112">
        <f>[27]Outubro!$K$28</f>
        <v>24.999999999999996</v>
      </c>
      <c r="Z31" s="112">
        <f>[27]Outubro!$K$29</f>
        <v>2</v>
      </c>
      <c r="AA31" s="112">
        <f>[27]Outubro!$K$30</f>
        <v>6.8</v>
      </c>
      <c r="AB31" s="112">
        <f>[27]Outubro!$K$31</f>
        <v>25.4</v>
      </c>
      <c r="AC31" s="112">
        <f>[27]Outubro!$K$32</f>
        <v>0.4</v>
      </c>
      <c r="AD31" s="112">
        <f>[27]Outubro!$K$33</f>
        <v>0.2</v>
      </c>
      <c r="AE31" s="112">
        <f>[27]Outubro!$K$34</f>
        <v>0</v>
      </c>
      <c r="AF31" s="112">
        <f>[27]Outubro!$K$35</f>
        <v>33.200000000000003</v>
      </c>
      <c r="AG31" s="117">
        <f t="shared" si="4"/>
        <v>144.80000000000001</v>
      </c>
      <c r="AH31" s="119">
        <f t="shared" si="5"/>
        <v>33.200000000000003</v>
      </c>
      <c r="AI31" s="56">
        <f t="shared" si="6"/>
        <v>17</v>
      </c>
      <c r="AJ31" s="12" t="s">
        <v>35</v>
      </c>
    </row>
    <row r="32" spans="1:44" x14ac:dyDescent="0.2">
      <c r="A32" s="48" t="s">
        <v>11</v>
      </c>
      <c r="B32" s="112">
        <f>[28]Outubro!$K$5</f>
        <v>0</v>
      </c>
      <c r="C32" s="112">
        <f>[28]Outubro!$K$6</f>
        <v>0</v>
      </c>
      <c r="D32" s="112">
        <f>[28]Outubro!$K$7</f>
        <v>0</v>
      </c>
      <c r="E32" s="112">
        <f>[28]Outubro!$K$8</f>
        <v>0</v>
      </c>
      <c r="F32" s="112">
        <f>[28]Outubro!$K$9</f>
        <v>0</v>
      </c>
      <c r="G32" s="112">
        <f>[28]Outubro!$K$10</f>
        <v>0</v>
      </c>
      <c r="H32" s="112">
        <f>[28]Outubro!$K$11</f>
        <v>0</v>
      </c>
      <c r="I32" s="112">
        <f>[28]Outubro!$K$12</f>
        <v>106.20000000000002</v>
      </c>
      <c r="J32" s="112">
        <f>[28]Outubro!$K$13</f>
        <v>1.8</v>
      </c>
      <c r="K32" s="112">
        <f>[28]Outubro!$K$14</f>
        <v>0</v>
      </c>
      <c r="L32" s="112">
        <f>[28]Outubro!$K$15</f>
        <v>0</v>
      </c>
      <c r="M32" s="112">
        <f>[28]Outubro!$K$16</f>
        <v>0</v>
      </c>
      <c r="N32" s="112">
        <f>[28]Outubro!$K$17</f>
        <v>0</v>
      </c>
      <c r="O32" s="112">
        <f>[28]Outubro!$K$18</f>
        <v>0</v>
      </c>
      <c r="P32" s="112">
        <f>[28]Outubro!$K$19</f>
        <v>0</v>
      </c>
      <c r="Q32" s="112">
        <f>[28]Outubro!$K$20</f>
        <v>0</v>
      </c>
      <c r="R32" s="112">
        <f>[28]Outubro!$K$21</f>
        <v>0</v>
      </c>
      <c r="S32" s="112">
        <f>[28]Outubro!$K$22</f>
        <v>0</v>
      </c>
      <c r="T32" s="112">
        <f>[28]Outubro!$K$23</f>
        <v>1.8</v>
      </c>
      <c r="U32" s="112">
        <f>[28]Outubro!$K$24</f>
        <v>5.8</v>
      </c>
      <c r="V32" s="112">
        <f>[28]Outubro!$K$25</f>
        <v>0</v>
      </c>
      <c r="W32" s="112">
        <f>[28]Outubro!$K$26</f>
        <v>0</v>
      </c>
      <c r="X32" s="112">
        <f>[28]Outubro!$K$27</f>
        <v>0</v>
      </c>
      <c r="Y32" s="112">
        <f>[28]Outubro!$K$28</f>
        <v>24.4</v>
      </c>
      <c r="Z32" s="112">
        <f>[28]Outubro!$K$29</f>
        <v>0</v>
      </c>
      <c r="AA32" s="112">
        <f>[28]Outubro!$K$30</f>
        <v>0</v>
      </c>
      <c r="AB32" s="112">
        <f>[28]Outubro!$K$31</f>
        <v>5.8</v>
      </c>
      <c r="AC32" s="112">
        <f>[28]Outubro!$K$32</f>
        <v>0</v>
      </c>
      <c r="AD32" s="112">
        <f>[28]Outubro!$K$33</f>
        <v>0.2</v>
      </c>
      <c r="AE32" s="112">
        <f>[28]Outubro!$K$34</f>
        <v>0</v>
      </c>
      <c r="AF32" s="112">
        <f>[28]Outubro!$K$35</f>
        <v>23.6</v>
      </c>
      <c r="AG32" s="117">
        <f t="shared" si="4"/>
        <v>169.6</v>
      </c>
      <c r="AH32" s="119">
        <f t="shared" si="5"/>
        <v>106.20000000000002</v>
      </c>
      <c r="AI32" s="56">
        <f t="shared" si="6"/>
        <v>23</v>
      </c>
      <c r="AR32" s="12" t="s">
        <v>35</v>
      </c>
    </row>
    <row r="33" spans="1:37" s="5" customFormat="1" x14ac:dyDescent="0.2">
      <c r="A33" s="48" t="s">
        <v>12</v>
      </c>
      <c r="B33" s="112">
        <f>[29]Outubro!$K$5</f>
        <v>0</v>
      </c>
      <c r="C33" s="112">
        <f>[29]Outubro!$K$6</f>
        <v>0</v>
      </c>
      <c r="D33" s="112">
        <f>[29]Outubro!$K$7</f>
        <v>0</v>
      </c>
      <c r="E33" s="112">
        <f>[29]Outubro!$K$8</f>
        <v>0</v>
      </c>
      <c r="F33" s="112">
        <f>[29]Outubro!$K$9</f>
        <v>0</v>
      </c>
      <c r="G33" s="112">
        <f>[29]Outubro!$K$10</f>
        <v>0</v>
      </c>
      <c r="H33" s="112">
        <f>[29]Outubro!$K$11</f>
        <v>0</v>
      </c>
      <c r="I33" s="112">
        <f>[29]Outubro!$K$12</f>
        <v>26</v>
      </c>
      <c r="J33" s="112">
        <f>[29]Outubro!$K$13</f>
        <v>1.2</v>
      </c>
      <c r="K33" s="112">
        <f>[29]Outubro!$K$14</f>
        <v>0</v>
      </c>
      <c r="L33" s="112">
        <f>[29]Outubro!$K$15</f>
        <v>0</v>
      </c>
      <c r="M33" s="112">
        <f>[29]Outubro!$K$16</f>
        <v>0</v>
      </c>
      <c r="N33" s="112">
        <f>[29]Outubro!$K$17</f>
        <v>0</v>
      </c>
      <c r="O33" s="112">
        <f>[29]Outubro!$K$18</f>
        <v>0</v>
      </c>
      <c r="P33" s="112">
        <f>[29]Outubro!$K$19</f>
        <v>0</v>
      </c>
      <c r="Q33" s="112">
        <f>[29]Outubro!$K$20</f>
        <v>0</v>
      </c>
      <c r="R33" s="112">
        <f>[29]Outubro!$K$21</f>
        <v>0</v>
      </c>
      <c r="S33" s="112">
        <f>[29]Outubro!$K$22</f>
        <v>0</v>
      </c>
      <c r="T33" s="112">
        <f>[29]Outubro!$K$23</f>
        <v>0</v>
      </c>
      <c r="U33" s="112">
        <f>[29]Outubro!$K$24</f>
        <v>0</v>
      </c>
      <c r="V33" s="112">
        <f>[29]Outubro!$K$25</f>
        <v>0</v>
      </c>
      <c r="W33" s="112">
        <f>[29]Outubro!$K$26</f>
        <v>0</v>
      </c>
      <c r="X33" s="112">
        <f>[29]Outubro!$K$27</f>
        <v>0</v>
      </c>
      <c r="Y33" s="112">
        <f>[29]Outubro!$K$28</f>
        <v>0</v>
      </c>
      <c r="Z33" s="112">
        <f>[29]Outubro!$K$29</f>
        <v>1.4</v>
      </c>
      <c r="AA33" s="112">
        <f>[29]Outubro!$K$30</f>
        <v>0</v>
      </c>
      <c r="AB33" s="112">
        <f>[29]Outubro!$K$31</f>
        <v>0</v>
      </c>
      <c r="AC33" s="112">
        <f>[29]Outubro!$K$32</f>
        <v>0</v>
      </c>
      <c r="AD33" s="112">
        <f>[29]Outubro!$K$33</f>
        <v>0</v>
      </c>
      <c r="AE33" s="112">
        <f>[29]Outubro!$K$34</f>
        <v>0</v>
      </c>
      <c r="AF33" s="112">
        <f>[29]Outubro!$K$35</f>
        <v>0</v>
      </c>
      <c r="AG33" s="117">
        <f t="shared" si="4"/>
        <v>28.599999999999998</v>
      </c>
      <c r="AH33" s="119">
        <f t="shared" si="5"/>
        <v>26</v>
      </c>
      <c r="AI33" s="56">
        <f t="shared" si="6"/>
        <v>28</v>
      </c>
    </row>
    <row r="34" spans="1:37" x14ac:dyDescent="0.2">
      <c r="A34" s="48" t="s">
        <v>13</v>
      </c>
      <c r="B34" s="112" t="str">
        <f>[30]Outubro!$K$5</f>
        <v>*</v>
      </c>
      <c r="C34" s="112" t="str">
        <f>[30]Outubro!$K$6</f>
        <v>*</v>
      </c>
      <c r="D34" s="112" t="str">
        <f>[30]Outubro!$K$7</f>
        <v>*</v>
      </c>
      <c r="E34" s="112" t="str">
        <f>[30]Outubro!$K$8</f>
        <v>*</v>
      </c>
      <c r="F34" s="112" t="str">
        <f>[30]Outubro!$K$9</f>
        <v>*</v>
      </c>
      <c r="G34" s="112" t="str">
        <f>[30]Outubro!$K$10</f>
        <v>*</v>
      </c>
      <c r="H34" s="112" t="str">
        <f>[30]Outubro!$K$11</f>
        <v>*</v>
      </c>
      <c r="I34" s="112" t="str">
        <f>[30]Outubro!$K$12</f>
        <v>*</v>
      </c>
      <c r="J34" s="112" t="str">
        <f>[30]Outubro!$K$13</f>
        <v>*</v>
      </c>
      <c r="K34" s="112" t="str">
        <f>[30]Outubro!$K$14</f>
        <v>*</v>
      </c>
      <c r="L34" s="112" t="str">
        <f>[30]Outubro!$K$15</f>
        <v>*</v>
      </c>
      <c r="M34" s="112" t="str">
        <f>[30]Outubro!$K$16</f>
        <v>*</v>
      </c>
      <c r="N34" s="112" t="str">
        <f>[30]Outubro!$K$17</f>
        <v>*</v>
      </c>
      <c r="O34" s="112" t="str">
        <f>[30]Outubro!$K$18</f>
        <v>*</v>
      </c>
      <c r="P34" s="112" t="str">
        <f>[30]Outubro!$K$19</f>
        <v>*</v>
      </c>
      <c r="Q34" s="112" t="str">
        <f>[30]Outubro!$K$20</f>
        <v>*</v>
      </c>
      <c r="R34" s="112" t="str">
        <f>[30]Outubro!$K$21</f>
        <v>*</v>
      </c>
      <c r="S34" s="112" t="str">
        <f>[30]Outubro!$K$22</f>
        <v>*</v>
      </c>
      <c r="T34" s="112" t="str">
        <f>[30]Outubro!$K$23</f>
        <v>*</v>
      </c>
      <c r="U34" s="112" t="str">
        <f>[30]Outubro!$K$24</f>
        <v>*</v>
      </c>
      <c r="V34" s="112" t="str">
        <f>[30]Outubro!$K$25</f>
        <v>*</v>
      </c>
      <c r="W34" s="112" t="str">
        <f>[30]Outubro!$K$26</f>
        <v>*</v>
      </c>
      <c r="X34" s="112" t="str">
        <f>[30]Outubro!$K$27</f>
        <v>*</v>
      </c>
      <c r="Y34" s="112" t="str">
        <f>[30]Outubro!$K$28</f>
        <v>*</v>
      </c>
      <c r="Z34" s="112" t="str">
        <f>[30]Outubro!$K$29</f>
        <v>*</v>
      </c>
      <c r="AA34" s="112">
        <f>[30]Outubro!$K$30</f>
        <v>0</v>
      </c>
      <c r="AB34" s="112">
        <f>[30]Outubro!$K$31</f>
        <v>0</v>
      </c>
      <c r="AC34" s="112">
        <f>[30]Outubro!$K$32</f>
        <v>0</v>
      </c>
      <c r="AD34" s="112">
        <f>[30]Outubro!$K$33</f>
        <v>0</v>
      </c>
      <c r="AE34" s="112">
        <f>[30]Outubro!$K$34</f>
        <v>0</v>
      </c>
      <c r="AF34" s="112">
        <f>[30]Outubro!$K$35</f>
        <v>0</v>
      </c>
      <c r="AG34" s="117">
        <f t="shared" si="4"/>
        <v>0</v>
      </c>
      <c r="AH34" s="119">
        <f t="shared" si="5"/>
        <v>0</v>
      </c>
      <c r="AI34" s="56">
        <f t="shared" si="6"/>
        <v>6</v>
      </c>
    </row>
    <row r="35" spans="1:37" x14ac:dyDescent="0.2">
      <c r="A35" s="48" t="s">
        <v>152</v>
      </c>
      <c r="B35" s="112">
        <f>[31]Outubro!$K$5</f>
        <v>1.6</v>
      </c>
      <c r="C35" s="112">
        <f>[31]Outubro!$K$6</f>
        <v>0.8</v>
      </c>
      <c r="D35" s="112">
        <f>[31]Outubro!$K$7</f>
        <v>0</v>
      </c>
      <c r="E35" s="112">
        <f>[31]Outubro!$K$8</f>
        <v>0</v>
      </c>
      <c r="F35" s="112">
        <f>[31]Outubro!$K$9</f>
        <v>24.000000000000004</v>
      </c>
      <c r="G35" s="112">
        <f>[31]Outubro!$K$10</f>
        <v>0.4</v>
      </c>
      <c r="H35" s="112">
        <f>[31]Outubro!$K$11</f>
        <v>0</v>
      </c>
      <c r="I35" s="112">
        <f>[31]Outubro!$K$12</f>
        <v>94.2</v>
      </c>
      <c r="J35" s="112">
        <f>[31]Outubro!$K$13</f>
        <v>6.4000000000000012</v>
      </c>
      <c r="K35" s="112">
        <f>[31]Outubro!$K$14</f>
        <v>0</v>
      </c>
      <c r="L35" s="112">
        <f>[31]Outubro!$K$15</f>
        <v>0</v>
      </c>
      <c r="M35" s="112">
        <f>[31]Outubro!$K$16</f>
        <v>0</v>
      </c>
      <c r="N35" s="112">
        <f>[31]Outubro!$K$17</f>
        <v>0</v>
      </c>
      <c r="O35" s="112">
        <f>[31]Outubro!$K$18</f>
        <v>0</v>
      </c>
      <c r="P35" s="112">
        <f>[31]Outubro!$K$19</f>
        <v>0</v>
      </c>
      <c r="Q35" s="112">
        <f>[31]Outubro!$K$20</f>
        <v>0</v>
      </c>
      <c r="R35" s="112">
        <f>[31]Outubro!$K$21</f>
        <v>0</v>
      </c>
      <c r="S35" s="112">
        <f>[31]Outubro!$K$22</f>
        <v>0</v>
      </c>
      <c r="T35" s="112">
        <f>[31]Outubro!$K$23</f>
        <v>0.2</v>
      </c>
      <c r="U35" s="112">
        <f>[31]Outubro!$K$24</f>
        <v>22.4</v>
      </c>
      <c r="V35" s="112">
        <f>[31]Outubro!$K$25</f>
        <v>0.4</v>
      </c>
      <c r="W35" s="112">
        <f>[31]Outubro!$K$26</f>
        <v>0</v>
      </c>
      <c r="X35" s="112">
        <f>[31]Outubro!$K$27</f>
        <v>0</v>
      </c>
      <c r="Y35" s="112">
        <f>[31]Outubro!$K$28</f>
        <v>8.6</v>
      </c>
      <c r="Z35" s="112">
        <f>[31]Outubro!$K$29</f>
        <v>1.2</v>
      </c>
      <c r="AA35" s="112">
        <f>[31]Outubro!$K$30</f>
        <v>31.2</v>
      </c>
      <c r="AB35" s="112">
        <f>[31]Outubro!$K$31</f>
        <v>0</v>
      </c>
      <c r="AC35" s="112">
        <f>[31]Outubro!$K$32</f>
        <v>0</v>
      </c>
      <c r="AD35" s="112">
        <f>[31]Outubro!$K$33</f>
        <v>0</v>
      </c>
      <c r="AE35" s="112">
        <f>[31]Outubro!$K$34</f>
        <v>5</v>
      </c>
      <c r="AF35" s="112">
        <f>[31]Outubro!$K$35</f>
        <v>2.6</v>
      </c>
      <c r="AG35" s="117">
        <f t="shared" si="4"/>
        <v>198.99999999999997</v>
      </c>
      <c r="AH35" s="119">
        <f t="shared" si="5"/>
        <v>94.2</v>
      </c>
      <c r="AI35" s="56">
        <f t="shared" si="6"/>
        <v>17</v>
      </c>
    </row>
    <row r="36" spans="1:37" x14ac:dyDescent="0.2">
      <c r="A36" s="48" t="s">
        <v>123</v>
      </c>
      <c r="B36" s="112">
        <f>[32]Outubro!$K$5</f>
        <v>0</v>
      </c>
      <c r="C36" s="112">
        <f>[32]Outubro!$K$6</f>
        <v>0</v>
      </c>
      <c r="D36" s="112">
        <f>[32]Outubro!$K$7</f>
        <v>0.2</v>
      </c>
      <c r="E36" s="112">
        <f>[32]Outubro!$K$8</f>
        <v>0</v>
      </c>
      <c r="F36" s="112">
        <f>[32]Outubro!$K$9</f>
        <v>0</v>
      </c>
      <c r="G36" s="112">
        <f>[32]Outubro!$K$10</f>
        <v>0</v>
      </c>
      <c r="H36" s="112">
        <f>[32]Outubro!$K$11</f>
        <v>0.4</v>
      </c>
      <c r="I36" s="112">
        <f>[32]Outubro!$K$12</f>
        <v>143.19999999999999</v>
      </c>
      <c r="J36" s="112">
        <f>[32]Outubro!$K$13</f>
        <v>5.0000000000000009</v>
      </c>
      <c r="K36" s="112">
        <f>[32]Outubro!$K$14</f>
        <v>0</v>
      </c>
      <c r="L36" s="112">
        <f>[32]Outubro!$K$15</f>
        <v>0</v>
      </c>
      <c r="M36" s="112">
        <f>[32]Outubro!$K$16</f>
        <v>0</v>
      </c>
      <c r="N36" s="112">
        <f>[32]Outubro!$K$17</f>
        <v>0</v>
      </c>
      <c r="O36" s="112">
        <f>[32]Outubro!$K$18</f>
        <v>0</v>
      </c>
      <c r="P36" s="112">
        <f>[32]Outubro!$K$19</f>
        <v>0</v>
      </c>
      <c r="Q36" s="112">
        <f>[32]Outubro!$K$20</f>
        <v>0</v>
      </c>
      <c r="R36" s="112">
        <f>[32]Outubro!$K$21</f>
        <v>11.4</v>
      </c>
      <c r="S36" s="112">
        <f>[32]Outubro!$K$22</f>
        <v>3.4000000000000004</v>
      </c>
      <c r="T36" s="112">
        <f>[32]Outubro!$K$23</f>
        <v>0</v>
      </c>
      <c r="U36" s="112">
        <f>[32]Outubro!$K$24</f>
        <v>2.2000000000000002</v>
      </c>
      <c r="V36" s="112">
        <f>[32]Outubro!$K$25</f>
        <v>0</v>
      </c>
      <c r="W36" s="112">
        <f>[32]Outubro!$K$26</f>
        <v>0</v>
      </c>
      <c r="X36" s="112">
        <f>[32]Outubro!$K$27</f>
        <v>0</v>
      </c>
      <c r="Y36" s="112">
        <f>[32]Outubro!$K$28</f>
        <v>12.399999999999999</v>
      </c>
      <c r="Z36" s="112">
        <f>[32]Outubro!$K$29</f>
        <v>0.2</v>
      </c>
      <c r="AA36" s="112">
        <f>[32]Outubro!$K$30</f>
        <v>0.4</v>
      </c>
      <c r="AB36" s="112">
        <f>[32]Outubro!$K$31</f>
        <v>11.8</v>
      </c>
      <c r="AC36" s="112">
        <f>[32]Outubro!$K$32</f>
        <v>0.2</v>
      </c>
      <c r="AD36" s="112">
        <f>[32]Outubro!$K$33</f>
        <v>0.4</v>
      </c>
      <c r="AE36" s="112">
        <f>[32]Outubro!$K$34</f>
        <v>3</v>
      </c>
      <c r="AF36" s="112">
        <f>[32]Outubro!$K$35</f>
        <v>45.400000000000006</v>
      </c>
      <c r="AG36" s="117">
        <f t="shared" si="4"/>
        <v>239.6</v>
      </c>
      <c r="AH36" s="119">
        <f t="shared" si="5"/>
        <v>143.19999999999999</v>
      </c>
      <c r="AI36" s="56">
        <f t="shared" si="6"/>
        <v>16</v>
      </c>
    </row>
    <row r="37" spans="1:37" x14ac:dyDescent="0.2">
      <c r="A37" s="48" t="s">
        <v>14</v>
      </c>
      <c r="B37" s="112">
        <f>[33]Outubro!$K$5</f>
        <v>38.999999999999993</v>
      </c>
      <c r="C37" s="112">
        <f>[33]Outubro!$K$6</f>
        <v>0.6</v>
      </c>
      <c r="D37" s="112">
        <f>[33]Outubro!$K$7</f>
        <v>0</v>
      </c>
      <c r="E37" s="112">
        <f>[33]Outubro!$K$8</f>
        <v>0</v>
      </c>
      <c r="F37" s="112">
        <f>[33]Outubro!$K$9</f>
        <v>0</v>
      </c>
      <c r="G37" s="112">
        <f>[33]Outubro!$K$10</f>
        <v>0.4</v>
      </c>
      <c r="H37" s="112">
        <f>[33]Outubro!$K$11</f>
        <v>0.2</v>
      </c>
      <c r="I37" s="112">
        <f>[33]Outubro!$K$12</f>
        <v>12</v>
      </c>
      <c r="J37" s="112">
        <f>[33]Outubro!$K$13</f>
        <v>4.3999999999999995</v>
      </c>
      <c r="K37" s="112">
        <f>[33]Outubro!$K$14</f>
        <v>0</v>
      </c>
      <c r="L37" s="112">
        <f>[33]Outubro!$K$15</f>
        <v>0</v>
      </c>
      <c r="M37" s="112">
        <f>[33]Outubro!$K$16</f>
        <v>0.2</v>
      </c>
      <c r="N37" s="112">
        <f>[33]Outubro!$K$17</f>
        <v>13.2</v>
      </c>
      <c r="O37" s="112">
        <f>[33]Outubro!$K$18</f>
        <v>0.2</v>
      </c>
      <c r="P37" s="112">
        <f>[33]Outubro!$K$19</f>
        <v>0</v>
      </c>
      <c r="Q37" s="112">
        <f>[33]Outubro!$K$20</f>
        <v>0</v>
      </c>
      <c r="R37" s="112">
        <f>[33]Outubro!$K$21</f>
        <v>5.8</v>
      </c>
      <c r="S37" s="112">
        <f>[33]Outubro!$K$22</f>
        <v>0</v>
      </c>
      <c r="T37" s="112">
        <f>[33]Outubro!$K$23</f>
        <v>0</v>
      </c>
      <c r="U37" s="112">
        <f>[33]Outubro!$K$24</f>
        <v>11.2</v>
      </c>
      <c r="V37" s="112">
        <f>[33]Outubro!$K$25</f>
        <v>0.2</v>
      </c>
      <c r="W37" s="112">
        <f>[33]Outubro!$K$26</f>
        <v>0</v>
      </c>
      <c r="X37" s="112">
        <f>[33]Outubro!$K$27</f>
        <v>0</v>
      </c>
      <c r="Y37" s="112">
        <f>[33]Outubro!$K$28</f>
        <v>15.4</v>
      </c>
      <c r="Z37" s="112">
        <f>[33]Outubro!$K$29</f>
        <v>3.8000000000000003</v>
      </c>
      <c r="AA37" s="112">
        <f>[33]Outubro!$K$30</f>
        <v>0</v>
      </c>
      <c r="AB37" s="112">
        <f>[33]Outubro!$K$31</f>
        <v>4.2</v>
      </c>
      <c r="AC37" s="112">
        <f>[33]Outubro!$K$32</f>
        <v>11</v>
      </c>
      <c r="AD37" s="112">
        <f>[33]Outubro!$K$33</f>
        <v>0</v>
      </c>
      <c r="AE37" s="112">
        <f>[33]Outubro!$K$34</f>
        <v>0.6</v>
      </c>
      <c r="AF37" s="112">
        <f>[33]Outubro!$K$35</f>
        <v>8.6</v>
      </c>
      <c r="AG37" s="117">
        <f t="shared" si="4"/>
        <v>131</v>
      </c>
      <c r="AH37" s="119">
        <f t="shared" si="5"/>
        <v>38.999999999999993</v>
      </c>
      <c r="AI37" s="56">
        <f t="shared" si="6"/>
        <v>13</v>
      </c>
    </row>
    <row r="38" spans="1:37" x14ac:dyDescent="0.2">
      <c r="A38" s="48" t="s">
        <v>153</v>
      </c>
      <c r="B38" s="112">
        <f>[34]Outubro!$K$5</f>
        <v>4.4000000000000004</v>
      </c>
      <c r="C38" s="112">
        <f>[34]Outubro!$K$6</f>
        <v>0.2</v>
      </c>
      <c r="D38" s="112">
        <f>[34]Outubro!$K$7</f>
        <v>0</v>
      </c>
      <c r="E38" s="112">
        <f>[34]Outubro!$K$8</f>
        <v>0</v>
      </c>
      <c r="F38" s="112">
        <f>[34]Outubro!$K$9</f>
        <v>0</v>
      </c>
      <c r="G38" s="112">
        <f>[34]Outubro!$K$10</f>
        <v>0</v>
      </c>
      <c r="H38" s="112">
        <f>[34]Outubro!$K$11</f>
        <v>51.4</v>
      </c>
      <c r="I38" s="112">
        <f>[34]Outubro!$K$12</f>
        <v>0.2</v>
      </c>
      <c r="J38" s="112">
        <f>[34]Outubro!$K$13</f>
        <v>3.4000000000000004</v>
      </c>
      <c r="K38" s="112">
        <f>[34]Outubro!$K$14</f>
        <v>0</v>
      </c>
      <c r="L38" s="112">
        <f>[34]Outubro!$K$15</f>
        <v>0</v>
      </c>
      <c r="M38" s="112">
        <f>[34]Outubro!$K$16</f>
        <v>0</v>
      </c>
      <c r="N38" s="112">
        <f>[34]Outubro!$K$17</f>
        <v>15.2</v>
      </c>
      <c r="O38" s="112">
        <f>[34]Outubro!$K$18</f>
        <v>0</v>
      </c>
      <c r="P38" s="112">
        <f>[34]Outubro!$K$19</f>
        <v>5.8</v>
      </c>
      <c r="Q38" s="112">
        <f>[34]Outubro!$K$20</f>
        <v>0</v>
      </c>
      <c r="R38" s="112">
        <f>[34]Outubro!$K$21</f>
        <v>11.599999999999998</v>
      </c>
      <c r="S38" s="112">
        <f>[34]Outubro!$K$22</f>
        <v>0</v>
      </c>
      <c r="T38" s="112">
        <f>[34]Outubro!$K$23</f>
        <v>0.60000000000000009</v>
      </c>
      <c r="U38" s="112">
        <f>[34]Outubro!$K$24</f>
        <v>0</v>
      </c>
      <c r="V38" s="112">
        <f>[34]Outubro!$K$25</f>
        <v>0</v>
      </c>
      <c r="W38" s="112">
        <f>[34]Outubro!$K$26</f>
        <v>0</v>
      </c>
      <c r="X38" s="112">
        <f>[34]Outubro!$K$27</f>
        <v>0</v>
      </c>
      <c r="Y38" s="112">
        <f>[34]Outubro!$K$28</f>
        <v>2.8000000000000003</v>
      </c>
      <c r="Z38" s="112">
        <f>[34]Outubro!$K$29</f>
        <v>0.2</v>
      </c>
      <c r="AA38" s="112">
        <f>[34]Outubro!$K$30</f>
        <v>0</v>
      </c>
      <c r="AB38" s="112">
        <f>[34]Outubro!$K$31</f>
        <v>0.2</v>
      </c>
      <c r="AC38" s="112">
        <f>[34]Outubro!$K$32</f>
        <v>1</v>
      </c>
      <c r="AD38" s="112">
        <f>[34]Outubro!$K$33</f>
        <v>0.2</v>
      </c>
      <c r="AE38" s="112">
        <f>[34]Outubro!$K$34</f>
        <v>3.2</v>
      </c>
      <c r="AF38" s="112">
        <f>[34]Outubro!$K$35</f>
        <v>0.2</v>
      </c>
      <c r="AG38" s="117">
        <f t="shared" si="4"/>
        <v>100.6</v>
      </c>
      <c r="AH38" s="119">
        <f t="shared" si="5"/>
        <v>51.4</v>
      </c>
      <c r="AI38" s="56">
        <f t="shared" si="6"/>
        <v>15</v>
      </c>
    </row>
    <row r="39" spans="1:37" x14ac:dyDescent="0.2">
      <c r="A39" s="48" t="s">
        <v>15</v>
      </c>
      <c r="B39" s="112">
        <f>[35]Outubro!$K$5</f>
        <v>0</v>
      </c>
      <c r="C39" s="112">
        <f>[35]Outubro!$K$6</f>
        <v>0</v>
      </c>
      <c r="D39" s="112">
        <f>[35]Outubro!$K$7</f>
        <v>0</v>
      </c>
      <c r="E39" s="112">
        <f>[35]Outubro!$K$8</f>
        <v>0</v>
      </c>
      <c r="F39" s="112">
        <f>[35]Outubro!$K$9</f>
        <v>0</v>
      </c>
      <c r="G39" s="112">
        <f>[35]Outubro!$K$10</f>
        <v>0</v>
      </c>
      <c r="H39" s="112">
        <f>[35]Outubro!$K$11</f>
        <v>0</v>
      </c>
      <c r="I39" s="112">
        <f>[35]Outubro!$K$12</f>
        <v>0.4</v>
      </c>
      <c r="J39" s="112">
        <f>[35]Outubro!$K$13</f>
        <v>0</v>
      </c>
      <c r="K39" s="112">
        <f>[35]Outubro!$K$14</f>
        <v>0</v>
      </c>
      <c r="L39" s="112">
        <f>[35]Outubro!$K$15</f>
        <v>0</v>
      </c>
      <c r="M39" s="112">
        <f>[35]Outubro!$K$16</f>
        <v>0</v>
      </c>
      <c r="N39" s="112">
        <f>[35]Outubro!$K$17</f>
        <v>0</v>
      </c>
      <c r="O39" s="112">
        <f>[35]Outubro!$K$18</f>
        <v>0</v>
      </c>
      <c r="P39" s="112">
        <f>[35]Outubro!$K$19</f>
        <v>0</v>
      </c>
      <c r="Q39" s="112">
        <f>[35]Outubro!$K$20</f>
        <v>0</v>
      </c>
      <c r="R39" s="112">
        <f>[35]Outubro!$K$21</f>
        <v>0</v>
      </c>
      <c r="S39" s="112">
        <f>[35]Outubro!$K$22</f>
        <v>0</v>
      </c>
      <c r="T39" s="112">
        <f>[35]Outubro!$K$23</f>
        <v>17.400000000000002</v>
      </c>
      <c r="U39" s="112">
        <f>[35]Outubro!$K$24</f>
        <v>10.200000000000001</v>
      </c>
      <c r="V39" s="112">
        <f>[35]Outubro!$K$25</f>
        <v>0.2</v>
      </c>
      <c r="W39" s="112">
        <f>[35]Outubro!$K$26</f>
        <v>0</v>
      </c>
      <c r="X39" s="112">
        <f>[35]Outubro!$K$27</f>
        <v>0</v>
      </c>
      <c r="Y39" s="112">
        <f>[35]Outubro!$K$28</f>
        <v>12.8</v>
      </c>
      <c r="Z39" s="112">
        <f>[35]Outubro!$K$29</f>
        <v>0</v>
      </c>
      <c r="AA39" s="112">
        <f>[35]Outubro!$K$30</f>
        <v>4.6000000000000005</v>
      </c>
      <c r="AB39" s="112">
        <f>[35]Outubro!$K$31</f>
        <v>1.4000000000000001</v>
      </c>
      <c r="AC39" s="112">
        <f>[35]Outubro!$K$32</f>
        <v>3.6</v>
      </c>
      <c r="AD39" s="112">
        <f>[35]Outubro!$K$33</f>
        <v>0</v>
      </c>
      <c r="AE39" s="112">
        <f>[35]Outubro!$K$34</f>
        <v>4.5999999999999996</v>
      </c>
      <c r="AF39" s="112">
        <f>[35]Outubro!$K$35</f>
        <v>43.199999999999996</v>
      </c>
      <c r="AG39" s="117">
        <f t="shared" si="4"/>
        <v>98.4</v>
      </c>
      <c r="AH39" s="119">
        <f t="shared" si="5"/>
        <v>43.199999999999996</v>
      </c>
      <c r="AI39" s="56">
        <f t="shared" si="6"/>
        <v>21</v>
      </c>
      <c r="AJ39" s="12" t="s">
        <v>35</v>
      </c>
    </row>
    <row r="40" spans="1:37" x14ac:dyDescent="0.2">
      <c r="A40" s="48" t="s">
        <v>16</v>
      </c>
      <c r="B40" s="112">
        <f>[36]Outubro!$K$5</f>
        <v>0</v>
      </c>
      <c r="C40" s="112">
        <f>[36]Outubro!$K$6</f>
        <v>0</v>
      </c>
      <c r="D40" s="112">
        <f>[36]Outubro!$K$7</f>
        <v>0</v>
      </c>
      <c r="E40" s="112">
        <f>[36]Outubro!$K$8</f>
        <v>0</v>
      </c>
      <c r="F40" s="112">
        <f>[36]Outubro!$K$9</f>
        <v>0</v>
      </c>
      <c r="G40" s="112">
        <f>[36]Outubro!$K$10</f>
        <v>0</v>
      </c>
      <c r="H40" s="112">
        <f>[36]Outubro!$K$11</f>
        <v>0</v>
      </c>
      <c r="I40" s="112">
        <f>[36]Outubro!$K$12</f>
        <v>8.6</v>
      </c>
      <c r="J40" s="112">
        <f>[36]Outubro!$K$13</f>
        <v>0</v>
      </c>
      <c r="K40" s="112">
        <f>[36]Outubro!$K$14</f>
        <v>0</v>
      </c>
      <c r="L40" s="112">
        <f>[36]Outubro!$K$15</f>
        <v>0</v>
      </c>
      <c r="M40" s="112">
        <f>[36]Outubro!$K$16</f>
        <v>0</v>
      </c>
      <c r="N40" s="112">
        <f>[36]Outubro!$K$17</f>
        <v>0</v>
      </c>
      <c r="O40" s="112">
        <f>[36]Outubro!$K$18</f>
        <v>0</v>
      </c>
      <c r="P40" s="112">
        <f>[36]Outubro!$K$19</f>
        <v>0</v>
      </c>
      <c r="Q40" s="112">
        <f>[36]Outubro!$K$20</f>
        <v>0</v>
      </c>
      <c r="R40" s="112">
        <f>[36]Outubro!$K$21</f>
        <v>0</v>
      </c>
      <c r="S40" s="112">
        <f>[36]Outubro!$K$22</f>
        <v>0</v>
      </c>
      <c r="T40" s="112">
        <f>[36]Outubro!$K$23</f>
        <v>14.8</v>
      </c>
      <c r="U40" s="112">
        <f>[36]Outubro!$K$24</f>
        <v>11.799999999999999</v>
      </c>
      <c r="V40" s="112">
        <f>[36]Outubro!$K$25</f>
        <v>4.4000000000000004</v>
      </c>
      <c r="W40" s="112">
        <f>[36]Outubro!$K$26</f>
        <v>0</v>
      </c>
      <c r="X40" s="112">
        <f>[36]Outubro!$K$27</f>
        <v>0</v>
      </c>
      <c r="Y40" s="112">
        <f>[36]Outubro!$K$28</f>
        <v>0.4</v>
      </c>
      <c r="Z40" s="112">
        <f>[36]Outubro!$K$29</f>
        <v>0.2</v>
      </c>
      <c r="AA40" s="112">
        <f>[36]Outubro!$K$30</f>
        <v>12.6</v>
      </c>
      <c r="AB40" s="112">
        <f>[36]Outubro!$K$31</f>
        <v>2.6</v>
      </c>
      <c r="AC40" s="112">
        <f>[36]Outubro!$K$32</f>
        <v>13.799999999999999</v>
      </c>
      <c r="AD40" s="112">
        <f>[36]Outubro!$K$33</f>
        <v>0</v>
      </c>
      <c r="AE40" s="112">
        <f>[36]Outubro!$K$34</f>
        <v>0</v>
      </c>
      <c r="AF40" s="112">
        <f>[36]Outubro!$K$35</f>
        <v>8</v>
      </c>
      <c r="AG40" s="117">
        <f t="shared" si="4"/>
        <v>77.2</v>
      </c>
      <c r="AH40" s="119">
        <f t="shared" si="5"/>
        <v>14.8</v>
      </c>
      <c r="AI40" s="56">
        <f t="shared" si="6"/>
        <v>21</v>
      </c>
      <c r="AK40" s="12" t="s">
        <v>35</v>
      </c>
    </row>
    <row r="41" spans="1:37" x14ac:dyDescent="0.2">
      <c r="A41" s="48" t="s">
        <v>154</v>
      </c>
      <c r="B41" s="112">
        <f>[37]Outubro!$K$5</f>
        <v>1.5999999999999999</v>
      </c>
      <c r="C41" s="112">
        <f>[37]Outubro!$K$6</f>
        <v>0</v>
      </c>
      <c r="D41" s="112">
        <f>[37]Outubro!$K$7</f>
        <v>0</v>
      </c>
      <c r="E41" s="112">
        <f>[37]Outubro!$K$8</f>
        <v>0</v>
      </c>
      <c r="F41" s="112">
        <f>[37]Outubro!$K$9</f>
        <v>0</v>
      </c>
      <c r="G41" s="112">
        <f>[37]Outubro!$K$10</f>
        <v>0</v>
      </c>
      <c r="H41" s="112">
        <f>[37]Outubro!$K$11</f>
        <v>0</v>
      </c>
      <c r="I41" s="112">
        <f>[37]Outubro!$K$12</f>
        <v>19.2</v>
      </c>
      <c r="J41" s="112">
        <f>[37]Outubro!$K$13</f>
        <v>0.2</v>
      </c>
      <c r="K41" s="112">
        <f>[37]Outubro!$K$14</f>
        <v>0</v>
      </c>
      <c r="L41" s="112">
        <f>[37]Outubro!$K$15</f>
        <v>0</v>
      </c>
      <c r="M41" s="112">
        <f>[37]Outubro!$K$16</f>
        <v>0</v>
      </c>
      <c r="N41" s="112">
        <f>[37]Outubro!$K$17</f>
        <v>0</v>
      </c>
      <c r="O41" s="112">
        <f>[37]Outubro!$K$18</f>
        <v>0</v>
      </c>
      <c r="P41" s="112">
        <f>[37]Outubro!$K$19</f>
        <v>0</v>
      </c>
      <c r="Q41" s="112">
        <f>[37]Outubro!$K$20</f>
        <v>0</v>
      </c>
      <c r="R41" s="112">
        <f>[37]Outubro!$K$21</f>
        <v>0</v>
      </c>
      <c r="S41" s="112">
        <f>[37]Outubro!$K$22</f>
        <v>0</v>
      </c>
      <c r="T41" s="112">
        <f>[37]Outubro!$K$23</f>
        <v>10.4</v>
      </c>
      <c r="U41" s="112">
        <f>[37]Outubro!$K$24</f>
        <v>10.399999999999999</v>
      </c>
      <c r="V41" s="112">
        <f>[37]Outubro!$K$25</f>
        <v>0</v>
      </c>
      <c r="W41" s="112">
        <f>[37]Outubro!$K$26</f>
        <v>0</v>
      </c>
      <c r="X41" s="112">
        <f>[37]Outubro!$K$27</f>
        <v>1.4</v>
      </c>
      <c r="Y41" s="112">
        <f>[37]Outubro!$K$28</f>
        <v>0.2</v>
      </c>
      <c r="Z41" s="112">
        <f>[37]Outubro!$K$29</f>
        <v>0</v>
      </c>
      <c r="AA41" s="112">
        <f>[37]Outubro!$K$30</f>
        <v>39.200000000000003</v>
      </c>
      <c r="AB41" s="112">
        <f>[37]Outubro!$K$31</f>
        <v>25.200000000000003</v>
      </c>
      <c r="AC41" s="112">
        <f>[37]Outubro!$K$32</f>
        <v>1</v>
      </c>
      <c r="AD41" s="112">
        <f>[37]Outubro!$K$33</f>
        <v>2</v>
      </c>
      <c r="AE41" s="112">
        <f>[37]Outubro!$K$34</f>
        <v>2.4000000000000004</v>
      </c>
      <c r="AF41" s="112">
        <f>[37]Outubro!$K$35</f>
        <v>0</v>
      </c>
      <c r="AG41" s="117">
        <f t="shared" si="4"/>
        <v>113.2</v>
      </c>
      <c r="AH41" s="119">
        <f t="shared" si="5"/>
        <v>39.200000000000003</v>
      </c>
      <c r="AI41" s="56">
        <f t="shared" si="6"/>
        <v>19</v>
      </c>
    </row>
    <row r="42" spans="1:37" x14ac:dyDescent="0.2">
      <c r="A42" s="48" t="s">
        <v>17</v>
      </c>
      <c r="B42" s="112">
        <f>[38]Outubro!$K$5</f>
        <v>0.60000000000000009</v>
      </c>
      <c r="C42" s="112">
        <f>[38]Outubro!$K$6</f>
        <v>0</v>
      </c>
      <c r="D42" s="112">
        <f>[38]Outubro!$K$7</f>
        <v>0</v>
      </c>
      <c r="E42" s="112">
        <f>[38]Outubro!$K$8</f>
        <v>0</v>
      </c>
      <c r="F42" s="112">
        <f>[38]Outubro!$K$9</f>
        <v>0</v>
      </c>
      <c r="G42" s="112">
        <f>[38]Outubro!$K$10</f>
        <v>0</v>
      </c>
      <c r="H42" s="112">
        <f>[38]Outubro!$K$11</f>
        <v>0</v>
      </c>
      <c r="I42" s="112">
        <f>[38]Outubro!$K$12</f>
        <v>153</v>
      </c>
      <c r="J42" s="112">
        <f>[38]Outubro!$K$13</f>
        <v>3.4000000000000004</v>
      </c>
      <c r="K42" s="112">
        <f>[38]Outubro!$K$14</f>
        <v>0</v>
      </c>
      <c r="L42" s="112">
        <f>[38]Outubro!$K$15</f>
        <v>0</v>
      </c>
      <c r="M42" s="112">
        <f>[38]Outubro!$K$16</f>
        <v>0</v>
      </c>
      <c r="N42" s="112">
        <f>[38]Outubro!$K$17</f>
        <v>0</v>
      </c>
      <c r="O42" s="112">
        <f>[38]Outubro!$K$18</f>
        <v>0</v>
      </c>
      <c r="P42" s="112">
        <f>[38]Outubro!$K$19</f>
        <v>0</v>
      </c>
      <c r="Q42" s="112">
        <f>[38]Outubro!$K$20</f>
        <v>17</v>
      </c>
      <c r="R42" s="112">
        <f>[38]Outubro!$K$21</f>
        <v>0.2</v>
      </c>
      <c r="S42" s="112">
        <f>[38]Outubro!$K$22</f>
        <v>7</v>
      </c>
      <c r="T42" s="112">
        <f>[38]Outubro!$K$23</f>
        <v>0.60000000000000009</v>
      </c>
      <c r="U42" s="112">
        <f>[38]Outubro!$K$24</f>
        <v>10.6</v>
      </c>
      <c r="V42" s="112">
        <f>[38]Outubro!$K$25</f>
        <v>0.2</v>
      </c>
      <c r="W42" s="112">
        <f>[38]Outubro!$K$26</f>
        <v>0</v>
      </c>
      <c r="X42" s="112">
        <f>[38]Outubro!$K$27</f>
        <v>0</v>
      </c>
      <c r="Y42" s="112">
        <f>[38]Outubro!$K$28</f>
        <v>25.999999999999996</v>
      </c>
      <c r="Z42" s="112">
        <f>[38]Outubro!$K$29</f>
        <v>14.2</v>
      </c>
      <c r="AA42" s="112">
        <f>[38]Outubro!$K$30</f>
        <v>0.60000000000000009</v>
      </c>
      <c r="AB42" s="112">
        <f>[38]Outubro!$K$31</f>
        <v>4.4000000000000004</v>
      </c>
      <c r="AC42" s="112">
        <f>[38]Outubro!$K$32</f>
        <v>0.4</v>
      </c>
      <c r="AD42" s="112">
        <f>[38]Outubro!$K$33</f>
        <v>0.8</v>
      </c>
      <c r="AE42" s="112">
        <f>[38]Outubro!$K$34</f>
        <v>0</v>
      </c>
      <c r="AF42" s="112">
        <f>[38]Outubro!$K$35</f>
        <v>31.999999999999996</v>
      </c>
      <c r="AG42" s="117">
        <f t="shared" si="4"/>
        <v>270.99999999999994</v>
      </c>
      <c r="AH42" s="119">
        <f t="shared" si="5"/>
        <v>153</v>
      </c>
      <c r="AI42" s="56">
        <f t="shared" si="6"/>
        <v>15</v>
      </c>
    </row>
    <row r="43" spans="1:37" x14ac:dyDescent="0.2">
      <c r="A43" s="48" t="s">
        <v>136</v>
      </c>
      <c r="B43" s="112">
        <f>[39]Outubro!$K$5</f>
        <v>21.4</v>
      </c>
      <c r="C43" s="112">
        <f>[39]Outubro!$K$6</f>
        <v>0.4</v>
      </c>
      <c r="D43" s="112">
        <f>[39]Outubro!$K$7</f>
        <v>0</v>
      </c>
      <c r="E43" s="112">
        <f>[39]Outubro!$K$8</f>
        <v>0</v>
      </c>
      <c r="F43" s="112">
        <f>[39]Outubro!$K$9</f>
        <v>0</v>
      </c>
      <c r="G43" s="112">
        <f>[39]Outubro!$K$10</f>
        <v>0</v>
      </c>
      <c r="H43" s="112">
        <f>[39]Outubro!$K$11</f>
        <v>0</v>
      </c>
      <c r="I43" s="112">
        <f>[39]Outubro!$K$12</f>
        <v>27.2</v>
      </c>
      <c r="J43" s="112">
        <f>[39]Outubro!$K$13</f>
        <v>1.2</v>
      </c>
      <c r="K43" s="112">
        <f>[39]Outubro!$K$14</f>
        <v>0</v>
      </c>
      <c r="L43" s="112">
        <f>[39]Outubro!$K$15</f>
        <v>0</v>
      </c>
      <c r="M43" s="112">
        <f>[39]Outubro!$K$16</f>
        <v>0</v>
      </c>
      <c r="N43" s="112">
        <f>[39]Outubro!$K$17</f>
        <v>0</v>
      </c>
      <c r="O43" s="112">
        <f>[39]Outubro!$K$18</f>
        <v>0</v>
      </c>
      <c r="P43" s="112">
        <f>[39]Outubro!$K$19</f>
        <v>0</v>
      </c>
      <c r="Q43" s="112">
        <f>[39]Outubro!$K$20</f>
        <v>0</v>
      </c>
      <c r="R43" s="112">
        <f>[39]Outubro!$K$21</f>
        <v>0.2</v>
      </c>
      <c r="S43" s="112">
        <f>[39]Outubro!$K$22</f>
        <v>25.799999999999997</v>
      </c>
      <c r="T43" s="112">
        <f>[39]Outubro!$K$23</f>
        <v>0.2</v>
      </c>
      <c r="U43" s="112">
        <f>[39]Outubro!$K$24</f>
        <v>1</v>
      </c>
      <c r="V43" s="112">
        <f>[39]Outubro!$K$25</f>
        <v>0</v>
      </c>
      <c r="W43" s="112">
        <f>[39]Outubro!$K$26</f>
        <v>0</v>
      </c>
      <c r="X43" s="112">
        <f>[39]Outubro!$K$27</f>
        <v>0</v>
      </c>
      <c r="Y43" s="112">
        <f>[39]Outubro!$K$28</f>
        <v>11.200000000000001</v>
      </c>
      <c r="Z43" s="112">
        <f>[39]Outubro!$K$29</f>
        <v>0</v>
      </c>
      <c r="AA43" s="112">
        <f>[39]Outubro!$K$30</f>
        <v>0</v>
      </c>
      <c r="AB43" s="112">
        <f>[39]Outubro!$K$31</f>
        <v>2</v>
      </c>
      <c r="AC43" s="112">
        <f>[39]Outubro!$K$32</f>
        <v>10.199999999999998</v>
      </c>
      <c r="AD43" s="112">
        <f>[39]Outubro!$K$33</f>
        <v>0</v>
      </c>
      <c r="AE43" s="112">
        <f>[39]Outubro!$K$34</f>
        <v>1</v>
      </c>
      <c r="AF43" s="112">
        <f>[39]Outubro!$K$35</f>
        <v>0</v>
      </c>
      <c r="AG43" s="117">
        <f t="shared" si="4"/>
        <v>101.80000000000001</v>
      </c>
      <c r="AH43" s="119">
        <f t="shared" si="5"/>
        <v>27.2</v>
      </c>
      <c r="AI43" s="56">
        <f t="shared" si="6"/>
        <v>19</v>
      </c>
      <c r="AK43" s="12" t="s">
        <v>35</v>
      </c>
    </row>
    <row r="44" spans="1:37" x14ac:dyDescent="0.2">
      <c r="A44" s="48" t="s">
        <v>18</v>
      </c>
      <c r="B44" s="112">
        <f>[40]Outubro!$K$5</f>
        <v>0.8</v>
      </c>
      <c r="C44" s="112">
        <f>[40]Outubro!$K$6</f>
        <v>0.4</v>
      </c>
      <c r="D44" s="112">
        <f>[40]Outubro!$K$7</f>
        <v>0</v>
      </c>
      <c r="E44" s="112">
        <f>[40]Outubro!$K$8</f>
        <v>0</v>
      </c>
      <c r="F44" s="112">
        <f>[40]Outubro!$K$9</f>
        <v>0.2</v>
      </c>
      <c r="G44" s="112">
        <f>[40]Outubro!$K$10</f>
        <v>0</v>
      </c>
      <c r="H44" s="112">
        <f>[40]Outubro!$K$11</f>
        <v>6.4</v>
      </c>
      <c r="I44" s="112">
        <f>[40]Outubro!$K$12</f>
        <v>1.9999999999999998</v>
      </c>
      <c r="J44" s="112">
        <f>[40]Outubro!$K$13</f>
        <v>0.60000000000000009</v>
      </c>
      <c r="K44" s="112">
        <f>[40]Outubro!$K$14</f>
        <v>4</v>
      </c>
      <c r="L44" s="112">
        <f>[40]Outubro!$K$15</f>
        <v>0</v>
      </c>
      <c r="M44" s="112">
        <f>[40]Outubro!$K$16</f>
        <v>0</v>
      </c>
      <c r="N44" s="112">
        <f>[40]Outubro!$K$17</f>
        <v>0</v>
      </c>
      <c r="O44" s="112">
        <f>[40]Outubro!$K$18</f>
        <v>7.4</v>
      </c>
      <c r="P44" s="112">
        <f>[40]Outubro!$K$19</f>
        <v>9.8000000000000007</v>
      </c>
      <c r="Q44" s="112">
        <f>[40]Outubro!$K$20</f>
        <v>1</v>
      </c>
      <c r="R44" s="112">
        <f>[40]Outubro!$K$21</f>
        <v>0</v>
      </c>
      <c r="S44" s="112">
        <f>[40]Outubro!$K$22</f>
        <v>0</v>
      </c>
      <c r="T44" s="112">
        <f>[40]Outubro!$K$23</f>
        <v>0.8</v>
      </c>
      <c r="U44" s="112">
        <f>[40]Outubro!$K$24</f>
        <v>0.6</v>
      </c>
      <c r="V44" s="112">
        <f>[40]Outubro!$K$25</f>
        <v>0</v>
      </c>
      <c r="W44" s="112">
        <f>[40]Outubro!$K$26</f>
        <v>0</v>
      </c>
      <c r="X44" s="112">
        <f>[40]Outubro!$K$27</f>
        <v>0.6</v>
      </c>
      <c r="Y44" s="112">
        <f>[40]Outubro!$K$28</f>
        <v>1</v>
      </c>
      <c r="Z44" s="112">
        <f>[40]Outubro!$K$29</f>
        <v>0.2</v>
      </c>
      <c r="AA44" s="112">
        <f>[40]Outubro!$K$30</f>
        <v>0.2</v>
      </c>
      <c r="AB44" s="112">
        <f>[40]Outubro!$K$31</f>
        <v>0.2</v>
      </c>
      <c r="AC44" s="112">
        <f>[40]Outubro!$K$32</f>
        <v>0.4</v>
      </c>
      <c r="AD44" s="112">
        <f>[40]Outubro!$K$33</f>
        <v>0.4</v>
      </c>
      <c r="AE44" s="112">
        <f>[40]Outubro!$K$34</f>
        <v>0.2</v>
      </c>
      <c r="AF44" s="112">
        <f>[40]Outubro!$K$35</f>
        <v>0</v>
      </c>
      <c r="AG44" s="117">
        <f t="shared" ref="AG44:AG45" si="7">SUM(B44:AF44)</f>
        <v>37.20000000000001</v>
      </c>
      <c r="AH44" s="119">
        <f t="shared" ref="AH44:AH45" si="8">MAX(B44:AF44)</f>
        <v>9.8000000000000007</v>
      </c>
      <c r="AI44" s="56">
        <f t="shared" si="6"/>
        <v>11</v>
      </c>
    </row>
    <row r="45" spans="1:37" hidden="1" x14ac:dyDescent="0.2">
      <c r="A45" s="48" t="s">
        <v>141</v>
      </c>
      <c r="B45" s="112" t="str">
        <f>[41]Outubro!$K$5</f>
        <v>*</v>
      </c>
      <c r="C45" s="112" t="str">
        <f>[41]Outubro!$K$6</f>
        <v>*</v>
      </c>
      <c r="D45" s="112" t="str">
        <f>[41]Outubro!$K$7</f>
        <v>*</v>
      </c>
      <c r="E45" s="112" t="str">
        <f>[41]Outubro!$K$8</f>
        <v>*</v>
      </c>
      <c r="F45" s="112" t="str">
        <f>[41]Outubro!$K$9</f>
        <v>*</v>
      </c>
      <c r="G45" s="112" t="str">
        <f>[41]Outubro!$K$10</f>
        <v>*</v>
      </c>
      <c r="H45" s="112" t="str">
        <f>[41]Outubro!$K$11</f>
        <v>*</v>
      </c>
      <c r="I45" s="112" t="str">
        <f>[41]Outubro!$K$12</f>
        <v>*</v>
      </c>
      <c r="J45" s="112" t="str">
        <f>[41]Outubro!$K$13</f>
        <v>*</v>
      </c>
      <c r="K45" s="112" t="str">
        <f>[41]Outubro!$K$14</f>
        <v>*</v>
      </c>
      <c r="L45" s="112" t="str">
        <f>[41]Outubro!$K$15</f>
        <v>*</v>
      </c>
      <c r="M45" s="112" t="str">
        <f>[41]Outubro!$K$16</f>
        <v>*</v>
      </c>
      <c r="N45" s="112" t="str">
        <f>[41]Outubro!$K$17</f>
        <v>*</v>
      </c>
      <c r="O45" s="112" t="str">
        <f>[41]Outubro!$K$18</f>
        <v>*</v>
      </c>
      <c r="P45" s="112" t="str">
        <f>[41]Outubro!$K$19</f>
        <v>*</v>
      </c>
      <c r="Q45" s="112" t="str">
        <f>[41]Outubro!$K$20</f>
        <v>*</v>
      </c>
      <c r="R45" s="112" t="str">
        <f>[41]Outubro!$K$21</f>
        <v>*</v>
      </c>
      <c r="S45" s="112" t="str">
        <f>[41]Outubro!$K$22</f>
        <v>*</v>
      </c>
      <c r="T45" s="112" t="str">
        <f>[41]Outubro!$K$23</f>
        <v>*</v>
      </c>
      <c r="U45" s="112" t="str">
        <f>[41]Outubro!$K$24</f>
        <v>*</v>
      </c>
      <c r="V45" s="112" t="str">
        <f>[41]Outubro!$K$25</f>
        <v>*</v>
      </c>
      <c r="W45" s="112" t="str">
        <f>[41]Outubro!$K$26</f>
        <v>*</v>
      </c>
      <c r="X45" s="112" t="str">
        <f>[41]Outubro!$K$27</f>
        <v>*</v>
      </c>
      <c r="Y45" s="112" t="str">
        <f>[41]Outubro!$K$28</f>
        <v>*</v>
      </c>
      <c r="Z45" s="112" t="str">
        <f>[41]Outubro!$K$29</f>
        <v>*</v>
      </c>
      <c r="AA45" s="112" t="str">
        <f>[41]Outubro!$K$30</f>
        <v>*</v>
      </c>
      <c r="AB45" s="112" t="str">
        <f>[41]Outubro!$K$31</f>
        <v>*</v>
      </c>
      <c r="AC45" s="112" t="str">
        <f>[41]Outubro!$K$32</f>
        <v>*</v>
      </c>
      <c r="AD45" s="112" t="str">
        <f>[41]Outubro!$K$33</f>
        <v>*</v>
      </c>
      <c r="AE45" s="112" t="str">
        <f>[41]Outubro!$K$34</f>
        <v>*</v>
      </c>
      <c r="AF45" s="112" t="str">
        <f>[41]Outubro!$K$35</f>
        <v>*</v>
      </c>
      <c r="AG45" s="117">
        <f t="shared" si="7"/>
        <v>0</v>
      </c>
      <c r="AH45" s="119">
        <f t="shared" si="8"/>
        <v>0</v>
      </c>
      <c r="AI45" s="56">
        <f t="shared" si="6"/>
        <v>0</v>
      </c>
    </row>
    <row r="46" spans="1:37" x14ac:dyDescent="0.2">
      <c r="A46" s="48" t="s">
        <v>19</v>
      </c>
      <c r="B46" s="112">
        <f>[42]Outubro!$K$5</f>
        <v>0</v>
      </c>
      <c r="C46" s="112">
        <f>[42]Outubro!$K$6</f>
        <v>0</v>
      </c>
      <c r="D46" s="112">
        <f>[42]Outubro!$K$7</f>
        <v>0</v>
      </c>
      <c r="E46" s="112">
        <f>[42]Outubro!$K$8</f>
        <v>0</v>
      </c>
      <c r="F46" s="112">
        <f>[42]Outubro!$K$9</f>
        <v>4</v>
      </c>
      <c r="G46" s="112">
        <f>[42]Outubro!$K$10</f>
        <v>0</v>
      </c>
      <c r="H46" s="112">
        <f>[42]Outubro!$K$11</f>
        <v>0</v>
      </c>
      <c r="I46" s="112">
        <f>[42]Outubro!$K$12</f>
        <v>10.6</v>
      </c>
      <c r="J46" s="112">
        <f>[42]Outubro!$K$13</f>
        <v>0.2</v>
      </c>
      <c r="K46" s="112">
        <f>[42]Outubro!$K$14</f>
        <v>0</v>
      </c>
      <c r="L46" s="112">
        <f>[42]Outubro!$K$15</f>
        <v>0</v>
      </c>
      <c r="M46" s="112">
        <f>[42]Outubro!$K$16</f>
        <v>0</v>
      </c>
      <c r="N46" s="112">
        <f>[42]Outubro!$K$17</f>
        <v>0</v>
      </c>
      <c r="O46" s="112">
        <f>[42]Outubro!$K$18</f>
        <v>0</v>
      </c>
      <c r="P46" s="112">
        <f>[42]Outubro!$K$19</f>
        <v>0</v>
      </c>
      <c r="Q46" s="112">
        <f>[42]Outubro!$K$20</f>
        <v>0.2</v>
      </c>
      <c r="R46" s="112">
        <f>[42]Outubro!$K$21</f>
        <v>0.60000000000000009</v>
      </c>
      <c r="S46" s="112">
        <f>[42]Outubro!$K$22</f>
        <v>32.400000000000006</v>
      </c>
      <c r="T46" s="112">
        <f>[42]Outubro!$K$23</f>
        <v>0.8</v>
      </c>
      <c r="U46" s="112">
        <f>[42]Outubro!$K$24</f>
        <v>4</v>
      </c>
      <c r="V46" s="112">
        <f>[42]Outubro!$K$25</f>
        <v>0</v>
      </c>
      <c r="W46" s="112">
        <f>[42]Outubro!$K$26</f>
        <v>0</v>
      </c>
      <c r="X46" s="112">
        <f>[42]Outubro!$K$27</f>
        <v>0.2</v>
      </c>
      <c r="Y46" s="112">
        <f>[42]Outubro!$K$28</f>
        <v>49.6</v>
      </c>
      <c r="Z46" s="112">
        <f>[42]Outubro!$K$29</f>
        <v>0</v>
      </c>
      <c r="AA46" s="112">
        <f>[42]Outubro!$K$30</f>
        <v>0</v>
      </c>
      <c r="AB46" s="112">
        <f>[42]Outubro!$K$31</f>
        <v>72.199999999999989</v>
      </c>
      <c r="AC46" s="112">
        <f>[42]Outubro!$K$32</f>
        <v>0.6</v>
      </c>
      <c r="AD46" s="112">
        <f>[42]Outubro!$K$33</f>
        <v>2.4</v>
      </c>
      <c r="AE46" s="112">
        <f>[42]Outubro!$K$34</f>
        <v>11.4</v>
      </c>
      <c r="AF46" s="112">
        <f>[42]Outubro!$K$35</f>
        <v>20</v>
      </c>
      <c r="AG46" s="117">
        <f t="shared" si="4"/>
        <v>209.2</v>
      </c>
      <c r="AH46" s="119">
        <f t="shared" si="5"/>
        <v>72.199999999999989</v>
      </c>
      <c r="AI46" s="56">
        <f t="shared" si="6"/>
        <v>16</v>
      </c>
      <c r="AJ46" s="12" t="s">
        <v>35</v>
      </c>
    </row>
    <row r="47" spans="1:37" x14ac:dyDescent="0.2">
      <c r="A47" s="48" t="s">
        <v>23</v>
      </c>
      <c r="B47" s="112">
        <f>[43]Outubro!$K$5</f>
        <v>0</v>
      </c>
      <c r="C47" s="112">
        <f>[43]Outubro!$K$6</f>
        <v>0</v>
      </c>
      <c r="D47" s="112">
        <f>[43]Outubro!$K$7</f>
        <v>0</v>
      </c>
      <c r="E47" s="112">
        <f>[43]Outubro!$K$8</f>
        <v>0</v>
      </c>
      <c r="F47" s="112">
        <f>[43]Outubro!$K$9</f>
        <v>5.4</v>
      </c>
      <c r="G47" s="112">
        <f>[43]Outubro!$K$10</f>
        <v>0</v>
      </c>
      <c r="H47" s="112">
        <f>[43]Outubro!$K$11</f>
        <v>0</v>
      </c>
      <c r="I47" s="112">
        <f>[43]Outubro!$K$12</f>
        <v>45.000000000000014</v>
      </c>
      <c r="J47" s="112">
        <f>[43]Outubro!$K$13</f>
        <v>2</v>
      </c>
      <c r="K47" s="112">
        <f>[43]Outubro!$K$14</f>
        <v>0</v>
      </c>
      <c r="L47" s="112">
        <f>[43]Outubro!$K$15</f>
        <v>0</v>
      </c>
      <c r="M47" s="112">
        <f>[43]Outubro!$K$16</f>
        <v>0</v>
      </c>
      <c r="N47" s="112">
        <f>[43]Outubro!$K$17</f>
        <v>0</v>
      </c>
      <c r="O47" s="112">
        <f>[43]Outubro!$K$18</f>
        <v>0</v>
      </c>
      <c r="P47" s="112">
        <f>[43]Outubro!$K$19</f>
        <v>1.4</v>
      </c>
      <c r="Q47" s="112">
        <f>[43]Outubro!$K$20</f>
        <v>0.2</v>
      </c>
      <c r="R47" s="112">
        <f>[43]Outubro!$K$21</f>
        <v>0</v>
      </c>
      <c r="S47" s="112">
        <f>[43]Outubro!$K$22</f>
        <v>0</v>
      </c>
      <c r="T47" s="112">
        <f>[43]Outubro!$K$23</f>
        <v>8.4</v>
      </c>
      <c r="U47" s="112">
        <f>[43]Outubro!$K$24</f>
        <v>1.4</v>
      </c>
      <c r="V47" s="112">
        <f>[43]Outubro!$K$25</f>
        <v>0</v>
      </c>
      <c r="W47" s="112">
        <f>[43]Outubro!$K$26</f>
        <v>0</v>
      </c>
      <c r="X47" s="112">
        <f>[43]Outubro!$K$27</f>
        <v>0</v>
      </c>
      <c r="Y47" s="112">
        <f>[43]Outubro!$K$28</f>
        <v>3.6</v>
      </c>
      <c r="Z47" s="112">
        <f>[43]Outubro!$K$29</f>
        <v>0</v>
      </c>
      <c r="AA47" s="112">
        <f>[43]Outubro!$K$30</f>
        <v>0.4</v>
      </c>
      <c r="AB47" s="112">
        <f>[43]Outubro!$K$31</f>
        <v>1</v>
      </c>
      <c r="AC47" s="112">
        <f>[43]Outubro!$K$32</f>
        <v>2.2000000000000002</v>
      </c>
      <c r="AD47" s="112">
        <f>[43]Outubro!$K$33</f>
        <v>0</v>
      </c>
      <c r="AE47" s="112">
        <f>[43]Outubro!$K$34</f>
        <v>0.8</v>
      </c>
      <c r="AF47" s="112">
        <f>[43]Outubro!$K$35</f>
        <v>0</v>
      </c>
      <c r="AG47" s="117">
        <f t="shared" si="4"/>
        <v>71.800000000000011</v>
      </c>
      <c r="AH47" s="119">
        <f t="shared" si="5"/>
        <v>45.000000000000014</v>
      </c>
      <c r="AI47" s="56">
        <f t="shared" si="6"/>
        <v>19</v>
      </c>
    </row>
    <row r="48" spans="1:37" x14ac:dyDescent="0.2">
      <c r="A48" s="48" t="s">
        <v>34</v>
      </c>
      <c r="B48" s="112">
        <f>[44]Outubro!$K$5</f>
        <v>6.8000000000000007</v>
      </c>
      <c r="C48" s="112">
        <f>[44]Outubro!$K$6</f>
        <v>0.2</v>
      </c>
      <c r="D48" s="112">
        <f>[44]Outubro!$K$7</f>
        <v>0</v>
      </c>
      <c r="E48" s="112">
        <f>[44]Outubro!$K$8</f>
        <v>0</v>
      </c>
      <c r="F48" s="112">
        <f>[44]Outubro!$K$9</f>
        <v>0</v>
      </c>
      <c r="G48" s="112">
        <f>[44]Outubro!$K$10</f>
        <v>0</v>
      </c>
      <c r="H48" s="112">
        <f>[44]Outubro!$K$11</f>
        <v>3.8</v>
      </c>
      <c r="I48" s="112">
        <f>[44]Outubro!$K$12</f>
        <v>0</v>
      </c>
      <c r="J48" s="112">
        <f>[44]Outubro!$K$13</f>
        <v>10.799999999999999</v>
      </c>
      <c r="K48" s="112">
        <f>[44]Outubro!$K$14</f>
        <v>6.4</v>
      </c>
      <c r="L48" s="112">
        <f>[44]Outubro!$K$15</f>
        <v>0</v>
      </c>
      <c r="M48" s="112">
        <f>[44]Outubro!$K$16</f>
        <v>49</v>
      </c>
      <c r="N48" s="112">
        <f>[44]Outubro!$K$17</f>
        <v>6</v>
      </c>
      <c r="O48" s="112">
        <f>[44]Outubro!$K$18</f>
        <v>5.2</v>
      </c>
      <c r="P48" s="112">
        <f>[44]Outubro!$K$19</f>
        <v>0</v>
      </c>
      <c r="Q48" s="112">
        <f>[44]Outubro!$K$20</f>
        <v>0.6</v>
      </c>
      <c r="R48" s="112">
        <f>[44]Outubro!$K$21</f>
        <v>2</v>
      </c>
      <c r="S48" s="112">
        <f>[44]Outubro!$K$22</f>
        <v>0</v>
      </c>
      <c r="T48" s="112">
        <f>[44]Outubro!$K$23</f>
        <v>0</v>
      </c>
      <c r="U48" s="112">
        <f>[44]Outubro!$K$24</f>
        <v>0</v>
      </c>
      <c r="V48" s="112">
        <f>[44]Outubro!$K$25</f>
        <v>0</v>
      </c>
      <c r="W48" s="112">
        <f>[44]Outubro!$K$26</f>
        <v>0</v>
      </c>
      <c r="X48" s="112">
        <f>[44]Outubro!$K$27</f>
        <v>1.4</v>
      </c>
      <c r="Y48" s="112">
        <f>[44]Outubro!$K$28</f>
        <v>7.2</v>
      </c>
      <c r="Z48" s="112">
        <f>[44]Outubro!$K$29</f>
        <v>0.60000000000000009</v>
      </c>
      <c r="AA48" s="112">
        <f>[44]Outubro!$K$30</f>
        <v>29.6</v>
      </c>
      <c r="AB48" s="112">
        <f>[44]Outubro!$K$31</f>
        <v>0</v>
      </c>
      <c r="AC48" s="112">
        <f>[44]Outubro!$K$32</f>
        <v>5.4</v>
      </c>
      <c r="AD48" s="112">
        <f>[44]Outubro!$K$33</f>
        <v>1.4</v>
      </c>
      <c r="AE48" s="112">
        <f>[44]Outubro!$K$34</f>
        <v>0.8</v>
      </c>
      <c r="AF48" s="112">
        <f>[44]Outubro!$K$35</f>
        <v>0</v>
      </c>
      <c r="AG48" s="117">
        <f t="shared" si="4"/>
        <v>137.20000000000002</v>
      </c>
      <c r="AH48" s="119">
        <f t="shared" si="5"/>
        <v>49</v>
      </c>
      <c r="AI48" s="56">
        <f t="shared" si="6"/>
        <v>14</v>
      </c>
      <c r="AJ48" s="12" t="s">
        <v>35</v>
      </c>
    </row>
    <row r="49" spans="1:37" x14ac:dyDescent="0.2">
      <c r="A49" s="166" t="s">
        <v>20</v>
      </c>
      <c r="B49" s="112">
        <f>[45]Outubro!$K$5</f>
        <v>1.5999999999999999</v>
      </c>
      <c r="C49" s="112">
        <f>[45]Outubro!$K$6</f>
        <v>1.8</v>
      </c>
      <c r="D49" s="112">
        <f>[45]Outubro!$K$7</f>
        <v>0</v>
      </c>
      <c r="E49" s="112">
        <f>[45]Outubro!$K$8</f>
        <v>0.4</v>
      </c>
      <c r="F49" s="112">
        <f>[45]Outubro!$K$9</f>
        <v>0</v>
      </c>
      <c r="G49" s="112">
        <f>[45]Outubro!$K$10</f>
        <v>0</v>
      </c>
      <c r="H49" s="112">
        <f>[45]Outubro!$K$11</f>
        <v>4.2</v>
      </c>
      <c r="I49" s="112">
        <f>[45]Outubro!$K$12</f>
        <v>18.8</v>
      </c>
      <c r="J49" s="112">
        <f>[45]Outubro!$K$13</f>
        <v>8.1999999999999993</v>
      </c>
      <c r="K49" s="112">
        <f>[45]Outubro!$K$14</f>
        <v>0</v>
      </c>
      <c r="L49" s="112">
        <f>[45]Outubro!$K$15</f>
        <v>0</v>
      </c>
      <c r="M49" s="112">
        <f>[45]Outubro!$K$16</f>
        <v>0.8</v>
      </c>
      <c r="N49" s="112">
        <f>[45]Outubro!$K$17</f>
        <v>0</v>
      </c>
      <c r="O49" s="112">
        <f>[45]Outubro!$K$18</f>
        <v>0</v>
      </c>
      <c r="P49" s="112">
        <f>[45]Outubro!$K$19</f>
        <v>0</v>
      </c>
      <c r="Q49" s="112">
        <f>[45]Outubro!$K$20</f>
        <v>0</v>
      </c>
      <c r="R49" s="112">
        <f>[45]Outubro!$K$21</f>
        <v>0.2</v>
      </c>
      <c r="S49" s="112">
        <f>[45]Outubro!$K$22</f>
        <v>0</v>
      </c>
      <c r="T49" s="112">
        <f>[45]Outubro!$K$23</f>
        <v>0</v>
      </c>
      <c r="U49" s="112">
        <f>[45]Outubro!$K$24</f>
        <v>12.8</v>
      </c>
      <c r="V49" s="112">
        <f>[45]Outubro!$K$25</f>
        <v>0</v>
      </c>
      <c r="W49" s="112">
        <f>[45]Outubro!$K$26</f>
        <v>0</v>
      </c>
      <c r="X49" s="112">
        <f>[45]Outubro!$K$27</f>
        <v>0</v>
      </c>
      <c r="Y49" s="112">
        <f>[45]Outubro!$K$28</f>
        <v>25.8</v>
      </c>
      <c r="Z49" s="112">
        <f>[45]Outubro!$K$29</f>
        <v>0</v>
      </c>
      <c r="AA49" s="112">
        <f>[45]Outubro!$K$30</f>
        <v>0</v>
      </c>
      <c r="AB49" s="112">
        <f>[45]Outubro!$K$31</f>
        <v>32.200000000000003</v>
      </c>
      <c r="AC49" s="112">
        <f>[45]Outubro!$K$32</f>
        <v>11.200000000000001</v>
      </c>
      <c r="AD49" s="112">
        <f>[45]Outubro!$K$33</f>
        <v>21.8</v>
      </c>
      <c r="AE49" s="112">
        <f>[45]Outubro!$K$34</f>
        <v>4</v>
      </c>
      <c r="AF49" s="112">
        <f>[45]Outubro!$K$35</f>
        <v>0</v>
      </c>
      <c r="AG49" s="117">
        <f t="shared" si="4"/>
        <v>143.80000000000001</v>
      </c>
      <c r="AH49" s="119">
        <f t="shared" si="5"/>
        <v>32.200000000000003</v>
      </c>
      <c r="AI49" s="56">
        <f t="shared" si="6"/>
        <v>17</v>
      </c>
    </row>
    <row r="50" spans="1:37" s="163" customFormat="1" x14ac:dyDescent="0.2">
      <c r="A50" s="167" t="s">
        <v>1</v>
      </c>
      <c r="B50" s="11">
        <v>2.6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7">
        <f t="shared" ref="AG50:AG76" si="9">SUM(B50:AF50)</f>
        <v>2.6</v>
      </c>
      <c r="AH50" s="119">
        <f t="shared" ref="AH50:AH76" si="10">MAX(B50:AF50)</f>
        <v>2.6</v>
      </c>
      <c r="AI50" s="56">
        <f t="shared" ref="AI50:AI76" si="11">COUNTIF(B50:AF50,"=0,0")</f>
        <v>30</v>
      </c>
    </row>
    <row r="51" spans="1:37" s="21" customFormat="1" x14ac:dyDescent="0.2">
      <c r="A51" s="167" t="s">
        <v>49</v>
      </c>
      <c r="B51" s="11">
        <v>17.600000000000001</v>
      </c>
      <c r="C51" s="11">
        <v>0</v>
      </c>
      <c r="D51" s="11">
        <v>0</v>
      </c>
      <c r="E51" s="11">
        <v>0</v>
      </c>
      <c r="F51" s="11">
        <v>2.6</v>
      </c>
      <c r="G51" s="11">
        <v>0</v>
      </c>
      <c r="H51" s="11">
        <v>0</v>
      </c>
      <c r="I51" s="11">
        <v>26.2</v>
      </c>
      <c r="J51" s="11">
        <v>1.4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7.8</v>
      </c>
      <c r="Z51" s="11">
        <v>0.2</v>
      </c>
      <c r="AA51" s="11">
        <v>3.4</v>
      </c>
      <c r="AB51" s="11">
        <v>1.6</v>
      </c>
      <c r="AC51" s="11">
        <v>10</v>
      </c>
      <c r="AD51" s="11">
        <v>0</v>
      </c>
      <c r="AE51" s="11">
        <v>0</v>
      </c>
      <c r="AF51" s="11">
        <v>2.4</v>
      </c>
      <c r="AG51" s="117">
        <f t="shared" si="9"/>
        <v>73.200000000000017</v>
      </c>
      <c r="AH51" s="119">
        <f t="shared" si="10"/>
        <v>26.2</v>
      </c>
      <c r="AI51" s="56">
        <f t="shared" si="11"/>
        <v>21</v>
      </c>
    </row>
    <row r="52" spans="1:37" s="21" customFormat="1" x14ac:dyDescent="0.2">
      <c r="A52" s="167" t="s">
        <v>31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23.4</v>
      </c>
      <c r="J52" s="11">
        <v>0.4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7.2</v>
      </c>
      <c r="V52" s="11">
        <v>0</v>
      </c>
      <c r="W52" s="11">
        <v>0</v>
      </c>
      <c r="X52" s="11">
        <v>0</v>
      </c>
      <c r="Y52" s="11">
        <v>14.2</v>
      </c>
      <c r="Z52" s="11">
        <v>0</v>
      </c>
      <c r="AA52" s="11">
        <v>2.6</v>
      </c>
      <c r="AB52" s="11">
        <v>0</v>
      </c>
      <c r="AC52" s="11">
        <v>0</v>
      </c>
      <c r="AD52" s="11">
        <v>0</v>
      </c>
      <c r="AE52" s="11">
        <v>7.4</v>
      </c>
      <c r="AF52" s="11">
        <v>29.2</v>
      </c>
      <c r="AG52" s="117">
        <f t="shared" si="9"/>
        <v>84.399999999999991</v>
      </c>
      <c r="AH52" s="119">
        <f t="shared" si="10"/>
        <v>29.2</v>
      </c>
      <c r="AI52" s="56">
        <f t="shared" si="11"/>
        <v>24</v>
      </c>
    </row>
    <row r="53" spans="1:37" s="21" customFormat="1" x14ac:dyDescent="0.2">
      <c r="A53" s="167" t="s">
        <v>233</v>
      </c>
      <c r="B53" s="11">
        <v>4.4000000000000004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0.2</v>
      </c>
      <c r="AG53" s="117">
        <f t="shared" si="9"/>
        <v>4.6000000000000005</v>
      </c>
      <c r="AH53" s="119">
        <f t="shared" si="10"/>
        <v>4.4000000000000004</v>
      </c>
      <c r="AI53" s="56">
        <f t="shared" si="11"/>
        <v>29</v>
      </c>
    </row>
    <row r="54" spans="1:37" s="21" customFormat="1" x14ac:dyDescent="0.2">
      <c r="A54" s="167" t="s">
        <v>234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0.2</v>
      </c>
      <c r="J54" s="11">
        <v>5.2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19.600000000000001</v>
      </c>
      <c r="U54" s="11">
        <v>3.4</v>
      </c>
      <c r="V54" s="11">
        <v>0</v>
      </c>
      <c r="W54" s="11">
        <v>0</v>
      </c>
      <c r="X54" s="11">
        <v>0</v>
      </c>
      <c r="Y54" s="11">
        <v>0.4</v>
      </c>
      <c r="Z54" s="11">
        <v>0</v>
      </c>
      <c r="AA54" s="11">
        <v>0.4</v>
      </c>
      <c r="AB54" s="11">
        <v>0</v>
      </c>
      <c r="AC54" s="11">
        <v>0</v>
      </c>
      <c r="AD54" s="11">
        <v>11</v>
      </c>
      <c r="AE54" s="11">
        <v>0</v>
      </c>
      <c r="AF54" s="11">
        <v>0</v>
      </c>
      <c r="AG54" s="117">
        <f t="shared" si="9"/>
        <v>40.199999999999996</v>
      </c>
      <c r="AH54" s="119">
        <f t="shared" si="10"/>
        <v>19.600000000000001</v>
      </c>
      <c r="AI54" s="56">
        <f t="shared" si="11"/>
        <v>24</v>
      </c>
    </row>
    <row r="55" spans="1:37" s="21" customFormat="1" x14ac:dyDescent="0.2">
      <c r="A55" s="167" t="s">
        <v>235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</v>
      </c>
      <c r="J55" s="11">
        <v>0.2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2.4</v>
      </c>
      <c r="T55" s="11">
        <v>5</v>
      </c>
      <c r="U55" s="11">
        <v>12.6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3.4</v>
      </c>
      <c r="AB55" s="11">
        <v>0</v>
      </c>
      <c r="AC55" s="11">
        <v>0.4</v>
      </c>
      <c r="AD55" s="11">
        <v>2.2000000000000002</v>
      </c>
      <c r="AE55" s="11">
        <v>0</v>
      </c>
      <c r="AF55" s="11">
        <v>1</v>
      </c>
      <c r="AG55" s="117">
        <f t="shared" si="9"/>
        <v>28.199999999999996</v>
      </c>
      <c r="AH55" s="119">
        <f t="shared" si="10"/>
        <v>12.6</v>
      </c>
      <c r="AI55" s="56">
        <f t="shared" si="11"/>
        <v>22</v>
      </c>
    </row>
    <row r="56" spans="1:37" s="21" customFormat="1" x14ac:dyDescent="0.2">
      <c r="A56" s="167" t="s">
        <v>236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0.4</v>
      </c>
      <c r="J56" s="11">
        <v>5.4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4.5999999999999996</v>
      </c>
      <c r="Q56" s="11">
        <v>0</v>
      </c>
      <c r="R56" s="11">
        <v>0</v>
      </c>
      <c r="S56" s="11">
        <v>11</v>
      </c>
      <c r="T56" s="11">
        <v>9.1999999999999993</v>
      </c>
      <c r="U56" s="11">
        <v>11.2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0.2</v>
      </c>
      <c r="AD56" s="11">
        <v>9.6</v>
      </c>
      <c r="AE56" s="11">
        <v>0</v>
      </c>
      <c r="AF56" s="11">
        <v>4.4000000000000004</v>
      </c>
      <c r="AG56" s="117">
        <f t="shared" si="9"/>
        <v>56</v>
      </c>
      <c r="AH56" s="119">
        <f t="shared" si="10"/>
        <v>11.2</v>
      </c>
      <c r="AI56" s="56">
        <f t="shared" si="11"/>
        <v>22</v>
      </c>
      <c r="AK56" s="164"/>
    </row>
    <row r="57" spans="1:37" s="21" customFormat="1" x14ac:dyDescent="0.2">
      <c r="A57" s="167" t="s">
        <v>237</v>
      </c>
      <c r="B57" s="11">
        <v>19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6.4</v>
      </c>
      <c r="U57" s="11">
        <v>1.6</v>
      </c>
      <c r="V57" s="11">
        <v>0</v>
      </c>
      <c r="W57" s="11">
        <v>0</v>
      </c>
      <c r="X57" s="11">
        <v>0</v>
      </c>
      <c r="Y57" s="11">
        <v>0</v>
      </c>
      <c r="Z57" s="11">
        <v>12.2</v>
      </c>
      <c r="AA57" s="11">
        <v>3</v>
      </c>
      <c r="AB57" s="11">
        <v>21.8</v>
      </c>
      <c r="AC57" s="11">
        <v>0.4</v>
      </c>
      <c r="AD57" s="11">
        <v>16.8</v>
      </c>
      <c r="AE57" s="11">
        <v>0.2</v>
      </c>
      <c r="AF57" s="11">
        <v>0.6</v>
      </c>
      <c r="AG57" s="117">
        <f t="shared" si="9"/>
        <v>82</v>
      </c>
      <c r="AH57" s="119">
        <f t="shared" si="10"/>
        <v>21.8</v>
      </c>
      <c r="AI57" s="56">
        <f t="shared" si="11"/>
        <v>21</v>
      </c>
      <c r="AJ57" s="164"/>
      <c r="AK57" s="164"/>
    </row>
    <row r="58" spans="1:37" s="21" customFormat="1" x14ac:dyDescent="0.2">
      <c r="A58" s="167" t="s">
        <v>238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5.8</v>
      </c>
      <c r="I58" s="11">
        <v>5.8</v>
      </c>
      <c r="J58" s="11">
        <v>0.2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36</v>
      </c>
      <c r="Z58" s="11">
        <v>0.4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1.8</v>
      </c>
      <c r="AG58" s="117">
        <f t="shared" si="9"/>
        <v>49.999999999999993</v>
      </c>
      <c r="AH58" s="119">
        <f t="shared" si="10"/>
        <v>36</v>
      </c>
      <c r="AI58" s="56">
        <f t="shared" si="11"/>
        <v>25</v>
      </c>
      <c r="AJ58" s="164"/>
    </row>
    <row r="59" spans="1:37" s="21" customFormat="1" x14ac:dyDescent="0.2">
      <c r="A59" s="167" t="s">
        <v>239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1</v>
      </c>
      <c r="I59" s="11">
        <v>3.4</v>
      </c>
      <c r="J59" s="11">
        <v>0</v>
      </c>
      <c r="K59" s="11">
        <v>0</v>
      </c>
      <c r="L59" s="11">
        <v>0</v>
      </c>
      <c r="M59" s="11">
        <v>0</v>
      </c>
      <c r="N59" s="11">
        <v>0.4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45.6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1.4</v>
      </c>
      <c r="AG59" s="117">
        <f t="shared" si="9"/>
        <v>51.800000000000004</v>
      </c>
      <c r="AH59" s="119">
        <f t="shared" si="10"/>
        <v>45.6</v>
      </c>
      <c r="AI59" s="56">
        <f t="shared" si="11"/>
        <v>26</v>
      </c>
    </row>
    <row r="60" spans="1:37" s="21" customFormat="1" x14ac:dyDescent="0.2">
      <c r="A60" s="167" t="s">
        <v>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17.2</v>
      </c>
      <c r="I60" s="11">
        <v>5.2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0.2</v>
      </c>
      <c r="S60" s="11">
        <v>0</v>
      </c>
      <c r="T60" s="11">
        <v>2.2000000000000002</v>
      </c>
      <c r="U60" s="11">
        <v>7.6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10.4</v>
      </c>
      <c r="AF60" s="11">
        <v>0</v>
      </c>
      <c r="AG60" s="117">
        <f t="shared" si="9"/>
        <v>42.8</v>
      </c>
      <c r="AH60" s="119">
        <f t="shared" si="10"/>
        <v>17.2</v>
      </c>
      <c r="AI60" s="56">
        <f t="shared" si="11"/>
        <v>25</v>
      </c>
      <c r="AJ60" s="164"/>
    </row>
    <row r="61" spans="1:37" s="21" customFormat="1" x14ac:dyDescent="0.2">
      <c r="A61" s="167" t="s">
        <v>240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26</v>
      </c>
      <c r="J61" s="11">
        <v>0.8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6</v>
      </c>
      <c r="U61" s="11">
        <v>0</v>
      </c>
      <c r="V61" s="11">
        <v>0</v>
      </c>
      <c r="W61" s="11">
        <v>0</v>
      </c>
      <c r="X61" s="11">
        <v>0</v>
      </c>
      <c r="Y61" s="11">
        <v>8.6</v>
      </c>
      <c r="Z61" s="11">
        <v>0</v>
      </c>
      <c r="AA61" s="11">
        <v>0</v>
      </c>
      <c r="AB61" s="11">
        <v>0</v>
      </c>
      <c r="AC61" s="11">
        <v>7</v>
      </c>
      <c r="AD61" s="11">
        <v>0</v>
      </c>
      <c r="AE61" s="11">
        <v>0.6</v>
      </c>
      <c r="AF61" s="11">
        <v>0.8</v>
      </c>
      <c r="AG61" s="117">
        <f t="shared" si="9"/>
        <v>49.8</v>
      </c>
      <c r="AH61" s="119">
        <f t="shared" si="10"/>
        <v>26</v>
      </c>
      <c r="AI61" s="56">
        <f t="shared" si="11"/>
        <v>24</v>
      </c>
      <c r="AJ61" s="164"/>
    </row>
    <row r="62" spans="1:37" s="21" customFormat="1" x14ac:dyDescent="0.2">
      <c r="A62" s="167" t="s">
        <v>7</v>
      </c>
      <c r="B62" s="11">
        <v>0</v>
      </c>
      <c r="C62" s="11">
        <v>0</v>
      </c>
      <c r="D62" s="11">
        <v>0</v>
      </c>
      <c r="E62" s="11">
        <v>0.2</v>
      </c>
      <c r="F62" s="11">
        <v>0</v>
      </c>
      <c r="G62" s="11">
        <v>0</v>
      </c>
      <c r="H62" s="11">
        <v>1.4</v>
      </c>
      <c r="I62" s="11">
        <v>73.400000000000006</v>
      </c>
      <c r="J62" s="11">
        <v>0.4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31</v>
      </c>
      <c r="U62" s="11">
        <v>1</v>
      </c>
      <c r="V62" s="11">
        <v>0.2</v>
      </c>
      <c r="W62" s="11">
        <v>0</v>
      </c>
      <c r="X62" s="11">
        <v>0</v>
      </c>
      <c r="Y62" s="11">
        <v>40.200000000000003</v>
      </c>
      <c r="Z62" s="11">
        <v>19.399999999999999</v>
      </c>
      <c r="AA62" s="11">
        <v>36</v>
      </c>
      <c r="AB62" s="11">
        <v>11.8</v>
      </c>
      <c r="AC62" s="11">
        <v>0</v>
      </c>
      <c r="AD62" s="11">
        <v>0.2</v>
      </c>
      <c r="AE62" s="11">
        <v>0</v>
      </c>
      <c r="AF62" s="11">
        <v>38.799999999999997</v>
      </c>
      <c r="AG62" s="117">
        <f t="shared" si="9"/>
        <v>254</v>
      </c>
      <c r="AH62" s="119">
        <f t="shared" si="10"/>
        <v>73.400000000000006</v>
      </c>
      <c r="AI62" s="56">
        <f t="shared" si="11"/>
        <v>18</v>
      </c>
    </row>
    <row r="63" spans="1:37" s="21" customFormat="1" x14ac:dyDescent="0.2">
      <c r="A63" s="167" t="s">
        <v>241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6.6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4</v>
      </c>
      <c r="S63" s="11">
        <v>2.8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1.6</v>
      </c>
      <c r="Z63" s="11">
        <v>0</v>
      </c>
      <c r="AA63" s="11">
        <v>1</v>
      </c>
      <c r="AB63" s="11">
        <v>4.8</v>
      </c>
      <c r="AC63" s="11">
        <v>0</v>
      </c>
      <c r="AD63" s="11">
        <v>0</v>
      </c>
      <c r="AE63" s="11">
        <v>2</v>
      </c>
      <c r="AF63" s="11">
        <v>0</v>
      </c>
      <c r="AG63" s="117">
        <f t="shared" si="9"/>
        <v>22.799999999999997</v>
      </c>
      <c r="AH63" s="119">
        <f t="shared" si="10"/>
        <v>6.6</v>
      </c>
      <c r="AI63" s="56">
        <f t="shared" si="11"/>
        <v>24</v>
      </c>
    </row>
    <row r="64" spans="1:37" s="21" customFormat="1" x14ac:dyDescent="0.2">
      <c r="A64" s="167" t="s">
        <v>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64.2</v>
      </c>
      <c r="J64" s="11">
        <v>2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13</v>
      </c>
      <c r="S64" s="11">
        <v>0.2</v>
      </c>
      <c r="T64" s="11">
        <v>0</v>
      </c>
      <c r="U64" s="11">
        <v>0.8</v>
      </c>
      <c r="V64" s="11">
        <v>0</v>
      </c>
      <c r="W64" s="11">
        <v>0</v>
      </c>
      <c r="X64" s="11">
        <v>0</v>
      </c>
      <c r="Y64" s="11">
        <v>24.4</v>
      </c>
      <c r="Z64" s="11">
        <v>0.4</v>
      </c>
      <c r="AA64" s="11">
        <v>0.2</v>
      </c>
      <c r="AB64" s="11">
        <v>4.5999999999999996</v>
      </c>
      <c r="AC64" s="11">
        <v>1.6</v>
      </c>
      <c r="AD64" s="11">
        <v>0.2</v>
      </c>
      <c r="AE64" s="11">
        <v>12</v>
      </c>
      <c r="AF64" s="11">
        <v>10.199999999999999</v>
      </c>
      <c r="AG64" s="117">
        <f t="shared" si="9"/>
        <v>133.79999999999998</v>
      </c>
      <c r="AH64" s="119">
        <f t="shared" si="10"/>
        <v>64.2</v>
      </c>
      <c r="AI64" s="56">
        <f t="shared" si="11"/>
        <v>18</v>
      </c>
    </row>
    <row r="65" spans="1:81" s="21" customFormat="1" x14ac:dyDescent="0.2">
      <c r="A65" s="167" t="s">
        <v>11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18</v>
      </c>
      <c r="I65" s="11">
        <v>119.8</v>
      </c>
      <c r="J65" s="11">
        <v>1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3.4</v>
      </c>
      <c r="U65" s="11">
        <v>5.2</v>
      </c>
      <c r="V65" s="11">
        <v>0</v>
      </c>
      <c r="W65" s="11">
        <v>0</v>
      </c>
      <c r="X65" s="11">
        <v>0</v>
      </c>
      <c r="Y65" s="11">
        <v>46.2</v>
      </c>
      <c r="Z65" s="11">
        <v>0</v>
      </c>
      <c r="AA65" s="11">
        <v>0</v>
      </c>
      <c r="AB65" s="11">
        <v>8.4</v>
      </c>
      <c r="AC65" s="11">
        <v>0</v>
      </c>
      <c r="AD65" s="11">
        <v>0.2</v>
      </c>
      <c r="AE65" s="11">
        <v>0</v>
      </c>
      <c r="AF65" s="11">
        <v>29.2</v>
      </c>
      <c r="AG65" s="117">
        <f t="shared" si="9"/>
        <v>231.4</v>
      </c>
      <c r="AH65" s="119">
        <f t="shared" si="10"/>
        <v>119.8</v>
      </c>
      <c r="AI65" s="56">
        <f t="shared" si="11"/>
        <v>22</v>
      </c>
    </row>
    <row r="66" spans="1:81" s="21" customFormat="1" x14ac:dyDescent="0.2">
      <c r="A66" s="167" t="s">
        <v>242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77.2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2.6</v>
      </c>
      <c r="S66" s="11">
        <v>15.8</v>
      </c>
      <c r="T66" s="11">
        <v>0.2</v>
      </c>
      <c r="U66" s="11">
        <v>3.8</v>
      </c>
      <c r="V66" s="11">
        <v>0</v>
      </c>
      <c r="W66" s="11">
        <v>0</v>
      </c>
      <c r="X66" s="11">
        <v>0</v>
      </c>
      <c r="Y66" s="11">
        <v>32.6</v>
      </c>
      <c r="Z66" s="11">
        <v>0.2</v>
      </c>
      <c r="AA66" s="11">
        <v>10.6</v>
      </c>
      <c r="AB66" s="11">
        <v>159.6</v>
      </c>
      <c r="AC66" s="11">
        <v>0.2</v>
      </c>
      <c r="AD66" s="11">
        <v>19.8</v>
      </c>
      <c r="AE66" s="11">
        <v>17</v>
      </c>
      <c r="AF66" s="11">
        <v>16.8</v>
      </c>
      <c r="AG66" s="117">
        <f t="shared" si="9"/>
        <v>356.4</v>
      </c>
      <c r="AH66" s="119">
        <f t="shared" si="10"/>
        <v>159.6</v>
      </c>
      <c r="AI66" s="56">
        <f t="shared" si="11"/>
        <v>18</v>
      </c>
      <c r="AJ66" s="164"/>
    </row>
    <row r="67" spans="1:81" s="163" customFormat="1" x14ac:dyDescent="0.2">
      <c r="A67" s="167" t="s">
        <v>15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19</v>
      </c>
      <c r="J67" s="11">
        <v>0.2</v>
      </c>
      <c r="K67" s="11">
        <v>0</v>
      </c>
      <c r="L67" s="11">
        <v>0</v>
      </c>
      <c r="M67" s="11">
        <v>0</v>
      </c>
      <c r="N67" s="11">
        <v>0.2</v>
      </c>
      <c r="O67" s="11">
        <v>0</v>
      </c>
      <c r="P67" s="11">
        <v>0</v>
      </c>
      <c r="Q67" s="11">
        <v>0</v>
      </c>
      <c r="R67" s="11">
        <v>0.8</v>
      </c>
      <c r="S67" s="11">
        <v>0</v>
      </c>
      <c r="T67" s="11">
        <v>11.6</v>
      </c>
      <c r="U67" s="11">
        <v>21.6</v>
      </c>
      <c r="V67" s="11">
        <v>0.2</v>
      </c>
      <c r="W67" s="11">
        <v>0</v>
      </c>
      <c r="X67" s="11">
        <v>0</v>
      </c>
      <c r="Y67" s="11">
        <v>9.6</v>
      </c>
      <c r="Z67" s="11">
        <v>0</v>
      </c>
      <c r="AA67" s="11">
        <v>20.399999999999999</v>
      </c>
      <c r="AB67" s="11">
        <v>1</v>
      </c>
      <c r="AC67" s="11">
        <v>6.2</v>
      </c>
      <c r="AD67" s="11">
        <v>0</v>
      </c>
      <c r="AE67" s="11">
        <v>3.8</v>
      </c>
      <c r="AF67" s="11">
        <v>43.4</v>
      </c>
      <c r="AG67" s="117">
        <f t="shared" si="9"/>
        <v>138</v>
      </c>
      <c r="AH67" s="119">
        <f t="shared" si="10"/>
        <v>43.4</v>
      </c>
      <c r="AI67" s="56">
        <f t="shared" si="11"/>
        <v>18</v>
      </c>
      <c r="AL67" s="163" t="s">
        <v>35</v>
      </c>
    </row>
    <row r="68" spans="1:81" s="21" customFormat="1" x14ac:dyDescent="0.2">
      <c r="A68" s="167" t="s">
        <v>243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5</v>
      </c>
      <c r="I68" s="11">
        <v>0.8</v>
      </c>
      <c r="J68" s="11">
        <v>0.4</v>
      </c>
      <c r="K68" s="11">
        <v>0</v>
      </c>
      <c r="L68" s="11">
        <v>0</v>
      </c>
      <c r="M68" s="11">
        <v>0</v>
      </c>
      <c r="N68" s="11">
        <v>0</v>
      </c>
      <c r="O68" s="11">
        <v>11.4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0.8</v>
      </c>
      <c r="AC68" s="11">
        <v>2.8</v>
      </c>
      <c r="AD68" s="11">
        <v>0.2</v>
      </c>
      <c r="AE68" s="11">
        <v>0</v>
      </c>
      <c r="AF68" s="11">
        <v>1</v>
      </c>
      <c r="AG68" s="117">
        <f t="shared" si="9"/>
        <v>22.400000000000002</v>
      </c>
      <c r="AH68" s="119">
        <f t="shared" si="10"/>
        <v>11.4</v>
      </c>
      <c r="AI68" s="56">
        <f t="shared" si="11"/>
        <v>23</v>
      </c>
      <c r="AL68" s="164" t="s">
        <v>35</v>
      </c>
    </row>
    <row r="69" spans="1:81" s="21" customFormat="1" x14ac:dyDescent="0.2">
      <c r="A69" s="167" t="s">
        <v>244</v>
      </c>
      <c r="B69" s="11">
        <v>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5.6</v>
      </c>
      <c r="J69" s="11">
        <v>0.2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3.4</v>
      </c>
      <c r="Q69" s="11">
        <v>0</v>
      </c>
      <c r="R69" s="11">
        <v>0</v>
      </c>
      <c r="S69" s="11">
        <v>0</v>
      </c>
      <c r="T69" s="11">
        <v>6.8</v>
      </c>
      <c r="U69" s="11">
        <v>2</v>
      </c>
      <c r="V69" s="11">
        <v>0</v>
      </c>
      <c r="W69" s="11">
        <v>0</v>
      </c>
      <c r="X69" s="11">
        <v>0.2</v>
      </c>
      <c r="Y69" s="11">
        <v>0</v>
      </c>
      <c r="Z69" s="11">
        <v>12.4</v>
      </c>
      <c r="AA69" s="11">
        <v>0</v>
      </c>
      <c r="AB69" s="11">
        <v>7.6</v>
      </c>
      <c r="AC69" s="11">
        <v>2.2000000000000002</v>
      </c>
      <c r="AD69" s="11">
        <v>0.4</v>
      </c>
      <c r="AE69" s="11">
        <v>0</v>
      </c>
      <c r="AF69" s="11">
        <v>0.2</v>
      </c>
      <c r="AG69" s="117">
        <f t="shared" si="9"/>
        <v>42.000000000000007</v>
      </c>
      <c r="AH69" s="119">
        <f t="shared" si="10"/>
        <v>12.4</v>
      </c>
      <c r="AI69" s="56">
        <f t="shared" si="11"/>
        <v>19</v>
      </c>
      <c r="AK69" s="164" t="s">
        <v>35</v>
      </c>
    </row>
    <row r="70" spans="1:81" s="21" customFormat="1" x14ac:dyDescent="0.2">
      <c r="A70" s="167" t="s">
        <v>18</v>
      </c>
      <c r="B70" s="11">
        <v>1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5.8</v>
      </c>
      <c r="I70" s="11">
        <v>1.6</v>
      </c>
      <c r="J70" s="11">
        <v>0.4</v>
      </c>
      <c r="K70" s="11">
        <v>0.8</v>
      </c>
      <c r="L70" s="11">
        <v>0</v>
      </c>
      <c r="M70" s="11">
        <v>0</v>
      </c>
      <c r="N70" s="11">
        <v>0</v>
      </c>
      <c r="O70" s="11">
        <v>25.8</v>
      </c>
      <c r="P70" s="11">
        <v>7.2</v>
      </c>
      <c r="Q70" s="11">
        <v>1</v>
      </c>
      <c r="R70" s="11">
        <v>0</v>
      </c>
      <c r="S70" s="11">
        <v>0</v>
      </c>
      <c r="T70" s="11">
        <v>3.4</v>
      </c>
      <c r="U70" s="11">
        <v>0.6</v>
      </c>
      <c r="V70" s="11">
        <v>0</v>
      </c>
      <c r="W70" s="11">
        <v>0</v>
      </c>
      <c r="X70" s="11">
        <v>3.8</v>
      </c>
      <c r="Y70" s="11">
        <v>4.5999999999999996</v>
      </c>
      <c r="Z70" s="11">
        <v>0</v>
      </c>
      <c r="AA70" s="11">
        <v>0</v>
      </c>
      <c r="AB70" s="11">
        <v>0.6</v>
      </c>
      <c r="AC70" s="11">
        <v>0</v>
      </c>
      <c r="AD70" s="11">
        <v>0</v>
      </c>
      <c r="AE70" s="11">
        <v>0</v>
      </c>
      <c r="AF70" s="11">
        <v>0</v>
      </c>
      <c r="AG70" s="117">
        <f t="shared" si="9"/>
        <v>56.600000000000009</v>
      </c>
      <c r="AH70" s="119">
        <f t="shared" si="10"/>
        <v>25.8</v>
      </c>
      <c r="AI70" s="56">
        <f t="shared" si="11"/>
        <v>18</v>
      </c>
      <c r="AK70" s="164"/>
    </row>
    <row r="71" spans="1:81" s="21" customFormat="1" x14ac:dyDescent="0.2">
      <c r="A71" s="167" t="s">
        <v>245</v>
      </c>
      <c r="B71" s="11">
        <v>0</v>
      </c>
      <c r="C71" s="11">
        <v>0.2</v>
      </c>
      <c r="D71" s="11">
        <v>0</v>
      </c>
      <c r="E71" s="11">
        <v>0</v>
      </c>
      <c r="F71" s="11">
        <v>0</v>
      </c>
      <c r="G71" s="11">
        <v>0</v>
      </c>
      <c r="H71" s="11">
        <v>0.2</v>
      </c>
      <c r="I71" s="11">
        <v>0.2</v>
      </c>
      <c r="J71" s="11">
        <v>0.2</v>
      </c>
      <c r="K71" s="11">
        <v>0</v>
      </c>
      <c r="L71" s="11">
        <v>0</v>
      </c>
      <c r="M71" s="11">
        <v>3.4</v>
      </c>
      <c r="N71" s="11">
        <v>0</v>
      </c>
      <c r="O71" s="11">
        <v>0</v>
      </c>
      <c r="P71" s="11">
        <v>0</v>
      </c>
      <c r="Q71" s="11">
        <v>0</v>
      </c>
      <c r="R71" s="11">
        <v>0.6</v>
      </c>
      <c r="S71" s="11">
        <v>0</v>
      </c>
      <c r="T71" s="11">
        <v>0</v>
      </c>
      <c r="U71" s="11">
        <v>0.2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2</v>
      </c>
      <c r="AC71" s="11">
        <v>4</v>
      </c>
      <c r="AD71" s="11">
        <v>0</v>
      </c>
      <c r="AE71" s="11">
        <v>2.2000000000000002</v>
      </c>
      <c r="AF71" s="11">
        <v>0</v>
      </c>
      <c r="AG71" s="117">
        <f t="shared" si="9"/>
        <v>13.2</v>
      </c>
      <c r="AH71" s="119">
        <f t="shared" si="10"/>
        <v>4</v>
      </c>
      <c r="AI71" s="56">
        <f t="shared" si="11"/>
        <v>21</v>
      </c>
      <c r="AK71" s="164"/>
    </row>
    <row r="72" spans="1:81" s="21" customFormat="1" x14ac:dyDescent="0.2">
      <c r="A72" s="167" t="s">
        <v>246</v>
      </c>
      <c r="B72" s="11">
        <v>2.2000000000000002</v>
      </c>
      <c r="C72" s="11">
        <v>0.2</v>
      </c>
      <c r="D72" s="11">
        <v>0</v>
      </c>
      <c r="E72" s="11">
        <v>2.4</v>
      </c>
      <c r="F72" s="11">
        <v>0</v>
      </c>
      <c r="G72" s="11">
        <v>0</v>
      </c>
      <c r="H72" s="11">
        <v>4.2</v>
      </c>
      <c r="I72" s="11">
        <v>28.6</v>
      </c>
      <c r="J72" s="11">
        <v>5.8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8</v>
      </c>
      <c r="V72" s="11">
        <v>0</v>
      </c>
      <c r="W72" s="11">
        <v>0</v>
      </c>
      <c r="X72" s="11">
        <v>0</v>
      </c>
      <c r="Y72" s="11">
        <v>31</v>
      </c>
      <c r="Z72" s="11">
        <v>0</v>
      </c>
      <c r="AA72" s="11">
        <v>0</v>
      </c>
      <c r="AB72" s="11">
        <v>21</v>
      </c>
      <c r="AC72" s="11">
        <v>7.2</v>
      </c>
      <c r="AD72" s="11">
        <v>25</v>
      </c>
      <c r="AE72" s="11">
        <v>3</v>
      </c>
      <c r="AF72" s="11">
        <v>0</v>
      </c>
      <c r="AG72" s="117">
        <f t="shared" si="9"/>
        <v>138.60000000000002</v>
      </c>
      <c r="AH72" s="119">
        <f t="shared" si="10"/>
        <v>31</v>
      </c>
      <c r="AI72" s="56">
        <f t="shared" si="11"/>
        <v>19</v>
      </c>
      <c r="AK72" s="164"/>
    </row>
    <row r="73" spans="1:81" x14ac:dyDescent="0.2">
      <c r="A73" s="168" t="s">
        <v>247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1.2</v>
      </c>
      <c r="I73" s="11">
        <v>61.6</v>
      </c>
      <c r="J73" s="11">
        <v>0.2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0.2</v>
      </c>
      <c r="T73" s="11">
        <v>75.900000000000006</v>
      </c>
      <c r="U73" s="11">
        <v>0.9</v>
      </c>
      <c r="V73" s="11">
        <v>0.1</v>
      </c>
      <c r="W73" s="11">
        <v>0</v>
      </c>
      <c r="X73" s="11">
        <v>0</v>
      </c>
      <c r="Y73" s="11">
        <v>55.1</v>
      </c>
      <c r="Z73" s="11">
        <v>10.4</v>
      </c>
      <c r="AA73" s="11">
        <v>51.3</v>
      </c>
      <c r="AB73" s="11">
        <v>7.4</v>
      </c>
      <c r="AC73" s="11">
        <v>0</v>
      </c>
      <c r="AD73" s="11">
        <v>0</v>
      </c>
      <c r="AE73" s="11">
        <v>6.7</v>
      </c>
      <c r="AF73" s="11">
        <v>33.9</v>
      </c>
      <c r="AG73" s="117">
        <f t="shared" si="9"/>
        <v>304.89999999999998</v>
      </c>
      <c r="AH73" s="119">
        <f t="shared" si="10"/>
        <v>75.900000000000006</v>
      </c>
      <c r="AI73" s="56">
        <f t="shared" si="11"/>
        <v>18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x14ac:dyDescent="0.2">
      <c r="A74" s="168" t="s">
        <v>248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6.2</v>
      </c>
      <c r="I74" s="11">
        <v>63.9</v>
      </c>
      <c r="J74" s="11">
        <v>0.3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52.3</v>
      </c>
      <c r="U74" s="11">
        <v>4.4000000000000004</v>
      </c>
      <c r="V74" s="11">
        <v>0</v>
      </c>
      <c r="W74" s="11">
        <v>0</v>
      </c>
      <c r="X74" s="11">
        <v>0</v>
      </c>
      <c r="Y74" s="11">
        <v>52.7</v>
      </c>
      <c r="Z74" s="11">
        <v>22.7</v>
      </c>
      <c r="AA74" s="11">
        <v>37.1</v>
      </c>
      <c r="AB74" s="11">
        <v>0.1</v>
      </c>
      <c r="AC74" s="11">
        <v>0</v>
      </c>
      <c r="AD74" s="11">
        <v>0</v>
      </c>
      <c r="AE74" s="11">
        <v>2.7</v>
      </c>
      <c r="AF74" s="11">
        <v>60.7</v>
      </c>
      <c r="AG74" s="117">
        <f t="shared" si="9"/>
        <v>303.09999999999997</v>
      </c>
      <c r="AH74" s="119">
        <f t="shared" si="10"/>
        <v>63.9</v>
      </c>
      <c r="AI74" s="56">
        <f t="shared" si="11"/>
        <v>20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</row>
    <row r="75" spans="1:81" x14ac:dyDescent="0.2">
      <c r="A75" s="168" t="s">
        <v>249</v>
      </c>
      <c r="B75" s="11">
        <v>0</v>
      </c>
      <c r="C75" s="11">
        <v>0</v>
      </c>
      <c r="D75" s="11">
        <v>0</v>
      </c>
      <c r="E75" s="11">
        <v>3.3</v>
      </c>
      <c r="F75" s="11">
        <v>0</v>
      </c>
      <c r="G75" s="11">
        <v>0</v>
      </c>
      <c r="H75" s="11">
        <v>8.1999999999999993</v>
      </c>
      <c r="I75" s="11">
        <v>74.900000000000006</v>
      </c>
      <c r="J75" s="11">
        <v>0.1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1.7</v>
      </c>
      <c r="S75" s="11">
        <v>0.5</v>
      </c>
      <c r="T75" s="11">
        <v>0.5</v>
      </c>
      <c r="U75" s="11">
        <v>0</v>
      </c>
      <c r="V75" s="11">
        <v>0</v>
      </c>
      <c r="W75" s="11">
        <v>0</v>
      </c>
      <c r="X75" s="11">
        <v>0</v>
      </c>
      <c r="Y75" s="11">
        <v>23.6</v>
      </c>
      <c r="Z75" s="11">
        <v>0</v>
      </c>
      <c r="AA75" s="11">
        <v>0.1</v>
      </c>
      <c r="AB75" s="11">
        <v>5.3</v>
      </c>
      <c r="AC75" s="11">
        <v>0</v>
      </c>
      <c r="AD75" s="11">
        <v>0</v>
      </c>
      <c r="AE75" s="11">
        <v>14.7</v>
      </c>
      <c r="AF75" s="11">
        <v>18.7</v>
      </c>
      <c r="AG75" s="117">
        <f t="shared" si="9"/>
        <v>151.6</v>
      </c>
      <c r="AH75" s="119">
        <f t="shared" si="10"/>
        <v>74.900000000000006</v>
      </c>
      <c r="AI75" s="56">
        <f t="shared" si="11"/>
        <v>19</v>
      </c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</row>
    <row r="76" spans="1:81" x14ac:dyDescent="0.2">
      <c r="A76" s="165" t="s">
        <v>250</v>
      </c>
      <c r="B76" s="11">
        <v>0</v>
      </c>
      <c r="C76" s="11">
        <v>0</v>
      </c>
      <c r="D76" s="11">
        <v>0</v>
      </c>
      <c r="E76" s="11">
        <v>0.4</v>
      </c>
      <c r="F76" s="11">
        <v>0</v>
      </c>
      <c r="G76" s="11">
        <v>0</v>
      </c>
      <c r="H76" s="11">
        <v>31.5</v>
      </c>
      <c r="I76" s="11">
        <v>125.5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7.7</v>
      </c>
      <c r="R76" s="11">
        <v>0</v>
      </c>
      <c r="S76" s="11">
        <v>6</v>
      </c>
      <c r="T76" s="11">
        <v>1.9</v>
      </c>
      <c r="U76" s="11">
        <v>0.3</v>
      </c>
      <c r="V76" s="11">
        <v>0</v>
      </c>
      <c r="W76" s="11">
        <v>0</v>
      </c>
      <c r="X76" s="11">
        <v>0</v>
      </c>
      <c r="Y76" s="11">
        <v>35.299999999999997</v>
      </c>
      <c r="Z76" s="11">
        <v>6.2</v>
      </c>
      <c r="AA76" s="11">
        <v>6.4</v>
      </c>
      <c r="AB76" s="11">
        <v>1</v>
      </c>
      <c r="AC76" s="11">
        <v>0</v>
      </c>
      <c r="AD76" s="11">
        <v>0.7</v>
      </c>
      <c r="AE76" s="11">
        <v>0.1</v>
      </c>
      <c r="AF76" s="11">
        <v>0</v>
      </c>
      <c r="AG76" s="117">
        <f t="shared" si="9"/>
        <v>223</v>
      </c>
      <c r="AH76" s="119">
        <f t="shared" si="10"/>
        <v>125.5</v>
      </c>
      <c r="AI76" s="56">
        <f t="shared" si="11"/>
        <v>18</v>
      </c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</row>
    <row r="77" spans="1:81" s="5" customFormat="1" ht="17.100000000000001" customHeight="1" x14ac:dyDescent="0.2">
      <c r="A77" s="49" t="s">
        <v>24</v>
      </c>
      <c r="B77" s="113">
        <f>MAX(B5:B76)</f>
        <v>38.999999999999993</v>
      </c>
      <c r="C77" s="113">
        <f t="shared" ref="C77:AF77" si="12">MAX(C5:C76)</f>
        <v>10</v>
      </c>
      <c r="D77" s="113">
        <f t="shared" si="12"/>
        <v>1.5999999999999999</v>
      </c>
      <c r="E77" s="113">
        <f t="shared" si="12"/>
        <v>3.3</v>
      </c>
      <c r="F77" s="113">
        <f t="shared" si="12"/>
        <v>24.000000000000004</v>
      </c>
      <c r="G77" s="113">
        <f t="shared" si="12"/>
        <v>9.4</v>
      </c>
      <c r="H77" s="113">
        <f t="shared" si="12"/>
        <v>51.4</v>
      </c>
      <c r="I77" s="113">
        <f t="shared" si="12"/>
        <v>153</v>
      </c>
      <c r="J77" s="113">
        <f t="shared" si="12"/>
        <v>10.799999999999999</v>
      </c>
      <c r="K77" s="113">
        <f t="shared" si="12"/>
        <v>77.2</v>
      </c>
      <c r="L77" s="113">
        <f t="shared" si="12"/>
        <v>15.4</v>
      </c>
      <c r="M77" s="113">
        <f t="shared" si="12"/>
        <v>49</v>
      </c>
      <c r="N77" s="113">
        <f t="shared" si="12"/>
        <v>15.2</v>
      </c>
      <c r="O77" s="113">
        <f t="shared" si="12"/>
        <v>25.8</v>
      </c>
      <c r="P77" s="113">
        <f t="shared" si="12"/>
        <v>16.8</v>
      </c>
      <c r="Q77" s="113">
        <f t="shared" si="12"/>
        <v>17</v>
      </c>
      <c r="R77" s="113">
        <f t="shared" si="12"/>
        <v>30.599999999999994</v>
      </c>
      <c r="S77" s="113">
        <f t="shared" si="12"/>
        <v>32.400000000000006</v>
      </c>
      <c r="T77" s="113">
        <f t="shared" si="12"/>
        <v>75.900000000000006</v>
      </c>
      <c r="U77" s="113">
        <f t="shared" si="12"/>
        <v>23.799999999999997</v>
      </c>
      <c r="V77" s="113">
        <f t="shared" si="12"/>
        <v>4.4000000000000004</v>
      </c>
      <c r="W77" s="113">
        <f t="shared" si="12"/>
        <v>0</v>
      </c>
      <c r="X77" s="113">
        <f t="shared" si="12"/>
        <v>3.8</v>
      </c>
      <c r="Y77" s="113">
        <f t="shared" si="12"/>
        <v>55.1</v>
      </c>
      <c r="Z77" s="113">
        <f t="shared" si="12"/>
        <v>30.599999999999998</v>
      </c>
      <c r="AA77" s="113">
        <f t="shared" si="12"/>
        <v>51.3</v>
      </c>
      <c r="AB77" s="113">
        <f t="shared" si="12"/>
        <v>159.6</v>
      </c>
      <c r="AC77" s="113">
        <f t="shared" si="12"/>
        <v>44.6</v>
      </c>
      <c r="AD77" s="113">
        <f t="shared" si="12"/>
        <v>25</v>
      </c>
      <c r="AE77" s="113">
        <f t="shared" si="12"/>
        <v>32.4</v>
      </c>
      <c r="AF77" s="113">
        <f t="shared" si="12"/>
        <v>60.800000000000004</v>
      </c>
      <c r="AG77" s="120">
        <f>MAX(AG5:AG76)</f>
        <v>356.4</v>
      </c>
      <c r="AH77" s="116">
        <f>MAX(AH5:AH76)</f>
        <v>159.6</v>
      </c>
      <c r="AI77" s="109"/>
    </row>
    <row r="78" spans="1:81" x14ac:dyDescent="0.2">
      <c r="A78" s="107" t="s">
        <v>231</v>
      </c>
      <c r="B78" s="39"/>
      <c r="C78" s="39"/>
      <c r="D78" s="39"/>
      <c r="E78" s="39"/>
      <c r="F78" s="39"/>
      <c r="G78" s="39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45"/>
      <c r="AE78" s="50"/>
      <c r="AF78" s="50"/>
      <c r="AG78" s="43"/>
      <c r="AH78" s="46"/>
      <c r="AI78" s="44"/>
    </row>
    <row r="79" spans="1:81" x14ac:dyDescent="0.2">
      <c r="A79" s="108" t="s">
        <v>232</v>
      </c>
      <c r="B79" s="40"/>
      <c r="C79" s="40"/>
      <c r="D79" s="40"/>
      <c r="E79" s="40"/>
      <c r="F79" s="40"/>
      <c r="G79" s="40"/>
      <c r="H79" s="40"/>
      <c r="I79" s="40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9"/>
      <c r="U79" s="99"/>
      <c r="V79" s="99"/>
      <c r="W79" s="99"/>
      <c r="X79" s="99"/>
      <c r="Y79" s="97"/>
      <c r="Z79" s="97"/>
      <c r="AA79" s="97"/>
      <c r="AB79" s="97"/>
      <c r="AC79" s="97"/>
      <c r="AD79" s="97"/>
      <c r="AE79" s="97"/>
      <c r="AF79" s="97"/>
      <c r="AG79" s="43"/>
      <c r="AH79" s="97"/>
      <c r="AI79" s="44"/>
    </row>
    <row r="80" spans="1:81" x14ac:dyDescent="0.2">
      <c r="A80" s="106" t="s">
        <v>229</v>
      </c>
      <c r="B80" s="97"/>
      <c r="C80" s="97"/>
      <c r="D80" s="97"/>
      <c r="E80" s="97"/>
      <c r="F80" s="97"/>
      <c r="G80" s="97"/>
      <c r="H80" s="97"/>
      <c r="I80" s="97"/>
      <c r="J80" s="98"/>
      <c r="K80" s="98"/>
      <c r="L80" s="98"/>
      <c r="M80" s="98"/>
      <c r="N80" s="98"/>
      <c r="O80" s="98"/>
      <c r="P80" s="98"/>
      <c r="Q80" s="97"/>
      <c r="R80" s="97"/>
      <c r="S80" s="97"/>
      <c r="T80" s="100"/>
      <c r="U80" s="100"/>
      <c r="V80" s="100"/>
      <c r="W80" s="100"/>
      <c r="X80" s="100"/>
      <c r="Y80" s="97"/>
      <c r="Z80" s="97"/>
      <c r="AA80" s="97"/>
      <c r="AB80" s="97"/>
      <c r="AC80" s="97"/>
      <c r="AD80" s="45"/>
      <c r="AE80" s="45"/>
      <c r="AF80" s="45"/>
      <c r="AG80" s="43"/>
      <c r="AH80" s="97"/>
      <c r="AI80" s="42"/>
    </row>
    <row r="81" spans="1:37" x14ac:dyDescent="0.2">
      <c r="A81" s="106" t="s">
        <v>230</v>
      </c>
      <c r="B81" s="39"/>
      <c r="C81" s="39"/>
      <c r="D81" s="39"/>
      <c r="E81" s="39"/>
      <c r="F81" s="39"/>
      <c r="G81" s="39"/>
      <c r="H81" s="39"/>
      <c r="I81" s="39"/>
      <c r="J81" s="39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45"/>
      <c r="AE81" s="45"/>
      <c r="AF81" s="45"/>
      <c r="AG81" s="43"/>
      <c r="AH81" s="98"/>
      <c r="AI81" s="42"/>
    </row>
    <row r="82" spans="1:37" x14ac:dyDescent="0.2">
      <c r="A82" s="41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45"/>
      <c r="AF82" s="45"/>
      <c r="AG82" s="43"/>
      <c r="AH82" s="46"/>
      <c r="AI82" s="54"/>
    </row>
    <row r="83" spans="1:37" x14ac:dyDescent="0.2">
      <c r="A83" s="41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46"/>
      <c r="AF83" s="46"/>
      <c r="AG83" s="43"/>
      <c r="AH83" s="46"/>
      <c r="AI83" s="54"/>
      <c r="AK83" t="s">
        <v>35</v>
      </c>
    </row>
    <row r="84" spans="1:37" ht="13.5" thickBot="1" x14ac:dyDescent="0.25">
      <c r="A84" s="51"/>
      <c r="B84" s="52"/>
      <c r="C84" s="52"/>
      <c r="D84" s="52"/>
      <c r="E84" s="52"/>
      <c r="F84" s="52"/>
      <c r="G84" s="52" t="s">
        <v>35</v>
      </c>
      <c r="H84" s="52"/>
      <c r="I84" s="52"/>
      <c r="J84" s="52"/>
      <c r="K84" s="52"/>
      <c r="L84" s="52" t="s">
        <v>35</v>
      </c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3"/>
      <c r="AH84" s="55"/>
      <c r="AI84" s="47" t="s">
        <v>35</v>
      </c>
    </row>
    <row r="87" spans="1:37" x14ac:dyDescent="0.2">
      <c r="G87" s="2" t="s">
        <v>35</v>
      </c>
    </row>
    <row r="88" spans="1:37" x14ac:dyDescent="0.2"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  <c r="AJ88" t="s">
        <v>35</v>
      </c>
    </row>
    <row r="89" spans="1:37" x14ac:dyDescent="0.2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7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G90" s="7" t="s">
        <v>35</v>
      </c>
      <c r="AH90" s="1" t="s">
        <v>35</v>
      </c>
    </row>
    <row r="91" spans="1:37" x14ac:dyDescent="0.2">
      <c r="J91" s="2" t="s">
        <v>35</v>
      </c>
      <c r="O91" s="2" t="s">
        <v>200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I91" s="10" t="s">
        <v>35</v>
      </c>
    </row>
    <row r="92" spans="1:37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7" x14ac:dyDescent="0.2">
      <c r="H93" s="2" t="s">
        <v>35</v>
      </c>
      <c r="S93" s="2" t="s">
        <v>35</v>
      </c>
      <c r="W93" s="2" t="s">
        <v>35</v>
      </c>
    </row>
    <row r="94" spans="1:37" x14ac:dyDescent="0.2">
      <c r="Q94" s="2" t="s">
        <v>35</v>
      </c>
      <c r="R94" s="2" t="s">
        <v>35</v>
      </c>
      <c r="AE94" s="2" t="s">
        <v>35</v>
      </c>
    </row>
    <row r="95" spans="1:37" x14ac:dyDescent="0.2">
      <c r="S95" s="2" t="s">
        <v>35</v>
      </c>
      <c r="X95" s="2" t="s">
        <v>35</v>
      </c>
      <c r="AC95" s="2" t="s">
        <v>35</v>
      </c>
      <c r="AI95" s="10" t="s">
        <v>35</v>
      </c>
      <c r="AJ95" s="12" t="s">
        <v>35</v>
      </c>
    </row>
    <row r="96" spans="1:37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5"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216</v>
      </c>
      <c r="E1" s="13" t="s">
        <v>217</v>
      </c>
      <c r="F1" s="13" t="s">
        <v>38</v>
      </c>
      <c r="G1" s="13" t="s">
        <v>39</v>
      </c>
      <c r="H1" s="13" t="s">
        <v>84</v>
      </c>
      <c r="I1" s="13" t="s">
        <v>40</v>
      </c>
      <c r="J1" s="104"/>
      <c r="K1" s="104"/>
      <c r="L1" s="104"/>
      <c r="M1" s="104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213</v>
      </c>
      <c r="B4" s="15" t="s">
        <v>41</v>
      </c>
      <c r="C4" s="16" t="s">
        <v>220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214</v>
      </c>
      <c r="B5" s="15" t="s">
        <v>219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215</v>
      </c>
      <c r="B6" s="15" t="s">
        <v>219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219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219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219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219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219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221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219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219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219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219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219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219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224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225</v>
      </c>
      <c r="B35" s="15" t="s">
        <v>219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226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227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228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219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219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219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61" t="s">
        <v>79</v>
      </c>
      <c r="B47" s="161"/>
      <c r="C47" s="161"/>
      <c r="D47" s="161"/>
      <c r="E47" s="161"/>
      <c r="F47" s="161"/>
      <c r="G47" s="162"/>
      <c r="H47" s="105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218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222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223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B5" sqref="B5:AH50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30" t="s">
        <v>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2"/>
    </row>
    <row r="2" spans="1:36" ht="20.100000000000001" customHeight="1" x14ac:dyDescent="0.2">
      <c r="A2" s="129" t="s">
        <v>21</v>
      </c>
      <c r="B2" s="124" t="s">
        <v>211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6" s="4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[1]Outubro!$C$5</f>
        <v>34.200000000000003</v>
      </c>
      <c r="C5" s="110">
        <f>[1]Outubro!$C$6</f>
        <v>37.299999999999997</v>
      </c>
      <c r="D5" s="110">
        <f>[1]Outubro!$C$7</f>
        <v>40.700000000000003</v>
      </c>
      <c r="E5" s="110">
        <f>[1]Outubro!$C$8</f>
        <v>39</v>
      </c>
      <c r="F5" s="110">
        <f>[1]Outubro!$C$9</f>
        <v>40.1</v>
      </c>
      <c r="G5" s="110">
        <f>[1]Outubro!$C$10</f>
        <v>40.200000000000003</v>
      </c>
      <c r="H5" s="110">
        <f>[1]Outubro!$C$11</f>
        <v>39.700000000000003</v>
      </c>
      <c r="I5" s="110">
        <f>[1]Outubro!$C$12</f>
        <v>35.6</v>
      </c>
      <c r="J5" s="110">
        <f>[1]Outubro!$C$13</f>
        <v>31</v>
      </c>
      <c r="K5" s="110">
        <f>[1]Outubro!$C$14</f>
        <v>35.6</v>
      </c>
      <c r="L5" s="110">
        <f>[1]Outubro!$C$15</f>
        <v>39.200000000000003</v>
      </c>
      <c r="M5" s="110">
        <f>[1]Outubro!$C$16</f>
        <v>40.200000000000003</v>
      </c>
      <c r="N5" s="110">
        <f>[1]Outubro!$C$17</f>
        <v>32.200000000000003</v>
      </c>
      <c r="O5" s="110">
        <f>[1]Outubro!$C$18</f>
        <v>35</v>
      </c>
      <c r="P5" s="110">
        <f>[1]Outubro!$C$19</f>
        <v>39.299999999999997</v>
      </c>
      <c r="Q5" s="110">
        <f>[1]Outubro!$C$20</f>
        <v>39.5</v>
      </c>
      <c r="R5" s="110">
        <f>[1]Outubro!$C$21</f>
        <v>41</v>
      </c>
      <c r="S5" s="110">
        <f>[1]Outubro!$C$22</f>
        <v>40.5</v>
      </c>
      <c r="T5" s="110">
        <f>[1]Outubro!$C$23</f>
        <v>37.200000000000003</v>
      </c>
      <c r="U5" s="110">
        <f>[1]Outubro!$C$24</f>
        <v>32.1</v>
      </c>
      <c r="V5" s="110">
        <f>[1]Outubro!$C$25</f>
        <v>35.9</v>
      </c>
      <c r="W5" s="110">
        <f>[1]Outubro!$C$26</f>
        <v>39</v>
      </c>
      <c r="X5" s="110">
        <f>[1]Outubro!$C$27</f>
        <v>41.3</v>
      </c>
      <c r="Y5" s="110">
        <f>[1]Outubro!$C$28</f>
        <v>37.799999999999997</v>
      </c>
      <c r="Z5" s="110">
        <f>[1]Outubro!$C$29</f>
        <v>33.9</v>
      </c>
      <c r="AA5" s="110">
        <f>[1]Outubro!$C$30</f>
        <v>36</v>
      </c>
      <c r="AB5" s="110">
        <f>[1]Outubro!$C$31</f>
        <v>37.6</v>
      </c>
      <c r="AC5" s="110">
        <f>[1]Outubro!$C$32</f>
        <v>36.200000000000003</v>
      </c>
      <c r="AD5" s="110">
        <f>[1]Outubro!$C$33</f>
        <v>35.200000000000003</v>
      </c>
      <c r="AE5" s="110">
        <f>[1]Outubro!$C$34</f>
        <v>31.2</v>
      </c>
      <c r="AF5" s="110">
        <f>[1]Outubro!$C$35</f>
        <v>33.9</v>
      </c>
      <c r="AG5" s="115">
        <f t="shared" ref="AG5" si="1">MAX(B5:AF5)</f>
        <v>41.3</v>
      </c>
      <c r="AH5" s="116">
        <f t="shared" ref="AH5" si="2">AVERAGE(B5:AF5)</f>
        <v>37.019354838709681</v>
      </c>
    </row>
    <row r="6" spans="1:36" x14ac:dyDescent="0.2">
      <c r="A6" s="48" t="s">
        <v>0</v>
      </c>
      <c r="B6" s="112">
        <f>[2]Outubro!$C$5</f>
        <v>30.9</v>
      </c>
      <c r="C6" s="112">
        <f>[2]Outubro!$C$6</f>
        <v>36.1</v>
      </c>
      <c r="D6" s="112">
        <f>[2]Outubro!$C$7</f>
        <v>39.299999999999997</v>
      </c>
      <c r="E6" s="112">
        <f>[2]Outubro!$C$8</f>
        <v>36.799999999999997</v>
      </c>
      <c r="F6" s="112">
        <f>[2]Outubro!$C$9</f>
        <v>24.5</v>
      </c>
      <c r="G6" s="112">
        <f>[2]Outubro!$C$10</f>
        <v>38.5</v>
      </c>
      <c r="H6" s="112">
        <f>[2]Outubro!$C$11</f>
        <v>38.299999999999997</v>
      </c>
      <c r="I6" s="112">
        <f>[2]Outubro!$C$12</f>
        <v>25.1</v>
      </c>
      <c r="J6" s="112">
        <f>[2]Outubro!$C$13</f>
        <v>29.7</v>
      </c>
      <c r="K6" s="112">
        <f>[2]Outubro!$C$14</f>
        <v>33.700000000000003</v>
      </c>
      <c r="L6" s="112">
        <f>[2]Outubro!$C$15</f>
        <v>37.9</v>
      </c>
      <c r="M6" s="112">
        <f>[2]Outubro!$C$16</f>
        <v>30.6</v>
      </c>
      <c r="N6" s="112">
        <f>[2]Outubro!$C$17</f>
        <v>27.4</v>
      </c>
      <c r="O6" s="112">
        <f>[2]Outubro!$C$18</f>
        <v>31.9</v>
      </c>
      <c r="P6" s="112">
        <f>[2]Outubro!$C$19</f>
        <v>36</v>
      </c>
      <c r="Q6" s="112">
        <f>[2]Outubro!$C$20</f>
        <v>39.299999999999997</v>
      </c>
      <c r="R6" s="112">
        <f>[2]Outubro!$C$21</f>
        <v>40.700000000000003</v>
      </c>
      <c r="S6" s="112">
        <f>[2]Outubro!$C$22</f>
        <v>38.9</v>
      </c>
      <c r="T6" s="112">
        <f>[2]Outubro!$C$23</f>
        <v>33.5</v>
      </c>
      <c r="U6" s="112">
        <f>[2]Outubro!$C$24</f>
        <v>32.299999999999997</v>
      </c>
      <c r="V6" s="112">
        <f>[2]Outubro!$C$25</f>
        <v>35.200000000000003</v>
      </c>
      <c r="W6" s="112">
        <f>[2]Outubro!$C$26</f>
        <v>37.200000000000003</v>
      </c>
      <c r="X6" s="112">
        <f>[2]Outubro!$C$27</f>
        <v>40.700000000000003</v>
      </c>
      <c r="Y6" s="112">
        <f>[2]Outubro!$C$28</f>
        <v>29.8</v>
      </c>
      <c r="Z6" s="112">
        <f>[2]Outubro!$C$29</f>
        <v>28.8</v>
      </c>
      <c r="AA6" s="112">
        <f>[2]Outubro!$C$30</f>
        <v>33.299999999999997</v>
      </c>
      <c r="AB6" s="112">
        <f>[2]Outubro!$C$31</f>
        <v>32.200000000000003</v>
      </c>
      <c r="AC6" s="112">
        <f>[2]Outubro!$C$32</f>
        <v>34.9</v>
      </c>
      <c r="AD6" s="112">
        <f>[2]Outubro!$C$33</f>
        <v>34.299999999999997</v>
      </c>
      <c r="AE6" s="112">
        <f>[2]Outubro!$C$34</f>
        <v>36.4</v>
      </c>
      <c r="AF6" s="112">
        <f>[2]Outubro!$C$35</f>
        <v>32.799999999999997</v>
      </c>
      <c r="AG6" s="115">
        <f t="shared" ref="AG6:AG49" si="3">MAX(B6:AF6)</f>
        <v>40.700000000000003</v>
      </c>
      <c r="AH6" s="116">
        <f t="shared" ref="AH6:AH49" si="4">AVERAGE(B6:AF6)</f>
        <v>34.096774193548377</v>
      </c>
    </row>
    <row r="7" spans="1:36" x14ac:dyDescent="0.2">
      <c r="A7" s="48" t="s">
        <v>85</v>
      </c>
      <c r="B7" s="112">
        <f>[3]Outubro!$C$5</f>
        <v>32.200000000000003</v>
      </c>
      <c r="C7" s="112">
        <f>[3]Outubro!$C$6</f>
        <v>35.6</v>
      </c>
      <c r="D7" s="112">
        <f>[3]Outubro!$C$7</f>
        <v>38.5</v>
      </c>
      <c r="E7" s="112">
        <f>[3]Outubro!$C$8</f>
        <v>38.700000000000003</v>
      </c>
      <c r="F7" s="112">
        <f>[3]Outubro!$C$9</f>
        <v>34.6</v>
      </c>
      <c r="G7" s="112">
        <f>[3]Outubro!$C$10</f>
        <v>37.799999999999997</v>
      </c>
      <c r="H7" s="112">
        <f>[3]Outubro!$C$11</f>
        <v>39.200000000000003</v>
      </c>
      <c r="I7" s="112">
        <f>[3]Outubro!$C$12</f>
        <v>27.3</v>
      </c>
      <c r="J7" s="112">
        <f>[3]Outubro!$C$13</f>
        <v>28.5</v>
      </c>
      <c r="K7" s="112">
        <f>[3]Outubro!$C$14</f>
        <v>32.5</v>
      </c>
      <c r="L7" s="112">
        <f>[3]Outubro!$C$15</f>
        <v>37.1</v>
      </c>
      <c r="M7" s="112">
        <f>[3]Outubro!$C$16</f>
        <v>35.299999999999997</v>
      </c>
      <c r="N7" s="112">
        <f>[3]Outubro!$C$17</f>
        <v>28.4</v>
      </c>
      <c r="O7" s="112">
        <f>[3]Outubro!$C$18</f>
        <v>31.7</v>
      </c>
      <c r="P7" s="112">
        <f>[3]Outubro!$C$19</f>
        <v>35.700000000000003</v>
      </c>
      <c r="Q7" s="112">
        <f>[3]Outubro!$C$20</f>
        <v>38.799999999999997</v>
      </c>
      <c r="R7" s="112">
        <f>[3]Outubro!$C$21</f>
        <v>37.6</v>
      </c>
      <c r="S7" s="112">
        <f>[3]Outubro!$C$22</f>
        <v>37.5</v>
      </c>
      <c r="T7" s="112">
        <f>[3]Outubro!$C$23</f>
        <v>33.200000000000003</v>
      </c>
      <c r="U7" s="112">
        <f>[3]Outubro!$C$24</f>
        <v>33</v>
      </c>
      <c r="V7" s="112">
        <f>[3]Outubro!$C$25</f>
        <v>34.6</v>
      </c>
      <c r="W7" s="112">
        <f>[3]Outubro!$C$26</f>
        <v>36.200000000000003</v>
      </c>
      <c r="X7" s="112">
        <f>[3]Outubro!$C$27</f>
        <v>38.6</v>
      </c>
      <c r="Y7" s="112">
        <f>[3]Outubro!$C$28</f>
        <v>32.1</v>
      </c>
      <c r="Z7" s="112">
        <f>[3]Outubro!$C$29</f>
        <v>30</v>
      </c>
      <c r="AA7" s="112">
        <f>[3]Outubro!$C$30</f>
        <v>31.9</v>
      </c>
      <c r="AB7" s="112">
        <f>[3]Outubro!$C$31</f>
        <v>34.6</v>
      </c>
      <c r="AC7" s="112">
        <f>[3]Outubro!$C$32</f>
        <v>34.6</v>
      </c>
      <c r="AD7" s="112">
        <f>[3]Outubro!$C$33</f>
        <v>31.7</v>
      </c>
      <c r="AE7" s="112">
        <f>[3]Outubro!$C$34</f>
        <v>32.200000000000003</v>
      </c>
      <c r="AF7" s="112">
        <f>[3]Outubro!$C$35</f>
        <v>29.5</v>
      </c>
      <c r="AG7" s="115">
        <f t="shared" si="3"/>
        <v>39.200000000000003</v>
      </c>
      <c r="AH7" s="116">
        <f t="shared" si="4"/>
        <v>34.167741935483882</v>
      </c>
    </row>
    <row r="8" spans="1:36" x14ac:dyDescent="0.2">
      <c r="A8" s="48" t="s">
        <v>1</v>
      </c>
      <c r="B8" s="112">
        <f>[4]Outubro!$C$5</f>
        <v>36.200000000000003</v>
      </c>
      <c r="C8" s="112">
        <f>[4]Outubro!$C$6</f>
        <v>38</v>
      </c>
      <c r="D8" s="112">
        <f>[4]Outubro!$C$7</f>
        <v>38.9</v>
      </c>
      <c r="E8" s="112">
        <f>[4]Outubro!$C$8</f>
        <v>39.799999999999997</v>
      </c>
      <c r="F8" s="112">
        <f>[4]Outubro!$C$9</f>
        <v>34.4</v>
      </c>
      <c r="G8" s="112">
        <f>[4]Outubro!$C$10</f>
        <v>39.200000000000003</v>
      </c>
      <c r="H8" s="112">
        <f>[4]Outubro!$C$11</f>
        <v>38.799999999999997</v>
      </c>
      <c r="I8" s="112">
        <f>[4]Outubro!$C$12</f>
        <v>26.4</v>
      </c>
      <c r="J8" s="112">
        <f>[4]Outubro!$C$13</f>
        <v>30.6</v>
      </c>
      <c r="K8" s="112">
        <f>[4]Outubro!$C$14</f>
        <v>36.6</v>
      </c>
      <c r="L8" s="112">
        <f>[4]Outubro!$C$15</f>
        <v>38</v>
      </c>
      <c r="M8" s="112">
        <f>[4]Outubro!$C$16</f>
        <v>32.5</v>
      </c>
      <c r="N8" s="112">
        <f>[4]Outubro!$C$17</f>
        <v>29.1</v>
      </c>
      <c r="O8" s="112">
        <f>[4]Outubro!$C$18</f>
        <v>35.9</v>
      </c>
      <c r="P8" s="112">
        <f>[4]Outubro!$C$19</f>
        <v>39.9</v>
      </c>
      <c r="Q8" s="112">
        <f>[4]Outubro!$C$20</f>
        <v>39</v>
      </c>
      <c r="R8" s="112">
        <f>[4]Outubro!$C$21</f>
        <v>40.200000000000003</v>
      </c>
      <c r="S8" s="112">
        <f>[4]Outubro!$C$22</f>
        <v>40</v>
      </c>
      <c r="T8" s="112">
        <f>[4]Outubro!$C$23</f>
        <v>40.799999999999997</v>
      </c>
      <c r="U8" s="112">
        <f>[4]Outubro!$C$24</f>
        <v>35.799999999999997</v>
      </c>
      <c r="V8" s="112">
        <f>[4]Outubro!$C$25</f>
        <v>39.799999999999997</v>
      </c>
      <c r="W8" s="112">
        <f>[4]Outubro!$C$26</f>
        <v>40.5</v>
      </c>
      <c r="X8" s="112">
        <f>[4]Outubro!$C$27</f>
        <v>40.700000000000003</v>
      </c>
      <c r="Y8" s="112">
        <f>[4]Outubro!$C$28</f>
        <v>32.5</v>
      </c>
      <c r="Z8" s="112">
        <f>[4]Outubro!$C$29</f>
        <v>33.6</v>
      </c>
      <c r="AA8" s="112">
        <f>[4]Outubro!$C$30</f>
        <v>36.6</v>
      </c>
      <c r="AB8" s="112">
        <f>[4]Outubro!$C$31</f>
        <v>38</v>
      </c>
      <c r="AC8" s="112">
        <f>[4]Outubro!$C$32</f>
        <v>37.6</v>
      </c>
      <c r="AD8" s="112">
        <f>[4]Outubro!$C$33</f>
        <v>37.299999999999997</v>
      </c>
      <c r="AE8" s="112">
        <f>[4]Outubro!$C$34</f>
        <v>36.700000000000003</v>
      </c>
      <c r="AF8" s="112">
        <f>[4]Outubro!$C$35</f>
        <v>32.1</v>
      </c>
      <c r="AG8" s="115">
        <f t="shared" si="3"/>
        <v>40.799999999999997</v>
      </c>
      <c r="AH8" s="116">
        <f t="shared" si="4"/>
        <v>36.62903225806452</v>
      </c>
    </row>
    <row r="9" spans="1:36" x14ac:dyDescent="0.2">
      <c r="A9" s="48" t="s">
        <v>146</v>
      </c>
      <c r="B9" s="112">
        <f>[5]Outubro!$C$5</f>
        <v>28.6</v>
      </c>
      <c r="C9" s="112">
        <f>[5]Outubro!$C$6</f>
        <v>33</v>
      </c>
      <c r="D9" s="112">
        <f>[5]Outubro!$C$7</f>
        <v>37.5</v>
      </c>
      <c r="E9" s="112">
        <f>[5]Outubro!$C$8</f>
        <v>33.200000000000003</v>
      </c>
      <c r="F9" s="112">
        <f>[5]Outubro!$C$9</f>
        <v>21.7</v>
      </c>
      <c r="G9" s="112">
        <f>[5]Outubro!$C$10</f>
        <v>36.299999999999997</v>
      </c>
      <c r="H9" s="112">
        <f>[5]Outubro!$C$11</f>
        <v>35.299999999999997</v>
      </c>
      <c r="I9" s="112">
        <f>[5]Outubro!$C$12</f>
        <v>24</v>
      </c>
      <c r="J9" s="112">
        <f>[5]Outubro!$C$13</f>
        <v>28.3</v>
      </c>
      <c r="K9" s="112">
        <f>[5]Outubro!$C$14</f>
        <v>33.200000000000003</v>
      </c>
      <c r="L9" s="112">
        <f>[5]Outubro!$C$15</f>
        <v>36</v>
      </c>
      <c r="M9" s="112">
        <f>[5]Outubro!$C$16</f>
        <v>30.2</v>
      </c>
      <c r="N9" s="112">
        <f>[5]Outubro!$C$17</f>
        <v>24.7</v>
      </c>
      <c r="O9" s="112">
        <f>[5]Outubro!$C$18</f>
        <v>31</v>
      </c>
      <c r="P9" s="112">
        <f>[5]Outubro!$C$19</f>
        <v>35.4</v>
      </c>
      <c r="Q9" s="112">
        <f>[5]Outubro!$C$20</f>
        <v>37.4</v>
      </c>
      <c r="R9" s="112">
        <f>[5]Outubro!$C$21</f>
        <v>37.700000000000003</v>
      </c>
      <c r="S9" s="112">
        <f>[5]Outubro!$C$22</f>
        <v>37.1</v>
      </c>
      <c r="T9" s="112">
        <f>[5]Outubro!$C$23</f>
        <v>33.5</v>
      </c>
      <c r="U9" s="112">
        <f>[5]Outubro!$C$24</f>
        <v>30</v>
      </c>
      <c r="V9" s="112">
        <f>[5]Outubro!$C$25</f>
        <v>34</v>
      </c>
      <c r="W9" s="112">
        <f>[5]Outubro!$C$26</f>
        <v>36</v>
      </c>
      <c r="X9" s="112">
        <f>[5]Outubro!$C$27</f>
        <v>37.799999999999997</v>
      </c>
      <c r="Y9" s="112">
        <f>[5]Outubro!$C$28</f>
        <v>26.7</v>
      </c>
      <c r="Z9" s="112">
        <f>[5]Outubro!$C$29</f>
        <v>27.2</v>
      </c>
      <c r="AA9" s="112">
        <f>[5]Outubro!$C$30</f>
        <v>31</v>
      </c>
      <c r="AB9" s="112">
        <f>[5]Outubro!$C$31</f>
        <v>30.9</v>
      </c>
      <c r="AC9" s="112">
        <f>[5]Outubro!$C$32</f>
        <v>32.4</v>
      </c>
      <c r="AD9" s="112">
        <f>[5]Outubro!$C$33</f>
        <v>32.6</v>
      </c>
      <c r="AE9" s="112">
        <f>[5]Outubro!$C$34</f>
        <v>33.299999999999997</v>
      </c>
      <c r="AF9" s="112">
        <f>[5]Outubro!$C$35</f>
        <v>30.7</v>
      </c>
      <c r="AG9" s="115">
        <f t="shared" si="3"/>
        <v>37.799999999999997</v>
      </c>
      <c r="AH9" s="116">
        <f t="shared" si="4"/>
        <v>32.151612903225811</v>
      </c>
    </row>
    <row r="10" spans="1:36" x14ac:dyDescent="0.2">
      <c r="A10" s="48" t="s">
        <v>91</v>
      </c>
      <c r="B10" s="112">
        <f>[6]Outubro!$C$5</f>
        <v>33</v>
      </c>
      <c r="C10" s="112">
        <f>[6]Outubro!$C$6</f>
        <v>34.200000000000003</v>
      </c>
      <c r="D10" s="112">
        <f>[6]Outubro!$C$7</f>
        <v>35.700000000000003</v>
      </c>
      <c r="E10" s="112">
        <f>[6]Outubro!$C$8</f>
        <v>35.4</v>
      </c>
      <c r="F10" s="112">
        <f>[6]Outubro!$C$9</f>
        <v>35.299999999999997</v>
      </c>
      <c r="G10" s="112">
        <f>[6]Outubro!$C$10</f>
        <v>36.200000000000003</v>
      </c>
      <c r="H10" s="112">
        <f>[6]Outubro!$C$11</f>
        <v>35</v>
      </c>
      <c r="I10" s="112">
        <f>[6]Outubro!$C$12</f>
        <v>34.200000000000003</v>
      </c>
      <c r="J10" s="112">
        <f>[6]Outubro!$C$13</f>
        <v>30</v>
      </c>
      <c r="K10" s="112">
        <f>[6]Outubro!$C$14</f>
        <v>35.799999999999997</v>
      </c>
      <c r="L10" s="112">
        <f>[6]Outubro!$C$15</f>
        <v>36.6</v>
      </c>
      <c r="M10" s="112">
        <f>[6]Outubro!$C$16</f>
        <v>35.700000000000003</v>
      </c>
      <c r="N10" s="112">
        <f>[6]Outubro!$C$17</f>
        <v>30.4</v>
      </c>
      <c r="O10" s="112">
        <f>[6]Outubro!$C$18</f>
        <v>34.200000000000003</v>
      </c>
      <c r="P10" s="112">
        <f>[6]Outubro!$C$19</f>
        <v>35.9</v>
      </c>
      <c r="Q10" s="112">
        <f>[6]Outubro!$C$20</f>
        <v>35.9</v>
      </c>
      <c r="R10" s="112">
        <f>[6]Outubro!$C$21</f>
        <v>35.4</v>
      </c>
      <c r="S10" s="112">
        <f>[6]Outubro!$C$22</f>
        <v>36.700000000000003</v>
      </c>
      <c r="T10" s="112">
        <f>[6]Outubro!$C$23</f>
        <v>38</v>
      </c>
      <c r="U10" s="112">
        <f>[6]Outubro!$C$24</f>
        <v>33.299999999999997</v>
      </c>
      <c r="V10" s="112">
        <f>[6]Outubro!$C$25</f>
        <v>35.1</v>
      </c>
      <c r="W10" s="112">
        <f>[6]Outubro!$C$26</f>
        <v>37.6</v>
      </c>
      <c r="X10" s="112">
        <f>[6]Outubro!$C$27</f>
        <v>38.700000000000003</v>
      </c>
      <c r="Y10" s="112">
        <f>[6]Outubro!$C$28</f>
        <v>32.9</v>
      </c>
      <c r="Z10" s="112">
        <f>[6]Outubro!$C$29</f>
        <v>29.4</v>
      </c>
      <c r="AA10" s="112">
        <f>[6]Outubro!$C$30</f>
        <v>32</v>
      </c>
      <c r="AB10" s="112">
        <f>[6]Outubro!$C$31</f>
        <v>34.700000000000003</v>
      </c>
      <c r="AC10" s="112">
        <f>[6]Outubro!$C$32</f>
        <v>33.4</v>
      </c>
      <c r="AD10" s="112">
        <f>[6]Outubro!$C$33</f>
        <v>33.9</v>
      </c>
      <c r="AE10" s="112">
        <f>[6]Outubro!$C$34</f>
        <v>33.6</v>
      </c>
      <c r="AF10" s="112">
        <f>[6]Outubro!$C$35</f>
        <v>33.299999999999997</v>
      </c>
      <c r="AG10" s="115">
        <f t="shared" si="3"/>
        <v>38.700000000000003</v>
      </c>
      <c r="AH10" s="116">
        <f t="shared" si="4"/>
        <v>34.564516129032256</v>
      </c>
    </row>
    <row r="11" spans="1:36" x14ac:dyDescent="0.2">
      <c r="A11" s="48" t="s">
        <v>49</v>
      </c>
      <c r="B11" s="112">
        <f>[7]Outubro!$C$5</f>
        <v>31.3</v>
      </c>
      <c r="C11" s="112">
        <f>[7]Outubro!$C$6</f>
        <v>34.9</v>
      </c>
      <c r="D11" s="112">
        <f>[7]Outubro!$C$7</f>
        <v>37.4</v>
      </c>
      <c r="E11" s="112">
        <f>[7]Outubro!$C$8</f>
        <v>37.6</v>
      </c>
      <c r="F11" s="112">
        <f>[7]Outubro!$C$9</f>
        <v>35.9</v>
      </c>
      <c r="G11" s="112">
        <f>[7]Outubro!$C$10</f>
        <v>37.4</v>
      </c>
      <c r="H11" s="112">
        <f>[7]Outubro!$C$11</f>
        <v>38.1</v>
      </c>
      <c r="I11" s="112">
        <f>[7]Outubro!$C$12</f>
        <v>28.6</v>
      </c>
      <c r="J11" s="112">
        <f>[7]Outubro!$C$13</f>
        <v>28.3</v>
      </c>
      <c r="K11" s="112">
        <f>[7]Outubro!$C$14</f>
        <v>31.1</v>
      </c>
      <c r="L11" s="112">
        <f>[7]Outubro!$C$15</f>
        <v>37.200000000000003</v>
      </c>
      <c r="M11" s="112">
        <f>[7]Outubro!$C$16</f>
        <v>37</v>
      </c>
      <c r="N11" s="112">
        <f>[7]Outubro!$C$17</f>
        <v>28</v>
      </c>
      <c r="O11" s="112">
        <f>[7]Outubro!$C$18</f>
        <v>30.2</v>
      </c>
      <c r="P11" s="112">
        <f>[7]Outubro!$C$19</f>
        <v>34.1</v>
      </c>
      <c r="Q11" s="112">
        <f>[7]Outubro!$C$20</f>
        <v>39</v>
      </c>
      <c r="R11" s="112">
        <f>[7]Outubro!$C$21</f>
        <v>33.5</v>
      </c>
      <c r="S11" s="112">
        <f>[7]Outubro!$C$22</f>
        <v>36.700000000000003</v>
      </c>
      <c r="T11" s="112">
        <f>[7]Outubro!$C$23</f>
        <v>28.4</v>
      </c>
      <c r="U11" s="112">
        <f>[7]Outubro!$C$24</f>
        <v>33.5</v>
      </c>
      <c r="V11" s="112">
        <f>[7]Outubro!$C$25</f>
        <v>33.299999999999997</v>
      </c>
      <c r="W11" s="112">
        <f>[7]Outubro!$C$26</f>
        <v>35.299999999999997</v>
      </c>
      <c r="X11" s="112">
        <f>[7]Outubro!$C$27</f>
        <v>39.799999999999997</v>
      </c>
      <c r="Y11" s="112">
        <f>[7]Outubro!$C$28</f>
        <v>33.5</v>
      </c>
      <c r="Z11" s="112">
        <f>[7]Outubro!$C$29</f>
        <v>30.6</v>
      </c>
      <c r="AA11" s="112">
        <f>[7]Outubro!$C$30</f>
        <v>32.6</v>
      </c>
      <c r="AB11" s="112">
        <f>[7]Outubro!$C$31</f>
        <v>34.1</v>
      </c>
      <c r="AC11" s="112">
        <f>[7]Outubro!$C$32</f>
        <v>32.6</v>
      </c>
      <c r="AD11" s="112">
        <f>[7]Outubro!$C$33</f>
        <v>31.5</v>
      </c>
      <c r="AE11" s="112">
        <f>[7]Outubro!$C$34</f>
        <v>30.4</v>
      </c>
      <c r="AF11" s="112">
        <f>[7]Outubro!$C$35</f>
        <v>28.4</v>
      </c>
      <c r="AG11" s="115">
        <f t="shared" si="3"/>
        <v>39.799999999999997</v>
      </c>
      <c r="AH11" s="116">
        <f t="shared" si="4"/>
        <v>33.558064516129029</v>
      </c>
    </row>
    <row r="12" spans="1:36" hidden="1" x14ac:dyDescent="0.2">
      <c r="A12" s="48" t="s">
        <v>31</v>
      </c>
      <c r="B12" s="112" t="str">
        <f>[8]Outubro!$C$5</f>
        <v>*</v>
      </c>
      <c r="C12" s="112" t="str">
        <f>[8]Outubro!$C$6</f>
        <v>*</v>
      </c>
      <c r="D12" s="112" t="str">
        <f>[8]Outubro!$C$7</f>
        <v>*</v>
      </c>
      <c r="E12" s="112" t="str">
        <f>[8]Outubro!$C$8</f>
        <v>*</v>
      </c>
      <c r="F12" s="112" t="str">
        <f>[8]Outubro!$C$9</f>
        <v>*</v>
      </c>
      <c r="G12" s="112" t="str">
        <f>[8]Outubro!$C$10</f>
        <v>*</v>
      </c>
      <c r="H12" s="112" t="str">
        <f>[8]Outubro!$C$11</f>
        <v>*</v>
      </c>
      <c r="I12" s="112" t="str">
        <f>[8]Outubro!$C$12</f>
        <v>*</v>
      </c>
      <c r="J12" s="112" t="str">
        <f>[8]Outubro!$C$13</f>
        <v>*</v>
      </c>
      <c r="K12" s="112" t="str">
        <f>[8]Outubro!$C$14</f>
        <v>*</v>
      </c>
      <c r="L12" s="112" t="str">
        <f>[8]Outubro!$C$15</f>
        <v>*</v>
      </c>
      <c r="M12" s="112" t="str">
        <f>[8]Outubro!$C$16</f>
        <v>*</v>
      </c>
      <c r="N12" s="112" t="str">
        <f>[8]Outubro!$C$17</f>
        <v>*</v>
      </c>
      <c r="O12" s="112" t="str">
        <f>[8]Outubro!$C$18</f>
        <v>*</v>
      </c>
      <c r="P12" s="112" t="str">
        <f>[8]Outubro!$C$19</f>
        <v>*</v>
      </c>
      <c r="Q12" s="112" t="str">
        <f>[8]Outubro!$C$20</f>
        <v>*</v>
      </c>
      <c r="R12" s="112" t="str">
        <f>[8]Outubro!$C$21</f>
        <v>*</v>
      </c>
      <c r="S12" s="112" t="str">
        <f>[8]Outubro!$C$22</f>
        <v>*</v>
      </c>
      <c r="T12" s="112" t="str">
        <f>[8]Outubro!$C$23</f>
        <v>*</v>
      </c>
      <c r="U12" s="112" t="str">
        <f>[8]Outubro!$C$24</f>
        <v>*</v>
      </c>
      <c r="V12" s="112" t="str">
        <f>[8]Outubro!$C$25</f>
        <v>*</v>
      </c>
      <c r="W12" s="112" t="str">
        <f>[8]Outubro!$C$26</f>
        <v>*</v>
      </c>
      <c r="X12" s="112" t="str">
        <f>[8]Outubro!$C$27</f>
        <v>*</v>
      </c>
      <c r="Y12" s="112" t="str">
        <f>[8]Outubro!$C$28</f>
        <v>*</v>
      </c>
      <c r="Z12" s="112" t="str">
        <f>[8]Outubro!$C$29</f>
        <v>*</v>
      </c>
      <c r="AA12" s="112" t="str">
        <f>[8]Outubro!$C$30</f>
        <v>*</v>
      </c>
      <c r="AB12" s="112" t="str">
        <f>[8]Outubro!$C$31</f>
        <v>*</v>
      </c>
      <c r="AC12" s="112" t="str">
        <f>[8]Outubro!$C$32</f>
        <v>*</v>
      </c>
      <c r="AD12" s="112" t="str">
        <f>[8]Outubro!$C$33</f>
        <v>*</v>
      </c>
      <c r="AE12" s="112" t="str">
        <f>[8]Outubro!$C$34</f>
        <v>*</v>
      </c>
      <c r="AF12" s="112" t="str">
        <f>[8]Outubro!$C$35</f>
        <v>*</v>
      </c>
      <c r="AG12" s="115" t="s">
        <v>197</v>
      </c>
      <c r="AH12" s="116" t="s">
        <v>197</v>
      </c>
    </row>
    <row r="13" spans="1:36" x14ac:dyDescent="0.2">
      <c r="A13" s="48" t="s">
        <v>94</v>
      </c>
      <c r="B13" s="112">
        <f>[9]Outubro!$C$5</f>
        <v>34.9</v>
      </c>
      <c r="C13" s="112">
        <f>[9]Outubro!$C$6</f>
        <v>36.9</v>
      </c>
      <c r="D13" s="112">
        <f>[9]Outubro!$C$7</f>
        <v>38.200000000000003</v>
      </c>
      <c r="E13" s="112">
        <f>[9]Outubro!$C$8</f>
        <v>37.6</v>
      </c>
      <c r="F13" s="112">
        <f>[9]Outubro!$C$9</f>
        <v>32.700000000000003</v>
      </c>
      <c r="G13" s="112">
        <f>[9]Outubro!$C$10</f>
        <v>37.6</v>
      </c>
      <c r="H13" s="112">
        <f>[9]Outubro!$C$11</f>
        <v>39.4</v>
      </c>
      <c r="I13" s="112">
        <f>[9]Outubro!$C$12</f>
        <v>26.6</v>
      </c>
      <c r="J13" s="112">
        <f>[9]Outubro!$C$13</f>
        <v>29.9</v>
      </c>
      <c r="K13" s="112">
        <f>[9]Outubro!$C$14</f>
        <v>34.6</v>
      </c>
      <c r="L13" s="112">
        <f>[9]Outubro!$C$15</f>
        <v>37.200000000000003</v>
      </c>
      <c r="M13" s="112">
        <f>[9]Outubro!$C$16</f>
        <v>31.5</v>
      </c>
      <c r="N13" s="112">
        <f>[9]Outubro!$C$17</f>
        <v>27</v>
      </c>
      <c r="O13" s="112">
        <f>[9]Outubro!$C$18</f>
        <v>33.9</v>
      </c>
      <c r="P13" s="112">
        <f>[9]Outubro!$C$19</f>
        <v>37.6</v>
      </c>
      <c r="Q13" s="112">
        <f>[9]Outubro!$C$20</f>
        <v>37.700000000000003</v>
      </c>
      <c r="R13" s="112">
        <f>[9]Outubro!$C$21</f>
        <v>39.299999999999997</v>
      </c>
      <c r="S13" s="112">
        <f>[9]Outubro!$C$22</f>
        <v>38.799999999999997</v>
      </c>
      <c r="T13" s="112">
        <f>[9]Outubro!$C$23</f>
        <v>37.4</v>
      </c>
      <c r="U13" s="112">
        <f>[9]Outubro!$C$24</f>
        <v>34.9</v>
      </c>
      <c r="V13" s="112">
        <f>[9]Outubro!$C$25</f>
        <v>37.9</v>
      </c>
      <c r="W13" s="112">
        <f>[9]Outubro!$C$26</f>
        <v>38.299999999999997</v>
      </c>
      <c r="X13" s="112">
        <f>[9]Outubro!$C$27</f>
        <v>39.9</v>
      </c>
      <c r="Y13" s="112">
        <f>[9]Outubro!$C$28</f>
        <v>32.799999999999997</v>
      </c>
      <c r="Z13" s="112">
        <f>[9]Outubro!$C$29</f>
        <v>32.799999999999997</v>
      </c>
      <c r="AA13" s="112">
        <f>[9]Outubro!$C$30</f>
        <v>34.700000000000003</v>
      </c>
      <c r="AB13" s="112">
        <f>[9]Outubro!$C$31</f>
        <v>36.1</v>
      </c>
      <c r="AC13" s="112">
        <f>[9]Outubro!$C$32</f>
        <v>36</v>
      </c>
      <c r="AD13" s="112">
        <f>[9]Outubro!$C$33</f>
        <v>36</v>
      </c>
      <c r="AE13" s="112">
        <f>[9]Outubro!$C$34</f>
        <v>35.799999999999997</v>
      </c>
      <c r="AF13" s="112">
        <f>[9]Outubro!$C$35</f>
        <v>32.4</v>
      </c>
      <c r="AG13" s="115">
        <f t="shared" si="3"/>
        <v>39.9</v>
      </c>
      <c r="AH13" s="116">
        <f t="shared" si="4"/>
        <v>35.367741935483863</v>
      </c>
    </row>
    <row r="14" spans="1:36" hidden="1" x14ac:dyDescent="0.2">
      <c r="A14" s="48" t="s">
        <v>98</v>
      </c>
      <c r="B14" s="112" t="str">
        <f>[10]Outubro!$C$5</f>
        <v>*</v>
      </c>
      <c r="C14" s="112" t="str">
        <f>[10]Outubro!$C$6</f>
        <v>*</v>
      </c>
      <c r="D14" s="112" t="str">
        <f>[10]Outubro!$C$7</f>
        <v>*</v>
      </c>
      <c r="E14" s="112" t="str">
        <f>[10]Outubro!$C$8</f>
        <v>*</v>
      </c>
      <c r="F14" s="112" t="str">
        <f>[10]Outubro!$C$9</f>
        <v>*</v>
      </c>
      <c r="G14" s="112" t="str">
        <f>[10]Outubro!$C$10</f>
        <v>*</v>
      </c>
      <c r="H14" s="112" t="str">
        <f>[10]Outubro!$C$11</f>
        <v>*</v>
      </c>
      <c r="I14" s="112" t="str">
        <f>[10]Outubro!$C$12</f>
        <v>*</v>
      </c>
      <c r="J14" s="112" t="str">
        <f>[10]Outubro!$C$13</f>
        <v>*</v>
      </c>
      <c r="K14" s="112" t="str">
        <f>[10]Outubro!$C$14</f>
        <v>*</v>
      </c>
      <c r="L14" s="112" t="str">
        <f>[10]Outubro!$C$15</f>
        <v>*</v>
      </c>
      <c r="M14" s="112" t="str">
        <f>[10]Outubro!$C$16</f>
        <v>*</v>
      </c>
      <c r="N14" s="112" t="str">
        <f>[10]Outubro!$C$17</f>
        <v>*</v>
      </c>
      <c r="O14" s="112" t="str">
        <f>[10]Outubro!$C$18</f>
        <v>*</v>
      </c>
      <c r="P14" s="112" t="str">
        <f>[10]Outubro!$C$19</f>
        <v>*</v>
      </c>
      <c r="Q14" s="112" t="str">
        <f>[10]Outubro!$C$20</f>
        <v>*</v>
      </c>
      <c r="R14" s="112" t="str">
        <f>[10]Outubro!$C$21</f>
        <v>*</v>
      </c>
      <c r="S14" s="112" t="str">
        <f>[10]Outubro!$C$22</f>
        <v>*</v>
      </c>
      <c r="T14" s="112" t="str">
        <f>[10]Outubro!$C$23</f>
        <v>*</v>
      </c>
      <c r="U14" s="112" t="str">
        <f>[10]Outubro!$C$24</f>
        <v>*</v>
      </c>
      <c r="V14" s="112" t="str">
        <f>[10]Outubro!$C$25</f>
        <v>*</v>
      </c>
      <c r="W14" s="112" t="str">
        <f>[10]Outubro!$C$26</f>
        <v>*</v>
      </c>
      <c r="X14" s="112" t="str">
        <f>[10]Outubro!$C$27</f>
        <v>*</v>
      </c>
      <c r="Y14" s="112" t="str">
        <f>[10]Outubro!$C$28</f>
        <v>*</v>
      </c>
      <c r="Z14" s="112" t="str">
        <f>[10]Outubro!$C$29</f>
        <v>*</v>
      </c>
      <c r="AA14" s="112" t="str">
        <f>[10]Outubro!$C$30</f>
        <v>*</v>
      </c>
      <c r="AB14" s="112" t="str">
        <f>[10]Outubro!$C$31</f>
        <v>*</v>
      </c>
      <c r="AC14" s="112" t="str">
        <f>[10]Outubro!$C$32</f>
        <v>*</v>
      </c>
      <c r="AD14" s="112" t="str">
        <f>[10]Outubro!$C$33</f>
        <v>*</v>
      </c>
      <c r="AE14" s="112" t="str">
        <f>[10]Outubro!$C$34</f>
        <v>*</v>
      </c>
      <c r="AF14" s="112" t="str">
        <f>[10]Outubro!$C$35</f>
        <v>*</v>
      </c>
      <c r="AG14" s="115" t="s">
        <v>197</v>
      </c>
      <c r="AH14" s="116" t="s">
        <v>197</v>
      </c>
    </row>
    <row r="15" spans="1:36" x14ac:dyDescent="0.2">
      <c r="A15" s="48" t="s">
        <v>101</v>
      </c>
      <c r="B15" s="112">
        <f>[11]Outubro!$C$5</f>
        <v>31.1</v>
      </c>
      <c r="C15" s="112">
        <f>[11]Outubro!$C$6</f>
        <v>37.1</v>
      </c>
      <c r="D15" s="112">
        <f>[11]Outubro!$C$7</f>
        <v>38.799999999999997</v>
      </c>
      <c r="E15" s="112">
        <f>[11]Outubro!$C$8</f>
        <v>37.9</v>
      </c>
      <c r="F15" s="112">
        <f>[11]Outubro!$C$9</f>
        <v>32.6</v>
      </c>
      <c r="G15" s="112">
        <f>[11]Outubro!$C$10</f>
        <v>38.299999999999997</v>
      </c>
      <c r="H15" s="112">
        <f>[11]Outubro!$C$11</f>
        <v>39.799999999999997</v>
      </c>
      <c r="I15" s="112">
        <f>[11]Outubro!$C$12</f>
        <v>26.6</v>
      </c>
      <c r="J15" s="112">
        <f>[11]Outubro!$C$13</f>
        <v>28.3</v>
      </c>
      <c r="K15" s="112">
        <f>[11]Outubro!$C$14</f>
        <v>32.799999999999997</v>
      </c>
      <c r="L15" s="112">
        <f>[11]Outubro!$C$15</f>
        <v>37.4</v>
      </c>
      <c r="M15" s="112">
        <f>[11]Outubro!$C$16</f>
        <v>31.7</v>
      </c>
      <c r="N15" s="112">
        <f>[11]Outubro!$C$17</f>
        <v>28.4</v>
      </c>
      <c r="O15" s="112">
        <f>[11]Outubro!$C$18</f>
        <v>31.7</v>
      </c>
      <c r="P15" s="112">
        <f>[11]Outubro!$C$19</f>
        <v>35.5</v>
      </c>
      <c r="Q15" s="112">
        <f>[11]Outubro!$C$20</f>
        <v>38.4</v>
      </c>
      <c r="R15" s="112">
        <f>[11]Outubro!$C$21</f>
        <v>39.4</v>
      </c>
      <c r="S15" s="112">
        <f>[11]Outubro!$C$22</f>
        <v>38.200000000000003</v>
      </c>
      <c r="T15" s="112">
        <f>[11]Outubro!$C$23</f>
        <v>34.299999999999997</v>
      </c>
      <c r="U15" s="112">
        <f>[11]Outubro!$C$24</f>
        <v>31.3</v>
      </c>
      <c r="V15" s="112">
        <f>[11]Outubro!$C$25</f>
        <v>34.799999999999997</v>
      </c>
      <c r="W15" s="112">
        <f>[11]Outubro!$C$26</f>
        <v>36.4</v>
      </c>
      <c r="X15" s="112">
        <f>[11]Outubro!$C$27</f>
        <v>38.799999999999997</v>
      </c>
      <c r="Y15" s="112">
        <f>[11]Outubro!$C$28</f>
        <v>32.799999999999997</v>
      </c>
      <c r="Z15" s="112">
        <f>[11]Outubro!$C$29</f>
        <v>29.1</v>
      </c>
      <c r="AA15" s="112">
        <f>[11]Outubro!$C$30</f>
        <v>31.6</v>
      </c>
      <c r="AB15" s="112">
        <f>[11]Outubro!$C$31</f>
        <v>31.4</v>
      </c>
      <c r="AC15" s="112">
        <f>[11]Outubro!$C$32</f>
        <v>33.9</v>
      </c>
      <c r="AD15" s="112">
        <f>[11]Outubro!$C$33</f>
        <v>31.7</v>
      </c>
      <c r="AE15" s="112">
        <f>[11]Outubro!$C$34</f>
        <v>34.700000000000003</v>
      </c>
      <c r="AF15" s="112">
        <f>[11]Outubro!$C$35</f>
        <v>32.6</v>
      </c>
      <c r="AG15" s="115">
        <f t="shared" si="3"/>
        <v>39.799999999999997</v>
      </c>
      <c r="AH15" s="116">
        <f t="shared" si="4"/>
        <v>34.109677419354824</v>
      </c>
    </row>
    <row r="16" spans="1:36" x14ac:dyDescent="0.2">
      <c r="A16" s="48" t="s">
        <v>147</v>
      </c>
      <c r="B16" s="112">
        <f>[12]Outubro!$C$5</f>
        <v>32.299999999999997</v>
      </c>
      <c r="C16" s="112">
        <f>[12]Outubro!$C$6</f>
        <v>33.299999999999997</v>
      </c>
      <c r="D16" s="112">
        <f>[12]Outubro!$C$7</f>
        <v>36.1</v>
      </c>
      <c r="E16" s="112">
        <f>[12]Outubro!$C$8</f>
        <v>36.6</v>
      </c>
      <c r="F16" s="112">
        <f>[12]Outubro!$C$9</f>
        <v>37.200000000000003</v>
      </c>
      <c r="G16" s="112">
        <f>[12]Outubro!$C$10</f>
        <v>37.799999999999997</v>
      </c>
      <c r="H16" s="112">
        <f>[12]Outubro!$C$11</f>
        <v>36.299999999999997</v>
      </c>
      <c r="I16" s="112">
        <f>[12]Outubro!$C$12</f>
        <v>34.9</v>
      </c>
      <c r="J16" s="112">
        <f>[12]Outubro!$C$13</f>
        <v>30.2</v>
      </c>
      <c r="K16" s="112">
        <f>[12]Outubro!$C$14</f>
        <v>35.6</v>
      </c>
      <c r="L16" s="112">
        <f>[12]Outubro!$C$15</f>
        <v>36.9</v>
      </c>
      <c r="M16" s="112">
        <f>[12]Outubro!$C$16</f>
        <v>37.200000000000003</v>
      </c>
      <c r="N16" s="112">
        <f>[12]Outubro!$C$17</f>
        <v>33.299999999999997</v>
      </c>
      <c r="O16" s="112">
        <f>[12]Outubro!$C$18</f>
        <v>35.9</v>
      </c>
      <c r="P16" s="112">
        <f>[12]Outubro!$C$19</f>
        <v>38.4</v>
      </c>
      <c r="Q16" s="112">
        <f>[12]Outubro!$C$20</f>
        <v>36.700000000000003</v>
      </c>
      <c r="R16" s="112">
        <f>[12]Outubro!$C$21</f>
        <v>36.299999999999997</v>
      </c>
      <c r="S16" s="112">
        <f>[12]Outubro!$C$22</f>
        <v>38.799999999999997</v>
      </c>
      <c r="T16" s="112">
        <f>[12]Outubro!$C$23</f>
        <v>38.799999999999997</v>
      </c>
      <c r="U16" s="112">
        <f>[12]Outubro!$C$24</f>
        <v>31.7</v>
      </c>
      <c r="V16" s="112">
        <f>[12]Outubro!$C$25</f>
        <v>36.700000000000003</v>
      </c>
      <c r="W16" s="112">
        <f>[12]Outubro!$C$26</f>
        <v>39.4</v>
      </c>
      <c r="X16" s="112">
        <f>[12]Outubro!$C$27</f>
        <v>39.700000000000003</v>
      </c>
      <c r="Y16" s="112">
        <f>[12]Outubro!$C$28</f>
        <v>33.700000000000003</v>
      </c>
      <c r="Z16" s="112">
        <f>[12]Outubro!$C$29</f>
        <v>30.8</v>
      </c>
      <c r="AA16" s="112">
        <f>[12]Outubro!$C$30</f>
        <v>33.700000000000003</v>
      </c>
      <c r="AB16" s="112">
        <f>[12]Outubro!$C$31</f>
        <v>35.9</v>
      </c>
      <c r="AC16" s="112">
        <f>[12]Outubro!$C$32</f>
        <v>33.5</v>
      </c>
      <c r="AD16" s="112">
        <f>[12]Outubro!$C$33</f>
        <v>34.200000000000003</v>
      </c>
      <c r="AE16" s="112">
        <f>[12]Outubro!$C$34</f>
        <v>30.6</v>
      </c>
      <c r="AF16" s="112">
        <f>[12]Outubro!$C$35</f>
        <v>32.9</v>
      </c>
      <c r="AG16" s="115">
        <f t="shared" si="3"/>
        <v>39.700000000000003</v>
      </c>
      <c r="AH16" s="116">
        <f t="shared" si="4"/>
        <v>35.335483870967742</v>
      </c>
      <c r="AJ16" s="12" t="s">
        <v>35</v>
      </c>
    </row>
    <row r="17" spans="1:39" x14ac:dyDescent="0.2">
      <c r="A17" s="48" t="s">
        <v>2</v>
      </c>
      <c r="B17" s="112">
        <f>[13]Outubro!$C$5</f>
        <v>33.4</v>
      </c>
      <c r="C17" s="112">
        <f>[13]Outubro!$C$6</f>
        <v>34.6</v>
      </c>
      <c r="D17" s="112">
        <f>[13]Outubro!$C$7</f>
        <v>36.1</v>
      </c>
      <c r="E17" s="112">
        <f>[13]Outubro!$C$8</f>
        <v>36.6</v>
      </c>
      <c r="F17" s="112">
        <f>[13]Outubro!$C$9</f>
        <v>34.5</v>
      </c>
      <c r="G17" s="112">
        <f>[13]Outubro!$C$10</f>
        <v>36.6</v>
      </c>
      <c r="H17" s="112">
        <f>[13]Outubro!$C$11</f>
        <v>36.200000000000003</v>
      </c>
      <c r="I17" s="112">
        <f>[13]Outubro!$C$12</f>
        <v>31.3</v>
      </c>
      <c r="J17" s="112">
        <f>[13]Outubro!$C$13</f>
        <v>30.5</v>
      </c>
      <c r="K17" s="112">
        <f>[13]Outubro!$C$14</f>
        <v>35.9</v>
      </c>
      <c r="L17" s="112">
        <f>[13]Outubro!$C$15</f>
        <v>37.299999999999997</v>
      </c>
      <c r="M17" s="112">
        <f>[13]Outubro!$C$16</f>
        <v>36</v>
      </c>
      <c r="N17" s="112">
        <f>[13]Outubro!$C$17</f>
        <v>30.3</v>
      </c>
      <c r="O17" s="112">
        <f>[13]Outubro!$C$18</f>
        <v>35.1</v>
      </c>
      <c r="P17" s="112">
        <f>[13]Outubro!$C$19</f>
        <v>37.4</v>
      </c>
      <c r="Q17" s="112">
        <f>[13]Outubro!$C$20</f>
        <v>37.1</v>
      </c>
      <c r="R17" s="112">
        <f>[13]Outubro!$C$21</f>
        <v>35.9</v>
      </c>
      <c r="S17" s="112">
        <f>[13]Outubro!$C$22</f>
        <v>37.799999999999997</v>
      </c>
      <c r="T17" s="112">
        <f>[13]Outubro!$C$23</f>
        <v>37.200000000000003</v>
      </c>
      <c r="U17" s="112">
        <f>[13]Outubro!$C$24</f>
        <v>34.200000000000003</v>
      </c>
      <c r="V17" s="112">
        <f>[13]Outubro!$C$25</f>
        <v>36.9</v>
      </c>
      <c r="W17" s="112">
        <f>[13]Outubro!$C$26</f>
        <v>38.1</v>
      </c>
      <c r="X17" s="112">
        <f>[13]Outubro!$C$27</f>
        <v>39.4</v>
      </c>
      <c r="Y17" s="112">
        <f>[13]Outubro!$C$28</f>
        <v>32.1</v>
      </c>
      <c r="Z17" s="112">
        <f>[13]Outubro!$C$29</f>
        <v>31.4</v>
      </c>
      <c r="AA17" s="112">
        <f>[13]Outubro!$C$30</f>
        <v>33.9</v>
      </c>
      <c r="AB17" s="112">
        <f>[13]Outubro!$C$31</f>
        <v>34</v>
      </c>
      <c r="AC17" s="112">
        <f>[13]Outubro!$C$32</f>
        <v>33.200000000000003</v>
      </c>
      <c r="AD17" s="112">
        <f>[13]Outubro!$C$33</f>
        <v>33</v>
      </c>
      <c r="AE17" s="112">
        <f>[13]Outubro!$C$34</f>
        <v>34.299999999999997</v>
      </c>
      <c r="AF17" s="112">
        <f>[13]Outubro!$C$35</f>
        <v>32.5</v>
      </c>
      <c r="AG17" s="115">
        <f t="shared" si="3"/>
        <v>39.4</v>
      </c>
      <c r="AH17" s="116">
        <f t="shared" si="4"/>
        <v>34.929032258064524</v>
      </c>
      <c r="AJ17" s="12" t="s">
        <v>35</v>
      </c>
    </row>
    <row r="18" spans="1:39" hidden="1" x14ac:dyDescent="0.2">
      <c r="A18" s="48" t="s">
        <v>3</v>
      </c>
      <c r="B18" s="112" t="str">
        <f>[14]Outubro!$C$5</f>
        <v>*</v>
      </c>
      <c r="C18" s="112" t="str">
        <f>[14]Outubro!$C$6</f>
        <v>*</v>
      </c>
      <c r="D18" s="112" t="str">
        <f>[14]Outubro!$C$7</f>
        <v>*</v>
      </c>
      <c r="E18" s="112" t="str">
        <f>[14]Outubro!$C$8</f>
        <v>*</v>
      </c>
      <c r="F18" s="112" t="str">
        <f>[14]Outubro!$C$9</f>
        <v>*</v>
      </c>
      <c r="G18" s="112" t="str">
        <f>[14]Outubro!$C$10</f>
        <v>*</v>
      </c>
      <c r="H18" s="112" t="str">
        <f>[14]Outubro!$C$11</f>
        <v>*</v>
      </c>
      <c r="I18" s="112" t="str">
        <f>[14]Outubro!$C$12</f>
        <v>*</v>
      </c>
      <c r="J18" s="112" t="str">
        <f>[14]Outubro!$C$13</f>
        <v>*</v>
      </c>
      <c r="K18" s="112" t="str">
        <f>[14]Outubro!$C$14</f>
        <v>*</v>
      </c>
      <c r="L18" s="112" t="str">
        <f>[14]Outubro!$C$15</f>
        <v>*</v>
      </c>
      <c r="M18" s="112" t="str">
        <f>[14]Outubro!$C$16</f>
        <v>*</v>
      </c>
      <c r="N18" s="112" t="str">
        <f>[14]Outubro!$C$17</f>
        <v>*</v>
      </c>
      <c r="O18" s="112" t="str">
        <f>[14]Outubro!$C$18</f>
        <v>*</v>
      </c>
      <c r="P18" s="112" t="str">
        <f>[14]Outubro!$C$19</f>
        <v>*</v>
      </c>
      <c r="Q18" s="112" t="str">
        <f>[14]Outubro!$C$20</f>
        <v>*</v>
      </c>
      <c r="R18" s="112" t="str">
        <f>[14]Outubro!$C$21</f>
        <v>*</v>
      </c>
      <c r="S18" s="112" t="str">
        <f>[14]Outubro!$C$22</f>
        <v>*</v>
      </c>
      <c r="T18" s="112" t="str">
        <f>[14]Outubro!$C$23</f>
        <v>*</v>
      </c>
      <c r="U18" s="112" t="str">
        <f>[14]Outubro!$C$24</f>
        <v>*</v>
      </c>
      <c r="V18" s="112" t="str">
        <f>[14]Outubro!$C$25</f>
        <v>*</v>
      </c>
      <c r="W18" s="112" t="str">
        <f>[14]Outubro!$C$26</f>
        <v>*</v>
      </c>
      <c r="X18" s="112" t="str">
        <f>[14]Outubro!$C$27</f>
        <v>*</v>
      </c>
      <c r="Y18" s="112" t="str">
        <f>[14]Outubro!$C$28</f>
        <v>*</v>
      </c>
      <c r="Z18" s="112" t="str">
        <f>[14]Outubro!$C$29</f>
        <v>*</v>
      </c>
      <c r="AA18" s="112" t="str">
        <f>[14]Outubro!$C$30</f>
        <v>*</v>
      </c>
      <c r="AB18" s="112" t="str">
        <f>[14]Outubro!$C$31</f>
        <v>*</v>
      </c>
      <c r="AC18" s="112" t="str">
        <f>[14]Outubro!$C$32</f>
        <v>*</v>
      </c>
      <c r="AD18" s="112" t="str">
        <f>[14]Outubro!$C$33</f>
        <v>*</v>
      </c>
      <c r="AE18" s="112" t="str">
        <f>[14]Outubro!$C$34</f>
        <v>*</v>
      </c>
      <c r="AF18" s="112" t="str">
        <f>[14]Outubro!$C$35</f>
        <v>*</v>
      </c>
      <c r="AG18" s="115" t="s">
        <v>197</v>
      </c>
      <c r="AH18" s="116" t="s">
        <v>197</v>
      </c>
      <c r="AI18" s="12" t="s">
        <v>35</v>
      </c>
      <c r="AJ18" s="12" t="s">
        <v>35</v>
      </c>
    </row>
    <row r="19" spans="1:39" x14ac:dyDescent="0.2">
      <c r="A19" s="48" t="s">
        <v>4</v>
      </c>
      <c r="B19" s="112">
        <f>[15]Outubro!$C$5</f>
        <v>33.6</v>
      </c>
      <c r="C19" s="112">
        <f>[15]Outubro!$C$6</f>
        <v>35</v>
      </c>
      <c r="D19" s="112">
        <f>[15]Outubro!$C$7</f>
        <v>33.200000000000003</v>
      </c>
      <c r="E19" s="112">
        <f>[15]Outubro!$C$8</f>
        <v>35</v>
      </c>
      <c r="F19" s="112">
        <f>[15]Outubro!$C$9</f>
        <v>35.299999999999997</v>
      </c>
      <c r="G19" s="112">
        <f>[15]Outubro!$C$10</f>
        <v>35.700000000000003</v>
      </c>
      <c r="H19" s="112">
        <f>[15]Outubro!$C$11</f>
        <v>33.200000000000003</v>
      </c>
      <c r="I19" s="112">
        <f>[15]Outubro!$C$12</f>
        <v>33.6</v>
      </c>
      <c r="J19" s="112">
        <f>[15]Outubro!$C$13</f>
        <v>29</v>
      </c>
      <c r="K19" s="112">
        <f>[15]Outubro!$C$14</f>
        <v>33.6</v>
      </c>
      <c r="L19" s="112">
        <f>[15]Outubro!$C$15</f>
        <v>34.4</v>
      </c>
      <c r="M19" s="112">
        <f>[15]Outubro!$C$16</f>
        <v>36.200000000000003</v>
      </c>
      <c r="N19" s="112">
        <f>[15]Outubro!$C$17</f>
        <v>32.4</v>
      </c>
      <c r="O19" s="112">
        <f>[15]Outubro!$C$18</f>
        <v>33.1</v>
      </c>
      <c r="P19" s="112">
        <f>[15]Outubro!$C$19</f>
        <v>33.9</v>
      </c>
      <c r="Q19" s="112">
        <f>[15]Outubro!$C$20</f>
        <v>34.4</v>
      </c>
      <c r="R19" s="112">
        <f>[15]Outubro!$C$21</f>
        <v>35.9</v>
      </c>
      <c r="S19" s="112">
        <f>[15]Outubro!$C$22</f>
        <v>36</v>
      </c>
      <c r="T19" s="112">
        <f>[15]Outubro!$C$23</f>
        <v>35.6</v>
      </c>
      <c r="U19" s="112">
        <f>[15]Outubro!$C$24</f>
        <v>30.7</v>
      </c>
      <c r="V19" s="112">
        <f>[15]Outubro!$C$25</f>
        <v>35.4</v>
      </c>
      <c r="W19" s="112">
        <f>[15]Outubro!$C$26</f>
        <v>36.4</v>
      </c>
      <c r="X19" s="112">
        <f>[15]Outubro!$C$27</f>
        <v>36.200000000000003</v>
      </c>
      <c r="Y19" s="112">
        <f>[15]Outubro!$C$28</f>
        <v>33</v>
      </c>
      <c r="Z19" s="112">
        <f>[15]Outubro!$C$29</f>
        <v>32.5</v>
      </c>
      <c r="AA19" s="112">
        <f>[15]Outubro!$C$30</f>
        <v>33.299999999999997</v>
      </c>
      <c r="AB19" s="112">
        <f>[15]Outubro!$C$31</f>
        <v>33.799999999999997</v>
      </c>
      <c r="AC19" s="112">
        <f>[15]Outubro!$C$32</f>
        <v>32.1</v>
      </c>
      <c r="AD19" s="112">
        <f>[15]Outubro!$C$33</f>
        <v>31.6</v>
      </c>
      <c r="AE19" s="112">
        <f>[15]Outubro!$C$34</f>
        <v>32.799999999999997</v>
      </c>
      <c r="AF19" s="112">
        <f>[15]Outubro!$C$35</f>
        <v>31.7</v>
      </c>
      <c r="AG19" s="115">
        <f t="shared" si="3"/>
        <v>36.4</v>
      </c>
      <c r="AH19" s="116">
        <f t="shared" si="4"/>
        <v>33.825806451612898</v>
      </c>
    </row>
    <row r="20" spans="1:39" x14ac:dyDescent="0.2">
      <c r="A20" s="48" t="s">
        <v>5</v>
      </c>
      <c r="B20" s="112">
        <f>[16]Outubro!$C$5</f>
        <v>36.5</v>
      </c>
      <c r="C20" s="112">
        <f>[16]Outubro!$C$6</f>
        <v>38.200000000000003</v>
      </c>
      <c r="D20" s="112">
        <f>[16]Outubro!$C$7</f>
        <v>41.1</v>
      </c>
      <c r="E20" s="112">
        <f>[16]Outubro!$C$8</f>
        <v>40</v>
      </c>
      <c r="F20" s="112">
        <f>[16]Outubro!$C$9</f>
        <v>34</v>
      </c>
      <c r="G20" s="112">
        <f>[16]Outubro!$C$10</f>
        <v>41.1</v>
      </c>
      <c r="H20" s="112">
        <f>[16]Outubro!$C$11</f>
        <v>39.799999999999997</v>
      </c>
      <c r="I20" s="112">
        <f>[16]Outubro!$C$12</f>
        <v>29.8</v>
      </c>
      <c r="J20" s="112">
        <f>[16]Outubro!$C$13</f>
        <v>31.9</v>
      </c>
      <c r="K20" s="112">
        <f>[16]Outubro!$C$14</f>
        <v>38.4</v>
      </c>
      <c r="L20" s="112">
        <f>[16]Outubro!$C$15</f>
        <v>40.200000000000003</v>
      </c>
      <c r="M20" s="112">
        <f>[16]Outubro!$C$16</f>
        <v>33.700000000000003</v>
      </c>
      <c r="N20" s="112">
        <f>[16]Outubro!$C$17</f>
        <v>30.1</v>
      </c>
      <c r="O20" s="112">
        <f>[16]Outubro!$C$18</f>
        <v>36.4</v>
      </c>
      <c r="P20" s="112">
        <f>[16]Outubro!$C$19</f>
        <v>39.700000000000003</v>
      </c>
      <c r="Q20" s="112">
        <f>[16]Outubro!$C$20</f>
        <v>40.1</v>
      </c>
      <c r="R20" s="112">
        <f>[16]Outubro!$C$21</f>
        <v>42.5</v>
      </c>
      <c r="S20" s="112">
        <f>[16]Outubro!$C$22</f>
        <v>39.799999999999997</v>
      </c>
      <c r="T20" s="112">
        <f>[16]Outubro!$C$23</f>
        <v>41.4</v>
      </c>
      <c r="U20" s="112">
        <f>[16]Outubro!$C$24</f>
        <v>38.6</v>
      </c>
      <c r="V20" s="112">
        <f>[16]Outubro!$C$25</f>
        <v>40.200000000000003</v>
      </c>
      <c r="W20" s="112">
        <f>[16]Outubro!$C$26</f>
        <v>40.4</v>
      </c>
      <c r="X20" s="112">
        <f>[16]Outubro!$C$27</f>
        <v>41.7</v>
      </c>
      <c r="Y20" s="112">
        <f>[16]Outubro!$C$28</f>
        <v>33.799999999999997</v>
      </c>
      <c r="Z20" s="112">
        <f>[16]Outubro!$C$29</f>
        <v>32.299999999999997</v>
      </c>
      <c r="AA20" s="112">
        <f>[16]Outubro!$C$30</f>
        <v>35.9</v>
      </c>
      <c r="AB20" s="112">
        <f>[16]Outubro!$C$31</f>
        <v>39</v>
      </c>
      <c r="AC20" s="112">
        <f>[16]Outubro!$C$32</f>
        <v>36.6</v>
      </c>
      <c r="AD20" s="112">
        <f>[16]Outubro!$C$33</f>
        <v>38.9</v>
      </c>
      <c r="AE20" s="112">
        <f>[16]Outubro!$C$34</f>
        <v>36.9</v>
      </c>
      <c r="AF20" s="112">
        <f>[16]Outubro!$C$35</f>
        <v>37.299999999999997</v>
      </c>
      <c r="AG20" s="115">
        <f t="shared" si="3"/>
        <v>42.5</v>
      </c>
      <c r="AH20" s="116">
        <f t="shared" si="4"/>
        <v>37.622580645161285</v>
      </c>
      <c r="AI20" s="12" t="s">
        <v>35</v>
      </c>
      <c r="AJ20" t="s">
        <v>35</v>
      </c>
      <c r="AL20" t="s">
        <v>35</v>
      </c>
    </row>
    <row r="21" spans="1:39" x14ac:dyDescent="0.2">
      <c r="A21" s="48" t="s">
        <v>33</v>
      </c>
      <c r="B21" s="112">
        <f>[17]Outubro!$C$5</f>
        <v>33.299999999999997</v>
      </c>
      <c r="C21" s="112">
        <f>[17]Outubro!$C$6</f>
        <v>33.9</v>
      </c>
      <c r="D21" s="112">
        <f>[17]Outubro!$C$7</f>
        <v>34.6</v>
      </c>
      <c r="E21" s="112">
        <f>[17]Outubro!$C$8</f>
        <v>34</v>
      </c>
      <c r="F21" s="112">
        <f>[17]Outubro!$C$9</f>
        <v>34.4</v>
      </c>
      <c r="G21" s="112">
        <f>[17]Outubro!$C$10</f>
        <v>35.5</v>
      </c>
      <c r="H21" s="112">
        <f>[17]Outubro!$C$11</f>
        <v>33.1</v>
      </c>
      <c r="I21" s="112">
        <f>[17]Outubro!$C$12</f>
        <v>33.5</v>
      </c>
      <c r="J21" s="112">
        <f>[17]Outubro!$C$13</f>
        <v>30.9</v>
      </c>
      <c r="K21" s="112">
        <f>[17]Outubro!$C$14</f>
        <v>35.4</v>
      </c>
      <c r="L21" s="112">
        <f>[17]Outubro!$C$15</f>
        <v>35.9</v>
      </c>
      <c r="M21" s="112">
        <f>[17]Outubro!$C$16</f>
        <v>35.9</v>
      </c>
      <c r="N21" s="112">
        <f>[17]Outubro!$C$17</f>
        <v>31.9</v>
      </c>
      <c r="O21" s="112">
        <f>[17]Outubro!$C$18</f>
        <v>34.799999999999997</v>
      </c>
      <c r="P21" s="112">
        <f>[17]Outubro!$C$19</f>
        <v>35</v>
      </c>
      <c r="Q21" s="112">
        <f>[17]Outubro!$C$20</f>
        <v>33.9</v>
      </c>
      <c r="R21" s="112">
        <f>[17]Outubro!$C$21</f>
        <v>34.200000000000003</v>
      </c>
      <c r="S21" s="112">
        <f>[17]Outubro!$C$22</f>
        <v>36.299999999999997</v>
      </c>
      <c r="T21" s="112">
        <f>[17]Outubro!$C$23</f>
        <v>36.799999999999997</v>
      </c>
      <c r="U21" s="112">
        <f>[17]Outubro!$C$24</f>
        <v>34.700000000000003</v>
      </c>
      <c r="V21" s="112">
        <f>[17]Outubro!$C$25</f>
        <v>35.9</v>
      </c>
      <c r="W21" s="112">
        <f>[17]Outubro!$C$26</f>
        <v>36.9</v>
      </c>
      <c r="X21" s="112">
        <f>[17]Outubro!$C$27</f>
        <v>36.700000000000003</v>
      </c>
      <c r="Y21" s="112">
        <f>[17]Outubro!$C$28</f>
        <v>32.799999999999997</v>
      </c>
      <c r="Z21" s="112">
        <f>[17]Outubro!$C$29</f>
        <v>29</v>
      </c>
      <c r="AA21" s="112">
        <f>[17]Outubro!$C$30</f>
        <v>31.7</v>
      </c>
      <c r="AB21" s="112">
        <f>[17]Outubro!$C$31</f>
        <v>33.200000000000003</v>
      </c>
      <c r="AC21" s="112">
        <f>[17]Outubro!$C$32</f>
        <v>32.200000000000003</v>
      </c>
      <c r="AD21" s="112">
        <f>[17]Outubro!$C$33</f>
        <v>34.799999999999997</v>
      </c>
      <c r="AE21" s="112">
        <f>[17]Outubro!$C$34</f>
        <v>32.200000000000003</v>
      </c>
      <c r="AF21" s="112">
        <f>[17]Outubro!$C$35</f>
        <v>32.5</v>
      </c>
      <c r="AG21" s="115">
        <f t="shared" si="3"/>
        <v>36.9</v>
      </c>
      <c r="AH21" s="116">
        <f t="shared" si="4"/>
        <v>34.061290322580646</v>
      </c>
      <c r="AJ21" t="s">
        <v>200</v>
      </c>
      <c r="AL21" t="s">
        <v>35</v>
      </c>
    </row>
    <row r="22" spans="1:39" x14ac:dyDescent="0.2">
      <c r="A22" s="48" t="s">
        <v>6</v>
      </c>
      <c r="B22" s="112">
        <f>[18]Outubro!$C$5</f>
        <v>36.1</v>
      </c>
      <c r="C22" s="112">
        <f>[18]Outubro!$C$6</f>
        <v>38.299999999999997</v>
      </c>
      <c r="D22" s="112">
        <f>[18]Outubro!$C$7</f>
        <v>39.299999999999997</v>
      </c>
      <c r="E22" s="112">
        <f>[18]Outubro!$C$8</f>
        <v>39</v>
      </c>
      <c r="F22" s="112">
        <f>[18]Outubro!$C$9</f>
        <v>37.5</v>
      </c>
      <c r="G22" s="112">
        <f>[18]Outubro!$C$10</f>
        <v>40.200000000000003</v>
      </c>
      <c r="H22" s="112">
        <f>[18]Outubro!$C$11</f>
        <v>38.4</v>
      </c>
      <c r="I22" s="112">
        <f>[18]Outubro!$C$12</f>
        <v>35.799999999999997</v>
      </c>
      <c r="J22" s="112">
        <f>[18]Outubro!$C$13</f>
        <v>33.6</v>
      </c>
      <c r="K22" s="112">
        <f>[18]Outubro!$C$14</f>
        <v>38.200000000000003</v>
      </c>
      <c r="L22" s="112">
        <f>[18]Outubro!$C$15</f>
        <v>39.5</v>
      </c>
      <c r="M22" s="112">
        <f>[18]Outubro!$C$16</f>
        <v>39.799999999999997</v>
      </c>
      <c r="N22" s="112">
        <f>[18]Outubro!$C$17</f>
        <v>33.200000000000003</v>
      </c>
      <c r="O22" s="112">
        <f>[18]Outubro!$C$18</f>
        <v>37.700000000000003</v>
      </c>
      <c r="P22" s="112">
        <f>[18]Outubro!$C$19</f>
        <v>40.6</v>
      </c>
      <c r="Q22" s="112">
        <f>[18]Outubro!$C$20</f>
        <v>40.1</v>
      </c>
      <c r="R22" s="112">
        <f>[18]Outubro!$C$21</f>
        <v>39.1</v>
      </c>
      <c r="S22" s="112">
        <f>[18]Outubro!$C$22</f>
        <v>41.2</v>
      </c>
      <c r="T22" s="112">
        <f>[18]Outubro!$C$23</f>
        <v>42.2</v>
      </c>
      <c r="U22" s="112">
        <f>[18]Outubro!$C$24</f>
        <v>37.4</v>
      </c>
      <c r="V22" s="112">
        <f>[18]Outubro!$C$25</f>
        <v>39.299999999999997</v>
      </c>
      <c r="W22" s="112">
        <f>[18]Outubro!$C$26</f>
        <v>40.5</v>
      </c>
      <c r="X22" s="112">
        <f>[18]Outubro!$C$27</f>
        <v>41.2</v>
      </c>
      <c r="Y22" s="112">
        <f>[18]Outubro!$C$28</f>
        <v>36.9</v>
      </c>
      <c r="Z22" s="112">
        <f>[18]Outubro!$C$29</f>
        <v>31.6</v>
      </c>
      <c r="AA22" s="112">
        <f>[18]Outubro!$C$30</f>
        <v>36.700000000000003</v>
      </c>
      <c r="AB22" s="112">
        <f>[18]Outubro!$C$31</f>
        <v>38.799999999999997</v>
      </c>
      <c r="AC22" s="112">
        <f>[18]Outubro!$C$32</f>
        <v>36.4</v>
      </c>
      <c r="AD22" s="112">
        <f>[18]Outubro!$C$33</f>
        <v>38.200000000000003</v>
      </c>
      <c r="AE22" s="112">
        <f>[18]Outubro!$C$34</f>
        <v>34.5</v>
      </c>
      <c r="AF22" s="112">
        <f>[18]Outubro!$C$35</f>
        <v>36.700000000000003</v>
      </c>
      <c r="AG22" s="115">
        <f t="shared" si="3"/>
        <v>42.2</v>
      </c>
      <c r="AH22" s="116">
        <f t="shared" si="4"/>
        <v>38.000000000000014</v>
      </c>
      <c r="AJ22" t="s">
        <v>35</v>
      </c>
    </row>
    <row r="23" spans="1:39" x14ac:dyDescent="0.2">
      <c r="A23" s="48" t="s">
        <v>7</v>
      </c>
      <c r="B23" s="112">
        <f>[19]Outubro!$C$5</f>
        <v>30.3</v>
      </c>
      <c r="C23" s="112">
        <f>[19]Outubro!$C$6</f>
        <v>35.200000000000003</v>
      </c>
      <c r="D23" s="112">
        <f>[19]Outubro!$C$7</f>
        <v>39.1</v>
      </c>
      <c r="E23" s="112">
        <f>[19]Outubro!$C$8</f>
        <v>37.6</v>
      </c>
      <c r="F23" s="112">
        <f>[19]Outubro!$C$9</f>
        <v>32.5</v>
      </c>
      <c r="G23" s="112">
        <f>[19]Outubro!$C$10</f>
        <v>38.9</v>
      </c>
      <c r="H23" s="112">
        <f>[19]Outubro!$C$11</f>
        <v>38.799999999999997</v>
      </c>
      <c r="I23" s="112">
        <f>[19]Outubro!$C$12</f>
        <v>27.6</v>
      </c>
      <c r="J23" s="112">
        <f>[19]Outubro!$C$13</f>
        <v>28.1</v>
      </c>
      <c r="K23" s="112">
        <f>[19]Outubro!$C$14</f>
        <v>32.799999999999997</v>
      </c>
      <c r="L23" s="112">
        <f>[19]Outubro!$C$15</f>
        <v>38</v>
      </c>
      <c r="M23" s="112">
        <f>[19]Outubro!$C$16</f>
        <v>31.1</v>
      </c>
      <c r="N23" s="112">
        <f>[19]Outubro!$C$17</f>
        <v>27.4</v>
      </c>
      <c r="O23" s="112">
        <f>[19]Outubro!$C$18</f>
        <v>31.6</v>
      </c>
      <c r="P23" s="112">
        <f>[19]Outubro!$C$19</f>
        <v>34.799999999999997</v>
      </c>
      <c r="Q23" s="112">
        <f>[19]Outubro!$C$20</f>
        <v>38.799999999999997</v>
      </c>
      <c r="R23" s="112">
        <f>[19]Outubro!$C$21</f>
        <v>38.9</v>
      </c>
      <c r="S23" s="112">
        <f>[19]Outubro!$C$22</f>
        <v>37.6</v>
      </c>
      <c r="T23" s="112">
        <f>[19]Outubro!$C$23</f>
        <v>34.700000000000003</v>
      </c>
      <c r="U23" s="112">
        <f>[19]Outubro!$C$24</f>
        <v>30.8</v>
      </c>
      <c r="V23" s="112">
        <f>[19]Outubro!$C$25</f>
        <v>33.4</v>
      </c>
      <c r="W23" s="112">
        <f>[19]Outubro!$C$26</f>
        <v>35.299999999999997</v>
      </c>
      <c r="X23" s="112">
        <f>[19]Outubro!$C$27</f>
        <v>38.799999999999997</v>
      </c>
      <c r="Y23" s="112">
        <f>[19]Outubro!$C$28</f>
        <v>31.2</v>
      </c>
      <c r="Z23" s="112">
        <f>[19]Outubro!$C$29</f>
        <v>29.2</v>
      </c>
      <c r="AA23" s="112">
        <f>[19]Outubro!$C$30</f>
        <v>32.5</v>
      </c>
      <c r="AB23" s="112">
        <f>[19]Outubro!$C$31</f>
        <v>34.5</v>
      </c>
      <c r="AC23" s="112">
        <f>[19]Outubro!$C$32</f>
        <v>34.700000000000003</v>
      </c>
      <c r="AD23" s="112">
        <f>[19]Outubro!$C$33</f>
        <v>33.1</v>
      </c>
      <c r="AE23" s="112">
        <f>[19]Outubro!$C$34</f>
        <v>34.299999999999997</v>
      </c>
      <c r="AF23" s="112">
        <f>[19]Outubro!$C$35</f>
        <v>31.6</v>
      </c>
      <c r="AG23" s="115">
        <f t="shared" si="3"/>
        <v>39.1</v>
      </c>
      <c r="AH23" s="116">
        <f t="shared" si="4"/>
        <v>33.974193548387099</v>
      </c>
      <c r="AJ23" t="s">
        <v>35</v>
      </c>
      <c r="AL23" t="s">
        <v>35</v>
      </c>
    </row>
    <row r="24" spans="1:39" x14ac:dyDescent="0.2">
      <c r="A24" s="48" t="s">
        <v>148</v>
      </c>
      <c r="B24" s="112">
        <f>[20]Outubro!$C$5</f>
        <v>31.4</v>
      </c>
      <c r="C24" s="112">
        <f>[20]Outubro!$C$6</f>
        <v>35.4</v>
      </c>
      <c r="D24" s="112">
        <f>[20]Outubro!$C$7</f>
        <v>39.5</v>
      </c>
      <c r="E24" s="112">
        <f>[20]Outubro!$C$8</f>
        <v>39.200000000000003</v>
      </c>
      <c r="F24" s="112">
        <f>[20]Outubro!$C$9</f>
        <v>33.200000000000003</v>
      </c>
      <c r="G24" s="112">
        <f>[20]Outubro!$C$10</f>
        <v>38.299999999999997</v>
      </c>
      <c r="H24" s="112">
        <f>[20]Outubro!$C$11</f>
        <v>40.299999999999997</v>
      </c>
      <c r="I24" s="112">
        <f>[20]Outubro!$C$12</f>
        <v>28.7</v>
      </c>
      <c r="J24" s="112">
        <f>[20]Outubro!$C$13</f>
        <v>29.2</v>
      </c>
      <c r="K24" s="112">
        <f>[20]Outubro!$C$14</f>
        <v>33.6</v>
      </c>
      <c r="L24" s="112">
        <f>[20]Outubro!$C$15</f>
        <v>37.299999999999997</v>
      </c>
      <c r="M24" s="112">
        <f>[20]Outubro!$C$16</f>
        <v>31.5</v>
      </c>
      <c r="N24" s="112">
        <f>[20]Outubro!$C$17</f>
        <v>28.1</v>
      </c>
      <c r="O24" s="112">
        <f>[20]Outubro!$C$18</f>
        <v>32.1</v>
      </c>
      <c r="P24" s="112">
        <f>[20]Outubro!$C$19</f>
        <v>36.799999999999997</v>
      </c>
      <c r="Q24" s="112">
        <f>[20]Outubro!$C$20</f>
        <v>38.9</v>
      </c>
      <c r="R24" s="112">
        <f>[20]Outubro!$C$21</f>
        <v>39.700000000000003</v>
      </c>
      <c r="S24" s="112">
        <f>[20]Outubro!$C$22</f>
        <v>38.299999999999997</v>
      </c>
      <c r="T24" s="112">
        <f>[20]Outubro!$C$23</f>
        <v>34.6</v>
      </c>
      <c r="U24" s="112">
        <f>[20]Outubro!$C$24</f>
        <v>32.6</v>
      </c>
      <c r="V24" s="112">
        <f>[20]Outubro!$C$25</f>
        <v>35.4</v>
      </c>
      <c r="W24" s="112">
        <f>[20]Outubro!$C$26</f>
        <v>37</v>
      </c>
      <c r="X24" s="112">
        <f>[20]Outubro!$C$27</f>
        <v>38.9</v>
      </c>
      <c r="Y24" s="112">
        <f>[20]Outubro!$C$28</f>
        <v>31.8</v>
      </c>
      <c r="Z24" s="112">
        <f>[20]Outubro!$C$29</f>
        <v>29.8</v>
      </c>
      <c r="AA24" s="112">
        <f>[20]Outubro!$C$30</f>
        <v>33</v>
      </c>
      <c r="AB24" s="112">
        <f>[20]Outubro!$C$31</f>
        <v>33.9</v>
      </c>
      <c r="AC24" s="112">
        <f>[20]Outubro!$C$32</f>
        <v>35.200000000000003</v>
      </c>
      <c r="AD24" s="112">
        <f>[20]Outubro!$C$33</f>
        <v>30.1</v>
      </c>
      <c r="AE24" s="112">
        <f>[20]Outubro!$C$34</f>
        <v>34.5</v>
      </c>
      <c r="AF24" s="112">
        <f>[20]Outubro!$C$35</f>
        <v>30.4</v>
      </c>
      <c r="AG24" s="115">
        <f t="shared" si="3"/>
        <v>40.299999999999997</v>
      </c>
      <c r="AH24" s="116">
        <f t="shared" si="4"/>
        <v>34.474193548387099</v>
      </c>
      <c r="AJ24" t="s">
        <v>35</v>
      </c>
      <c r="AK24" t="s">
        <v>35</v>
      </c>
      <c r="AL24" t="s">
        <v>35</v>
      </c>
      <c r="AM24" t="s">
        <v>35</v>
      </c>
    </row>
    <row r="25" spans="1:39" x14ac:dyDescent="0.2">
      <c r="A25" s="48" t="s">
        <v>149</v>
      </c>
      <c r="B25" s="112">
        <f>[21]Outubro!$C$5</f>
        <v>29.8</v>
      </c>
      <c r="C25" s="112">
        <f>[21]Outubro!$C$6</f>
        <v>34.200000000000003</v>
      </c>
      <c r="D25" s="112">
        <f>[21]Outubro!$C$7</f>
        <v>38.9</v>
      </c>
      <c r="E25" s="112">
        <f>[21]Outubro!$C$8</f>
        <v>36.200000000000003</v>
      </c>
      <c r="F25" s="112">
        <f>[21]Outubro!$C$9</f>
        <v>25.6</v>
      </c>
      <c r="G25" s="112">
        <f>[21]Outubro!$C$10</f>
        <v>38.9</v>
      </c>
      <c r="H25" s="112">
        <f>[21]Outubro!$C$11</f>
        <v>38</v>
      </c>
      <c r="I25" s="112">
        <f>[21]Outubro!$C$12</f>
        <v>25.5</v>
      </c>
      <c r="J25" s="112">
        <f>[21]Outubro!$C$13</f>
        <v>27.7</v>
      </c>
      <c r="K25" s="112">
        <f>[21]Outubro!$C$14</f>
        <v>32.700000000000003</v>
      </c>
      <c r="L25" s="112">
        <f>[21]Outubro!$C$15</f>
        <v>38.1</v>
      </c>
      <c r="M25" s="112">
        <f>[21]Outubro!$C$16</f>
        <v>30.3</v>
      </c>
      <c r="N25" s="112">
        <f>[21]Outubro!$C$17</f>
        <v>28.1</v>
      </c>
      <c r="O25" s="112">
        <f>[21]Outubro!$C$18</f>
        <v>31.1</v>
      </c>
      <c r="P25" s="112">
        <f>[21]Outubro!$C$19</f>
        <v>35.6</v>
      </c>
      <c r="Q25" s="112">
        <f>[21]Outubro!$C$20</f>
        <v>39.6</v>
      </c>
      <c r="R25" s="112">
        <f>[21]Outubro!$C$21</f>
        <v>35.200000000000003</v>
      </c>
      <c r="S25" s="112">
        <f>[21]Outubro!$C$22</f>
        <v>37</v>
      </c>
      <c r="T25" s="112">
        <f>[21]Outubro!$C$23</f>
        <v>31.1</v>
      </c>
      <c r="U25" s="112">
        <f>[21]Outubro!$C$24</f>
        <v>28.7</v>
      </c>
      <c r="V25" s="112">
        <f>[21]Outubro!$C$25</f>
        <v>34.299999999999997</v>
      </c>
      <c r="W25" s="112">
        <f>[21]Outubro!$C$26</f>
        <v>36</v>
      </c>
      <c r="X25" s="112">
        <f>[21]Outubro!$C$27</f>
        <v>38.700000000000003</v>
      </c>
      <c r="Y25" s="112">
        <f>[21]Outubro!$C$28</f>
        <v>28.4</v>
      </c>
      <c r="Z25" s="112">
        <f>[21]Outubro!$C$29</f>
        <v>30.3</v>
      </c>
      <c r="AA25" s="112">
        <f>[21]Outubro!$C$30</f>
        <v>32.6</v>
      </c>
      <c r="AB25" s="112">
        <f>[21]Outubro!$C$31</f>
        <v>24.7</v>
      </c>
      <c r="AC25" s="112">
        <f>[21]Outubro!$C$32</f>
        <v>34.6</v>
      </c>
      <c r="AD25" s="112">
        <f>[21]Outubro!$C$33</f>
        <v>33.700000000000003</v>
      </c>
      <c r="AE25" s="112">
        <f>[21]Outubro!$C$34</f>
        <v>34.5</v>
      </c>
      <c r="AF25" s="112">
        <f>[21]Outubro!$C$35</f>
        <v>30.2</v>
      </c>
      <c r="AG25" s="115">
        <f t="shared" si="3"/>
        <v>39.6</v>
      </c>
      <c r="AH25" s="116">
        <f t="shared" si="4"/>
        <v>32.91290322580646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48" t="s">
        <v>150</v>
      </c>
      <c r="B26" s="112">
        <f>[22]Outubro!$C$5</f>
        <v>32.299999999999997</v>
      </c>
      <c r="C26" s="112">
        <f>[22]Outubro!$C$6</f>
        <v>37</v>
      </c>
      <c r="D26" s="112">
        <f>[22]Outubro!$C$7</f>
        <v>39.299999999999997</v>
      </c>
      <c r="E26" s="112">
        <f>[22]Outubro!$C$8</f>
        <v>38.700000000000003</v>
      </c>
      <c r="F26" s="112">
        <f>[22]Outubro!$C$9</f>
        <v>34.1</v>
      </c>
      <c r="G26" s="112">
        <f>[22]Outubro!$C$10</f>
        <v>39.700000000000003</v>
      </c>
      <c r="H26" s="112">
        <f>[22]Outubro!$C$11</f>
        <v>40</v>
      </c>
      <c r="I26" s="112">
        <f>[22]Outubro!$C$12</f>
        <v>28.9</v>
      </c>
      <c r="J26" s="112">
        <f>[22]Outubro!$C$13</f>
        <v>29.6</v>
      </c>
      <c r="K26" s="112">
        <f>[22]Outubro!$C$14</f>
        <v>33.6</v>
      </c>
      <c r="L26" s="112">
        <f>[22]Outubro!$C$15</f>
        <v>37.9</v>
      </c>
      <c r="M26" s="112">
        <f>[22]Outubro!$C$16</f>
        <v>30.8</v>
      </c>
      <c r="N26" s="112">
        <f>[22]Outubro!$C$17</f>
        <v>28.8</v>
      </c>
      <c r="O26" s="112">
        <f>[22]Outubro!$C$18</f>
        <v>32.6</v>
      </c>
      <c r="P26" s="112">
        <f>[22]Outubro!$C$19</f>
        <v>35.799999999999997</v>
      </c>
      <c r="Q26" s="112">
        <f>[22]Outubro!$C$20</f>
        <v>38.700000000000003</v>
      </c>
      <c r="R26" s="112">
        <f>[22]Outubro!$C$21</f>
        <v>38.9</v>
      </c>
      <c r="S26" s="112">
        <f>[22]Outubro!$C$22</f>
        <v>38.799999999999997</v>
      </c>
      <c r="T26" s="112">
        <f>[22]Outubro!$C$23</f>
        <v>35.299999999999997</v>
      </c>
      <c r="U26" s="112">
        <f>[22]Outubro!$C$24</f>
        <v>32.700000000000003</v>
      </c>
      <c r="V26" s="112">
        <f>[22]Outubro!$C$25</f>
        <v>34.200000000000003</v>
      </c>
      <c r="W26" s="112">
        <f>[22]Outubro!$C$26</f>
        <v>36.299999999999997</v>
      </c>
      <c r="X26" s="112">
        <f>[22]Outubro!$C$27</f>
        <v>39.700000000000003</v>
      </c>
      <c r="Y26" s="112">
        <f>[22]Outubro!$C$28</f>
        <v>31.6</v>
      </c>
      <c r="Z26" s="112">
        <f>[22]Outubro!$C$29</f>
        <v>30.7</v>
      </c>
      <c r="AA26" s="112">
        <f>[22]Outubro!$C$30</f>
        <v>32.6</v>
      </c>
      <c r="AB26" s="112">
        <f>[22]Outubro!$C$31</f>
        <v>34.799999999999997</v>
      </c>
      <c r="AC26" s="112">
        <f>[22]Outubro!$C$32</f>
        <v>35.799999999999997</v>
      </c>
      <c r="AD26" s="112">
        <f>[22]Outubro!$C$33</f>
        <v>31.9</v>
      </c>
      <c r="AE26" s="112">
        <f>[22]Outubro!$C$34</f>
        <v>34.1</v>
      </c>
      <c r="AF26" s="112">
        <f>[22]Outubro!$C$35</f>
        <v>30.8</v>
      </c>
      <c r="AG26" s="115">
        <f t="shared" si="3"/>
        <v>40</v>
      </c>
      <c r="AH26" s="116">
        <f t="shared" si="4"/>
        <v>34.70967741935484</v>
      </c>
      <c r="AJ26" t="s">
        <v>35</v>
      </c>
      <c r="AL26" t="s">
        <v>35</v>
      </c>
    </row>
    <row r="27" spans="1:39" x14ac:dyDescent="0.2">
      <c r="A27" s="48" t="s">
        <v>8</v>
      </c>
      <c r="B27" s="112">
        <f>[23]Outubro!$C$5</f>
        <v>29.9</v>
      </c>
      <c r="C27" s="112">
        <f>[23]Outubro!$C$6</f>
        <v>35.299999999999997</v>
      </c>
      <c r="D27" s="112">
        <f>[23]Outubro!$C$7</f>
        <v>38.9</v>
      </c>
      <c r="E27" s="112">
        <f>[23]Outubro!$C$8</f>
        <v>38.1</v>
      </c>
      <c r="F27" s="112">
        <f>[23]Outubro!$C$9</f>
        <v>27.7</v>
      </c>
      <c r="G27" s="112">
        <f>[23]Outubro!$C$10</f>
        <v>38.700000000000003</v>
      </c>
      <c r="H27" s="112">
        <f>[23]Outubro!$C$11</f>
        <v>38.6</v>
      </c>
      <c r="I27" s="112">
        <f>[23]Outubro!$C$12</f>
        <v>25.8</v>
      </c>
      <c r="J27" s="112">
        <f>[23]Outubro!$C$13</f>
        <v>27.2</v>
      </c>
      <c r="K27" s="112">
        <f>[23]Outubro!$C$14</f>
        <v>30.9</v>
      </c>
      <c r="L27" s="112">
        <f>[23]Outubro!$C$15</f>
        <v>36.6</v>
      </c>
      <c r="M27" s="112">
        <f>[23]Outubro!$C$16</f>
        <v>30.4</v>
      </c>
      <c r="N27" s="112">
        <f>[23]Outubro!$C$17</f>
        <v>25.8</v>
      </c>
      <c r="O27" s="112">
        <f>[23]Outubro!$C$18</f>
        <v>29.1</v>
      </c>
      <c r="P27" s="112">
        <f>[23]Outubro!$C$19</f>
        <v>33.299999999999997</v>
      </c>
      <c r="Q27" s="112">
        <f>[23]Outubro!$C$20</f>
        <v>38.200000000000003</v>
      </c>
      <c r="R27" s="112">
        <f>[23]Outubro!$C$21</f>
        <v>33.5</v>
      </c>
      <c r="S27" s="112">
        <f>[23]Outubro!$C$22</f>
        <v>33.4</v>
      </c>
      <c r="T27" s="112">
        <f>[23]Outubro!$C$23</f>
        <v>29.5</v>
      </c>
      <c r="U27" s="112">
        <f>[23]Outubro!$C$24</f>
        <v>28.6</v>
      </c>
      <c r="V27" s="112">
        <f>[23]Outubro!$C$25</f>
        <v>32</v>
      </c>
      <c r="W27" s="112">
        <f>[23]Outubro!$C$26</f>
        <v>32.700000000000003</v>
      </c>
      <c r="X27" s="112">
        <f>[23]Outubro!$C$27</f>
        <v>37</v>
      </c>
      <c r="Y27" s="112">
        <f>[23]Outubro!$C$28</f>
        <v>31</v>
      </c>
      <c r="Z27" s="112">
        <f>[23]Outubro!$C$29</f>
        <v>29.8</v>
      </c>
      <c r="AA27" s="112">
        <f>[23]Outubro!$C$30</f>
        <v>31.4</v>
      </c>
      <c r="AB27" s="112">
        <f>[23]Outubro!$C$31</f>
        <v>25.7</v>
      </c>
      <c r="AC27" s="112">
        <f>[23]Outubro!$C$32</f>
        <v>32.9</v>
      </c>
      <c r="AD27" s="112">
        <f>[23]Outubro!$C$33</f>
        <v>31.5</v>
      </c>
      <c r="AE27" s="112">
        <f>[23]Outubro!$C$34</f>
        <v>32.799999999999997</v>
      </c>
      <c r="AF27" s="112">
        <f>[23]Outubro!$C$35</f>
        <v>29.3</v>
      </c>
      <c r="AG27" s="115">
        <f t="shared" si="3"/>
        <v>38.9</v>
      </c>
      <c r="AH27" s="116">
        <f t="shared" si="4"/>
        <v>32.116129032258058</v>
      </c>
      <c r="AJ27" t="s">
        <v>35</v>
      </c>
    </row>
    <row r="28" spans="1:39" x14ac:dyDescent="0.2">
      <c r="A28" s="48" t="s">
        <v>9</v>
      </c>
      <c r="B28" s="112">
        <f>[24]Outubro!$C$5</f>
        <v>30.3</v>
      </c>
      <c r="C28" s="112">
        <f>[24]Outubro!$C$6</f>
        <v>34.799999999999997</v>
      </c>
      <c r="D28" s="112">
        <f>[24]Outubro!$C$7</f>
        <v>37.6</v>
      </c>
      <c r="E28" s="112">
        <f>[24]Outubro!$C$8</f>
        <v>38.1</v>
      </c>
      <c r="F28" s="112">
        <f>[24]Outubro!$C$9</f>
        <v>33.1</v>
      </c>
      <c r="G28" s="112">
        <f>[24]Outubro!$C$10</f>
        <v>37.5</v>
      </c>
      <c r="H28" s="112">
        <f>[24]Outubro!$C$11</f>
        <v>39.299999999999997</v>
      </c>
      <c r="I28" s="112">
        <f>[24]Outubro!$C$12</f>
        <v>27.2</v>
      </c>
      <c r="J28" s="112">
        <f>[24]Outubro!$C$13</f>
        <v>28</v>
      </c>
      <c r="K28" s="112">
        <f>[24]Outubro!$C$14</f>
        <v>32</v>
      </c>
      <c r="L28" s="112">
        <f>[24]Outubro!$C$15</f>
        <v>36.4</v>
      </c>
      <c r="M28" s="112">
        <f>[24]Outubro!$C$16</f>
        <v>34.299999999999997</v>
      </c>
      <c r="N28" s="112">
        <f>[24]Outubro!$C$17</f>
        <v>27.9</v>
      </c>
      <c r="O28" s="112">
        <f>[24]Outubro!$C$18</f>
        <v>30.3</v>
      </c>
      <c r="P28" s="112">
        <f>[24]Outubro!$C$19</f>
        <v>34.299999999999997</v>
      </c>
      <c r="Q28" s="112">
        <f>[24]Outubro!$C$20</f>
        <v>37.700000000000003</v>
      </c>
      <c r="R28" s="112">
        <f>[24]Outubro!$C$21</f>
        <v>35.200000000000003</v>
      </c>
      <c r="S28" s="112">
        <f>[24]Outubro!$C$22</f>
        <v>37</v>
      </c>
      <c r="T28" s="112">
        <f>[24]Outubro!$C$23</f>
        <v>31.2</v>
      </c>
      <c r="U28" s="112">
        <f>[24]Outubro!$C$24</f>
        <v>32</v>
      </c>
      <c r="V28" s="112">
        <f>[24]Outubro!$C$25</f>
        <v>33.6</v>
      </c>
      <c r="W28" s="112">
        <f>[24]Outubro!$C$26</f>
        <v>35.299999999999997</v>
      </c>
      <c r="X28" s="112">
        <f>[24]Outubro!$C$27</f>
        <v>37.200000000000003</v>
      </c>
      <c r="Y28" s="112">
        <f>[24]Outubro!$C$28</f>
        <v>32.299999999999997</v>
      </c>
      <c r="Z28" s="112">
        <f>[24]Outubro!$C$29</f>
        <v>29.3</v>
      </c>
      <c r="AA28" s="112">
        <f>[24]Outubro!$C$30</f>
        <v>31.7</v>
      </c>
      <c r="AB28" s="112">
        <f>[24]Outubro!$C$31</f>
        <v>33.5</v>
      </c>
      <c r="AC28" s="112">
        <f>[24]Outubro!$C$32</f>
        <v>34.700000000000003</v>
      </c>
      <c r="AD28" s="112">
        <f>[24]Outubro!$C$33</f>
        <v>30.8</v>
      </c>
      <c r="AE28" s="112">
        <f>[24]Outubro!$C$34</f>
        <v>32.5</v>
      </c>
      <c r="AF28" s="112">
        <f>[24]Outubro!$C$35</f>
        <v>28.8</v>
      </c>
      <c r="AG28" s="115">
        <f t="shared" si="3"/>
        <v>39.299999999999997</v>
      </c>
      <c r="AH28" s="116">
        <f t="shared" si="4"/>
        <v>33.351612903225806</v>
      </c>
      <c r="AL28" t="s">
        <v>35</v>
      </c>
    </row>
    <row r="29" spans="1:39" x14ac:dyDescent="0.2">
      <c r="A29" s="48" t="s">
        <v>32</v>
      </c>
      <c r="B29" s="112" t="str">
        <f>[25]Outubro!$C$5</f>
        <v>*</v>
      </c>
      <c r="C29" s="112" t="str">
        <f>[25]Outubro!$C$6</f>
        <v>*</v>
      </c>
      <c r="D29" s="112" t="str">
        <f>[25]Outubro!$C$7</f>
        <v>*</v>
      </c>
      <c r="E29" s="112" t="str">
        <f>[25]Outubro!$C$8</f>
        <v>*</v>
      </c>
      <c r="F29" s="112" t="str">
        <f>[25]Outubro!$C$9</f>
        <v>*</v>
      </c>
      <c r="G29" s="112" t="str">
        <f>[25]Outubro!$C$10</f>
        <v>*</v>
      </c>
      <c r="H29" s="112" t="str">
        <f>[25]Outubro!$C$11</f>
        <v>*</v>
      </c>
      <c r="I29" s="112" t="str">
        <f>[25]Outubro!$C$12</f>
        <v>*</v>
      </c>
      <c r="J29" s="112" t="str">
        <f>[25]Outubro!$C$13</f>
        <v>*</v>
      </c>
      <c r="K29" s="112" t="str">
        <f>[25]Outubro!$C$14</f>
        <v>*</v>
      </c>
      <c r="L29" s="112" t="str">
        <f>[25]Outubro!$C$15</f>
        <v>*</v>
      </c>
      <c r="M29" s="112" t="str">
        <f>[25]Outubro!$C$16</f>
        <v>*</v>
      </c>
      <c r="N29" s="112" t="str">
        <f>[25]Outubro!$C$17</f>
        <v>*</v>
      </c>
      <c r="O29" s="112" t="str">
        <f>[25]Outubro!$C$18</f>
        <v>*</v>
      </c>
      <c r="P29" s="112" t="str">
        <f>[25]Outubro!$C$19</f>
        <v>*</v>
      </c>
      <c r="Q29" s="112" t="str">
        <f>[25]Outubro!$C$20</f>
        <v>*</v>
      </c>
      <c r="R29" s="112" t="str">
        <f>[25]Outubro!$C$21</f>
        <v>*</v>
      </c>
      <c r="S29" s="112" t="str">
        <f>[25]Outubro!$C$22</f>
        <v>*</v>
      </c>
      <c r="T29" s="112" t="str">
        <f>[25]Outubro!$C$23</f>
        <v>*</v>
      </c>
      <c r="U29" s="112" t="str">
        <f>[25]Outubro!$C$24</f>
        <v>*</v>
      </c>
      <c r="V29" s="112" t="str">
        <f>[25]Outubro!$C$25</f>
        <v>*</v>
      </c>
      <c r="W29" s="112" t="str">
        <f>[25]Outubro!$C$26</f>
        <v>*</v>
      </c>
      <c r="X29" s="112" t="str">
        <f>[25]Outubro!$C$27</f>
        <v>*</v>
      </c>
      <c r="Y29" s="112" t="str">
        <f>[25]Outubro!$C$28</f>
        <v>*</v>
      </c>
      <c r="Z29" s="112">
        <f>[25]Outubro!$C$29</f>
        <v>31.8</v>
      </c>
      <c r="AA29" s="112">
        <f>[25]Outubro!$C$30</f>
        <v>33.4</v>
      </c>
      <c r="AB29" s="112">
        <f>[25]Outubro!$C$31</f>
        <v>35.200000000000003</v>
      </c>
      <c r="AC29" s="112">
        <f>[25]Outubro!$C$32</f>
        <v>34.9</v>
      </c>
      <c r="AD29" s="112">
        <f>[25]Outubro!$C$33</f>
        <v>35.1</v>
      </c>
      <c r="AE29" s="112">
        <f>[25]Outubro!$C$34</f>
        <v>36.200000000000003</v>
      </c>
      <c r="AF29" s="112">
        <f>[25]Outubro!$C$35</f>
        <v>30.9</v>
      </c>
      <c r="AG29" s="115">
        <f t="shared" si="3"/>
        <v>36.200000000000003</v>
      </c>
      <c r="AH29" s="116">
        <f t="shared" si="4"/>
        <v>33.928571428571431</v>
      </c>
      <c r="AL29" t="s">
        <v>35</v>
      </c>
      <c r="AM29" t="s">
        <v>35</v>
      </c>
    </row>
    <row r="30" spans="1:39" x14ac:dyDescent="0.2">
      <c r="A30" s="48" t="s">
        <v>10</v>
      </c>
      <c r="B30" s="112">
        <f>[26]Outubro!$C$5</f>
        <v>29.9</v>
      </c>
      <c r="C30" s="112">
        <f>[26]Outubro!$C$6</f>
        <v>35.299999999999997</v>
      </c>
      <c r="D30" s="112">
        <f>[26]Outubro!$C$7</f>
        <v>38.5</v>
      </c>
      <c r="E30" s="112">
        <f>[26]Outubro!$C$8</f>
        <v>37.200000000000003</v>
      </c>
      <c r="F30" s="112">
        <f>[26]Outubro!$C$9</f>
        <v>30.4</v>
      </c>
      <c r="G30" s="112">
        <f>[26]Outubro!$C$10</f>
        <v>38.799999999999997</v>
      </c>
      <c r="H30" s="112">
        <f>[26]Outubro!$C$11</f>
        <v>39.200000000000003</v>
      </c>
      <c r="I30" s="112">
        <f>[26]Outubro!$C$12</f>
        <v>26.8</v>
      </c>
      <c r="J30" s="112">
        <f>[26]Outubro!$C$13</f>
        <v>28.1</v>
      </c>
      <c r="K30" s="112">
        <f>[26]Outubro!$C$14</f>
        <v>32.5</v>
      </c>
      <c r="L30" s="112">
        <f>[26]Outubro!$C$15</f>
        <v>37.6</v>
      </c>
      <c r="M30" s="112">
        <f>[26]Outubro!$C$16</f>
        <v>31</v>
      </c>
      <c r="N30" s="112">
        <f>[26]Outubro!$C$17</f>
        <v>27.8</v>
      </c>
      <c r="O30" s="112">
        <f>[26]Outubro!$C$18</f>
        <v>31.5</v>
      </c>
      <c r="P30" s="112">
        <f>[26]Outubro!$C$19</f>
        <v>34.700000000000003</v>
      </c>
      <c r="Q30" s="112">
        <f>[26]Outubro!$C$20</f>
        <v>39</v>
      </c>
      <c r="R30" s="112">
        <f>[26]Outubro!$C$21</f>
        <v>39.1</v>
      </c>
      <c r="S30" s="112">
        <f>[26]Outubro!$C$22</f>
        <v>38.1</v>
      </c>
      <c r="T30" s="112">
        <f>[26]Outubro!$C$23</f>
        <v>32</v>
      </c>
      <c r="U30" s="112">
        <f>[26]Outubro!$C$24</f>
        <v>30.8</v>
      </c>
      <c r="V30" s="112">
        <f>[26]Outubro!$C$25</f>
        <v>34.5</v>
      </c>
      <c r="W30" s="112">
        <f>[26]Outubro!$C$26</f>
        <v>35.700000000000003</v>
      </c>
      <c r="X30" s="112">
        <f>[26]Outubro!$C$27</f>
        <v>38.799999999999997</v>
      </c>
      <c r="Y30" s="112">
        <f>[26]Outubro!$C$28</f>
        <v>32.799999999999997</v>
      </c>
      <c r="Z30" s="112">
        <f>[26]Outubro!$C$29</f>
        <v>29.1</v>
      </c>
      <c r="AA30" s="112">
        <f>[26]Outubro!$C$30</f>
        <v>32.799999999999997</v>
      </c>
      <c r="AB30" s="112">
        <f>[26]Outubro!$C$31</f>
        <v>32.700000000000003</v>
      </c>
      <c r="AC30" s="112">
        <f>[26]Outubro!$C$32</f>
        <v>34.1</v>
      </c>
      <c r="AD30" s="112">
        <f>[26]Outubro!$C$33</f>
        <v>31.1</v>
      </c>
      <c r="AE30" s="112">
        <f>[26]Outubro!$C$34</f>
        <v>34.1</v>
      </c>
      <c r="AF30" s="112">
        <f>[26]Outubro!$C$35</f>
        <v>32.200000000000003</v>
      </c>
      <c r="AG30" s="115">
        <f t="shared" si="3"/>
        <v>39.200000000000003</v>
      </c>
      <c r="AH30" s="116">
        <f t="shared" si="4"/>
        <v>33.748387096774195</v>
      </c>
      <c r="AL30" t="s">
        <v>35</v>
      </c>
      <c r="AM30" t="s">
        <v>35</v>
      </c>
    </row>
    <row r="31" spans="1:39" x14ac:dyDescent="0.2">
      <c r="A31" s="48" t="s">
        <v>151</v>
      </c>
      <c r="B31" s="112">
        <f>[27]Outubro!$C$5</f>
        <v>30.4</v>
      </c>
      <c r="C31" s="112">
        <f>[27]Outubro!$C$6</f>
        <v>35</v>
      </c>
      <c r="D31" s="112">
        <f>[27]Outubro!$C$7</f>
        <v>39</v>
      </c>
      <c r="E31" s="112">
        <f>[27]Outubro!$C$8</f>
        <v>36.6</v>
      </c>
      <c r="F31" s="112">
        <f>[27]Outubro!$C$9</f>
        <v>30.7</v>
      </c>
      <c r="G31" s="112">
        <f>[27]Outubro!$C$10</f>
        <v>38.4</v>
      </c>
      <c r="H31" s="112">
        <f>[27]Outubro!$C$11</f>
        <v>37.799999999999997</v>
      </c>
      <c r="I31" s="112">
        <f>[27]Outubro!$C$12</f>
        <v>26</v>
      </c>
      <c r="J31" s="112">
        <f>[27]Outubro!$C$13</f>
        <v>28.4</v>
      </c>
      <c r="K31" s="112">
        <f>[27]Outubro!$C$14</f>
        <v>33.4</v>
      </c>
      <c r="L31" s="112">
        <f>[27]Outubro!$C$15</f>
        <v>37.6</v>
      </c>
      <c r="M31" s="112">
        <f>[27]Outubro!$C$16</f>
        <v>29.6</v>
      </c>
      <c r="N31" s="112">
        <f>[27]Outubro!$C$17</f>
        <v>27.7</v>
      </c>
      <c r="O31" s="112">
        <f>[27]Outubro!$C$18</f>
        <v>31.8</v>
      </c>
      <c r="P31" s="112">
        <f>[27]Outubro!$C$19</f>
        <v>35.6</v>
      </c>
      <c r="Q31" s="112">
        <f>[27]Outubro!$C$20</f>
        <v>39</v>
      </c>
      <c r="R31" s="112">
        <f>[27]Outubro!$C$21</f>
        <v>38.9</v>
      </c>
      <c r="S31" s="112">
        <f>[27]Outubro!$C$22</f>
        <v>37.799999999999997</v>
      </c>
      <c r="T31" s="112">
        <f>[27]Outubro!$C$23</f>
        <v>35.1</v>
      </c>
      <c r="U31" s="112">
        <f>[27]Outubro!$C$24</f>
        <v>30.7</v>
      </c>
      <c r="V31" s="112">
        <f>[27]Outubro!$C$25</f>
        <v>34.799999999999997</v>
      </c>
      <c r="W31" s="112">
        <f>[27]Outubro!$C$26</f>
        <v>36.299999999999997</v>
      </c>
      <c r="X31" s="112">
        <f>[27]Outubro!$C$27</f>
        <v>39.299999999999997</v>
      </c>
      <c r="Y31" s="112">
        <f>[27]Outubro!$C$28</f>
        <v>30.9</v>
      </c>
      <c r="Z31" s="112">
        <f>[27]Outubro!$C$29</f>
        <v>28.3</v>
      </c>
      <c r="AA31" s="112">
        <f>[27]Outubro!$C$30</f>
        <v>30.9</v>
      </c>
      <c r="AB31" s="112">
        <f>[27]Outubro!$C$31</f>
        <v>31.4</v>
      </c>
      <c r="AC31" s="112">
        <f>[27]Outubro!$C$32</f>
        <v>33.799999999999997</v>
      </c>
      <c r="AD31" s="112">
        <f>[27]Outubro!$C$33</f>
        <v>32.299999999999997</v>
      </c>
      <c r="AE31" s="112">
        <f>[27]Outubro!$C$34</f>
        <v>35.4</v>
      </c>
      <c r="AF31" s="112">
        <f>[27]Outubro!$C$35</f>
        <v>32.1</v>
      </c>
      <c r="AG31" s="115">
        <f t="shared" si="3"/>
        <v>39.299999999999997</v>
      </c>
      <c r="AH31" s="116">
        <f t="shared" si="4"/>
        <v>33.709677419354826</v>
      </c>
      <c r="AI31" s="12" t="s">
        <v>35</v>
      </c>
      <c r="AL31" t="s">
        <v>35</v>
      </c>
    </row>
    <row r="32" spans="1:39" x14ac:dyDescent="0.2">
      <c r="A32" s="48" t="s">
        <v>11</v>
      </c>
      <c r="B32" s="112">
        <f>[28]Outubro!$C$5</f>
        <v>33.700000000000003</v>
      </c>
      <c r="C32" s="112">
        <f>[28]Outubro!$C$6</f>
        <v>37.1</v>
      </c>
      <c r="D32" s="112">
        <f>[28]Outubro!$C$7</f>
        <v>39</v>
      </c>
      <c r="E32" s="112">
        <f>[28]Outubro!$C$8</f>
        <v>38.299999999999997</v>
      </c>
      <c r="F32" s="112">
        <f>[28]Outubro!$C$9</f>
        <v>34.1</v>
      </c>
      <c r="G32" s="112">
        <f>[28]Outubro!$C$10</f>
        <v>38.4</v>
      </c>
      <c r="H32" s="112">
        <f>[28]Outubro!$C$11</f>
        <v>39.4</v>
      </c>
      <c r="I32" s="112">
        <f>[28]Outubro!$C$12</f>
        <v>28.2</v>
      </c>
      <c r="J32" s="112">
        <f>[28]Outubro!$C$13</f>
        <v>28.8</v>
      </c>
      <c r="K32" s="112">
        <f>[28]Outubro!$C$14</f>
        <v>34.700000000000003</v>
      </c>
      <c r="L32" s="112">
        <f>[28]Outubro!$C$15</f>
        <v>37.1</v>
      </c>
      <c r="M32" s="112">
        <f>[28]Outubro!$C$16</f>
        <v>33.700000000000003</v>
      </c>
      <c r="N32" s="112">
        <f>[28]Outubro!$C$17</f>
        <v>28.9</v>
      </c>
      <c r="O32" s="112">
        <f>[28]Outubro!$C$18</f>
        <v>34.1</v>
      </c>
      <c r="P32" s="112">
        <f>[28]Outubro!$C$19</f>
        <v>36.299999999999997</v>
      </c>
      <c r="Q32" s="112">
        <f>[28]Outubro!$C$20</f>
        <v>38.200000000000003</v>
      </c>
      <c r="R32" s="112">
        <f>[28]Outubro!$C$21</f>
        <v>38.799999999999997</v>
      </c>
      <c r="S32" s="112">
        <f>[28]Outubro!$C$22</f>
        <v>38.5</v>
      </c>
      <c r="T32" s="112">
        <f>[28]Outubro!$C$23</f>
        <v>37.299999999999997</v>
      </c>
      <c r="U32" s="112">
        <f>[28]Outubro!$C$24</f>
        <v>32.700000000000003</v>
      </c>
      <c r="V32" s="112">
        <f>[28]Outubro!$C$25</f>
        <v>34.700000000000003</v>
      </c>
      <c r="W32" s="112">
        <f>[28]Outubro!$C$26</f>
        <v>37.200000000000003</v>
      </c>
      <c r="X32" s="112">
        <f>[28]Outubro!$C$27</f>
        <v>39.6</v>
      </c>
      <c r="Y32" s="112">
        <f>[28]Outubro!$C$28</f>
        <v>30.5</v>
      </c>
      <c r="Z32" s="112">
        <f>[28]Outubro!$C$29</f>
        <v>31.4</v>
      </c>
      <c r="AA32" s="112">
        <f>[28]Outubro!$C$30</f>
        <v>34.1</v>
      </c>
      <c r="AB32" s="112">
        <f>[28]Outubro!$C$31</f>
        <v>34.5</v>
      </c>
      <c r="AC32" s="112">
        <f>[28]Outubro!$C$32</f>
        <v>34.9</v>
      </c>
      <c r="AD32" s="112">
        <f>[28]Outubro!$C$33</f>
        <v>32.700000000000003</v>
      </c>
      <c r="AE32" s="112">
        <f>[28]Outubro!$C$34</f>
        <v>34.299999999999997</v>
      </c>
      <c r="AF32" s="112">
        <f>[28]Outubro!$C$35</f>
        <v>30.6</v>
      </c>
      <c r="AG32" s="115">
        <f t="shared" si="3"/>
        <v>39.6</v>
      </c>
      <c r="AH32" s="116">
        <f t="shared" si="4"/>
        <v>34.896774193548389</v>
      </c>
      <c r="AM32" t="s">
        <v>35</v>
      </c>
    </row>
    <row r="33" spans="1:39" s="5" customFormat="1" x14ac:dyDescent="0.2">
      <c r="A33" s="48" t="s">
        <v>12</v>
      </c>
      <c r="B33" s="112">
        <f>[29]Outubro!$C$5</f>
        <v>36.799999999999997</v>
      </c>
      <c r="C33" s="112">
        <f>[29]Outubro!$C$6</f>
        <v>38.4</v>
      </c>
      <c r="D33" s="112">
        <f>[29]Outubro!$C$7</f>
        <v>39.299999999999997</v>
      </c>
      <c r="E33" s="112">
        <f>[29]Outubro!$C$8</f>
        <v>40.200000000000003</v>
      </c>
      <c r="F33" s="112">
        <f>[29]Outubro!$C$9</f>
        <v>33.299999999999997</v>
      </c>
      <c r="G33" s="112">
        <f>[29]Outubro!$C$10</f>
        <v>39.4</v>
      </c>
      <c r="H33" s="112">
        <f>[29]Outubro!$C$11</f>
        <v>37.9</v>
      </c>
      <c r="I33" s="112">
        <f>[29]Outubro!$C$12</f>
        <v>26.1</v>
      </c>
      <c r="J33" s="112">
        <f>[29]Outubro!$C$13</f>
        <v>30.5</v>
      </c>
      <c r="K33" s="112">
        <f>[29]Outubro!$C$14</f>
        <v>36.700000000000003</v>
      </c>
      <c r="L33" s="112">
        <f>[29]Outubro!$C$15</f>
        <v>38.4</v>
      </c>
      <c r="M33" s="112">
        <f>[29]Outubro!$C$16</f>
        <v>33.799999999999997</v>
      </c>
      <c r="N33" s="112">
        <f>[29]Outubro!$C$17</f>
        <v>29.5</v>
      </c>
      <c r="O33" s="112">
        <f>[29]Outubro!$C$18</f>
        <v>35.799999999999997</v>
      </c>
      <c r="P33" s="112">
        <f>[29]Outubro!$C$19</f>
        <v>40.1</v>
      </c>
      <c r="Q33" s="112">
        <f>[29]Outubro!$C$20</f>
        <v>39</v>
      </c>
      <c r="R33" s="112">
        <f>[29]Outubro!$C$21</f>
        <v>40.200000000000003</v>
      </c>
      <c r="S33" s="112">
        <f>[29]Outubro!$C$22</f>
        <v>40.6</v>
      </c>
      <c r="T33" s="112">
        <f>[29]Outubro!$C$23</f>
        <v>42</v>
      </c>
      <c r="U33" s="112">
        <f>[29]Outubro!$C$24</f>
        <v>35.200000000000003</v>
      </c>
      <c r="V33" s="112">
        <f>[29]Outubro!$C$25</f>
        <v>41</v>
      </c>
      <c r="W33" s="112">
        <f>[29]Outubro!$C$26</f>
        <v>40.5</v>
      </c>
      <c r="X33" s="112">
        <f>[29]Outubro!$C$27</f>
        <v>41.1</v>
      </c>
      <c r="Y33" s="112">
        <f>[29]Outubro!$C$28</f>
        <v>33.6</v>
      </c>
      <c r="Z33" s="112">
        <f>[29]Outubro!$C$29</f>
        <v>33.200000000000003</v>
      </c>
      <c r="AA33" s="112">
        <f>[29]Outubro!$C$30</f>
        <v>37.200000000000003</v>
      </c>
      <c r="AB33" s="112">
        <f>[29]Outubro!$C$31</f>
        <v>37.9</v>
      </c>
      <c r="AC33" s="112">
        <f>[29]Outubro!$C$32</f>
        <v>36.299999999999997</v>
      </c>
      <c r="AD33" s="112">
        <f>[29]Outubro!$C$33</f>
        <v>35.6</v>
      </c>
      <c r="AE33" s="112">
        <f>[29]Outubro!$C$34</f>
        <v>37.799999999999997</v>
      </c>
      <c r="AF33" s="112">
        <f>[29]Outubro!$C$35</f>
        <v>33.4</v>
      </c>
      <c r="AG33" s="115">
        <f t="shared" si="3"/>
        <v>42</v>
      </c>
      <c r="AH33" s="116">
        <f t="shared" si="4"/>
        <v>36.800000000000004</v>
      </c>
      <c r="AL33" s="5" t="s">
        <v>35</v>
      </c>
      <c r="AM33" s="5" t="s">
        <v>35</v>
      </c>
    </row>
    <row r="34" spans="1:39" x14ac:dyDescent="0.2">
      <c r="A34" s="48" t="s">
        <v>13</v>
      </c>
      <c r="B34" s="112" t="str">
        <f>[30]Outubro!$C$5</f>
        <v>*</v>
      </c>
      <c r="C34" s="112" t="str">
        <f>[30]Outubro!$C$6</f>
        <v>*</v>
      </c>
      <c r="D34" s="112" t="str">
        <f>[30]Outubro!$C$7</f>
        <v>*</v>
      </c>
      <c r="E34" s="112" t="str">
        <f>[30]Outubro!$C$8</f>
        <v>*</v>
      </c>
      <c r="F34" s="112" t="str">
        <f>[30]Outubro!$C$9</f>
        <v>*</v>
      </c>
      <c r="G34" s="112" t="str">
        <f>[30]Outubro!$C$10</f>
        <v>*</v>
      </c>
      <c r="H34" s="112" t="str">
        <f>[30]Outubro!$C$11</f>
        <v>*</v>
      </c>
      <c r="I34" s="112" t="str">
        <f>[30]Outubro!$C$12</f>
        <v>*</v>
      </c>
      <c r="J34" s="112" t="str">
        <f>[30]Outubro!$C$13</f>
        <v>*</v>
      </c>
      <c r="K34" s="112" t="str">
        <f>[30]Outubro!$C$14</f>
        <v>*</v>
      </c>
      <c r="L34" s="112" t="str">
        <f>[30]Outubro!$C$15</f>
        <v>*</v>
      </c>
      <c r="M34" s="112" t="str">
        <f>[30]Outubro!$C$16</f>
        <v>*</v>
      </c>
      <c r="N34" s="112" t="str">
        <f>[30]Outubro!$C$17</f>
        <v>*</v>
      </c>
      <c r="O34" s="112" t="str">
        <f>[30]Outubro!$C$18</f>
        <v>*</v>
      </c>
      <c r="P34" s="112" t="str">
        <f>[30]Outubro!$C$19</f>
        <v>*</v>
      </c>
      <c r="Q34" s="112" t="str">
        <f>[30]Outubro!$C$20</f>
        <v>*</v>
      </c>
      <c r="R34" s="112" t="str">
        <f>[30]Outubro!$C$21</f>
        <v>*</v>
      </c>
      <c r="S34" s="112" t="str">
        <f>[30]Outubro!$C$22</f>
        <v>*</v>
      </c>
      <c r="T34" s="112" t="str">
        <f>[30]Outubro!$C$23</f>
        <v>*</v>
      </c>
      <c r="U34" s="112" t="str">
        <f>[30]Outubro!$C$24</f>
        <v>*</v>
      </c>
      <c r="V34" s="112" t="str">
        <f>[30]Outubro!$C$25</f>
        <v>*</v>
      </c>
      <c r="W34" s="112" t="str">
        <f>[30]Outubro!$C$26</f>
        <v>*</v>
      </c>
      <c r="X34" s="112" t="str">
        <f>[30]Outubro!$C$27</f>
        <v>*</v>
      </c>
      <c r="Y34" s="112" t="str">
        <f>[30]Outubro!$C$28</f>
        <v>*</v>
      </c>
      <c r="Z34" s="112" t="str">
        <f>[30]Outubro!$C$29</f>
        <v>*</v>
      </c>
      <c r="AA34" s="112">
        <f>[30]Outubro!$C$30</f>
        <v>35.200000000000003</v>
      </c>
      <c r="AB34" s="112">
        <f>[30]Outubro!$C$31</f>
        <v>36.9</v>
      </c>
      <c r="AC34" s="112">
        <f>[30]Outubro!$C$32</f>
        <v>36</v>
      </c>
      <c r="AD34" s="112">
        <f>[30]Outubro!$C$33</f>
        <v>37.799999999999997</v>
      </c>
      <c r="AE34" s="112">
        <f>[30]Outubro!$C$34</f>
        <v>35.700000000000003</v>
      </c>
      <c r="AF34" s="112">
        <f>[30]Outubro!$C$35</f>
        <v>33.799999999999997</v>
      </c>
      <c r="AG34" s="115">
        <f t="shared" si="3"/>
        <v>37.799999999999997</v>
      </c>
      <c r="AH34" s="116">
        <f t="shared" si="4"/>
        <v>35.9</v>
      </c>
    </row>
    <row r="35" spans="1:39" x14ac:dyDescent="0.2">
      <c r="A35" s="48" t="s">
        <v>152</v>
      </c>
      <c r="B35" s="112">
        <f>[31]Outubro!$C$5</f>
        <v>34.200000000000003</v>
      </c>
      <c r="C35" s="112">
        <f>[31]Outubro!$C$6</f>
        <v>35.5</v>
      </c>
      <c r="D35" s="112">
        <f>[31]Outubro!$C$7</f>
        <v>38.4</v>
      </c>
      <c r="E35" s="112">
        <f>[31]Outubro!$C$8</f>
        <v>39.1</v>
      </c>
      <c r="F35" s="112">
        <f>[31]Outubro!$C$9</f>
        <v>34.799999999999997</v>
      </c>
      <c r="G35" s="112">
        <f>[31]Outubro!$C$10</f>
        <v>36</v>
      </c>
      <c r="H35" s="112">
        <f>[31]Outubro!$C$11</f>
        <v>38.9</v>
      </c>
      <c r="I35" s="112">
        <f>[31]Outubro!$C$12</f>
        <v>30.6</v>
      </c>
      <c r="J35" s="112">
        <f>[31]Outubro!$C$13</f>
        <v>28.7</v>
      </c>
      <c r="K35" s="112">
        <f>[31]Outubro!$C$14</f>
        <v>34</v>
      </c>
      <c r="L35" s="112">
        <f>[31]Outubro!$C$15</f>
        <v>37.9</v>
      </c>
      <c r="M35" s="112">
        <f>[31]Outubro!$C$16</f>
        <v>37</v>
      </c>
      <c r="N35" s="112">
        <f>[31]Outubro!$C$17</f>
        <v>27.7</v>
      </c>
      <c r="O35" s="112">
        <f>[31]Outubro!$C$18</f>
        <v>33.200000000000003</v>
      </c>
      <c r="P35" s="112">
        <f>[31]Outubro!$C$19</f>
        <v>36</v>
      </c>
      <c r="Q35" s="112">
        <f>[31]Outubro!$C$20</f>
        <v>38.799999999999997</v>
      </c>
      <c r="R35" s="112">
        <f>[31]Outubro!$C$21</f>
        <v>38.700000000000003</v>
      </c>
      <c r="S35" s="112">
        <f>[31]Outubro!$C$22</f>
        <v>38.799999999999997</v>
      </c>
      <c r="T35" s="112">
        <f>[31]Outubro!$C$23</f>
        <v>34.700000000000003</v>
      </c>
      <c r="U35" s="112">
        <f>[31]Outubro!$C$24</f>
        <v>33.799999999999997</v>
      </c>
      <c r="V35" s="112">
        <f>[31]Outubro!$C$25</f>
        <v>34.200000000000003</v>
      </c>
      <c r="W35" s="112">
        <f>[31]Outubro!$C$26</f>
        <v>36.299999999999997</v>
      </c>
      <c r="X35" s="112">
        <f>[31]Outubro!$C$27</f>
        <v>38.9</v>
      </c>
      <c r="Y35" s="112">
        <f>[31]Outubro!$C$28</f>
        <v>32.6</v>
      </c>
      <c r="Z35" s="112">
        <f>[31]Outubro!$C$29</f>
        <v>31.2</v>
      </c>
      <c r="AA35" s="112">
        <f>[31]Outubro!$C$30</f>
        <v>33</v>
      </c>
      <c r="AB35" s="112">
        <f>[31]Outubro!$C$31</f>
        <v>35.799999999999997</v>
      </c>
      <c r="AC35" s="112">
        <f>[31]Outubro!$C$32</f>
        <v>35.799999999999997</v>
      </c>
      <c r="AD35" s="112">
        <f>[31]Outubro!$C$33</f>
        <v>34.6</v>
      </c>
      <c r="AE35" s="112">
        <f>[31]Outubro!$C$34</f>
        <v>33.1</v>
      </c>
      <c r="AF35" s="112">
        <f>[31]Outubro!$C$35</f>
        <v>30.4</v>
      </c>
      <c r="AG35" s="115">
        <f t="shared" si="3"/>
        <v>39.1</v>
      </c>
      <c r="AH35" s="116">
        <f t="shared" si="4"/>
        <v>34.925806451612907</v>
      </c>
    </row>
    <row r="36" spans="1:39" x14ac:dyDescent="0.2">
      <c r="A36" s="48" t="s">
        <v>123</v>
      </c>
      <c r="B36" s="112">
        <f>[32]Outubro!$C$5</f>
        <v>33.200000000000003</v>
      </c>
      <c r="C36" s="112">
        <f>[32]Outubro!$C$6</f>
        <v>35.9</v>
      </c>
      <c r="D36" s="112">
        <f>[32]Outubro!$C$7</f>
        <v>39.1</v>
      </c>
      <c r="E36" s="112">
        <f>[32]Outubro!$C$8</f>
        <v>39.4</v>
      </c>
      <c r="F36" s="112">
        <f>[32]Outubro!$C$9</f>
        <v>35.200000000000003</v>
      </c>
      <c r="G36" s="112">
        <f>[32]Outubro!$C$10</f>
        <v>38.700000000000003</v>
      </c>
      <c r="H36" s="112">
        <f>[32]Outubro!$C$11</f>
        <v>39.799999999999997</v>
      </c>
      <c r="I36" s="112">
        <f>[32]Outubro!$C$12</f>
        <v>26.5</v>
      </c>
      <c r="J36" s="112">
        <f>[32]Outubro!$C$13</f>
        <v>28.6</v>
      </c>
      <c r="K36" s="112">
        <f>[32]Outubro!$C$14</f>
        <v>32.4</v>
      </c>
      <c r="L36" s="112">
        <f>[32]Outubro!$C$15</f>
        <v>37.6</v>
      </c>
      <c r="M36" s="112">
        <f>[32]Outubro!$C$16</f>
        <v>36.6</v>
      </c>
      <c r="N36" s="112">
        <f>[32]Outubro!$C$17</f>
        <v>28.6</v>
      </c>
      <c r="O36" s="112">
        <f>[32]Outubro!$C$18</f>
        <v>32</v>
      </c>
      <c r="P36" s="112">
        <f>[32]Outubro!$C$19</f>
        <v>35.200000000000003</v>
      </c>
      <c r="Q36" s="112">
        <f>[32]Outubro!$C$20</f>
        <v>38.6</v>
      </c>
      <c r="R36" s="112">
        <f>[32]Outubro!$C$21</f>
        <v>35.700000000000003</v>
      </c>
      <c r="S36" s="112">
        <f>[32]Outubro!$C$22</f>
        <v>37.299999999999997</v>
      </c>
      <c r="T36" s="112">
        <f>[32]Outubro!$C$23</f>
        <v>30.7</v>
      </c>
      <c r="U36" s="112">
        <f>[32]Outubro!$C$24</f>
        <v>33.5</v>
      </c>
      <c r="V36" s="112">
        <f>[32]Outubro!$C$25</f>
        <v>33.9</v>
      </c>
      <c r="W36" s="112">
        <f>[32]Outubro!$C$26</f>
        <v>35.799999999999997</v>
      </c>
      <c r="X36" s="112">
        <f>[32]Outubro!$C$27</f>
        <v>38.1</v>
      </c>
      <c r="Y36" s="112">
        <f>[32]Outubro!$C$28</f>
        <v>31.1</v>
      </c>
      <c r="Z36" s="112">
        <f>[32]Outubro!$C$29</f>
        <v>30.6</v>
      </c>
      <c r="AA36" s="112">
        <f>[32]Outubro!$C$30</f>
        <v>32.5</v>
      </c>
      <c r="AB36" s="112">
        <f>[32]Outubro!$C$31</f>
        <v>33.9</v>
      </c>
      <c r="AC36" s="112">
        <f>[32]Outubro!$C$32</f>
        <v>36.4</v>
      </c>
      <c r="AD36" s="112">
        <f>[32]Outubro!$C$33</f>
        <v>31.3</v>
      </c>
      <c r="AE36" s="112">
        <f>[32]Outubro!$C$34</f>
        <v>33.4</v>
      </c>
      <c r="AF36" s="112">
        <f>[32]Outubro!$C$35</f>
        <v>28.8</v>
      </c>
      <c r="AG36" s="115">
        <f t="shared" si="3"/>
        <v>39.799999999999997</v>
      </c>
      <c r="AH36" s="116">
        <f t="shared" si="4"/>
        <v>34.20645161290323</v>
      </c>
      <c r="AL36" t="s">
        <v>35</v>
      </c>
    </row>
    <row r="37" spans="1:39" x14ac:dyDescent="0.2">
      <c r="A37" s="48" t="s">
        <v>14</v>
      </c>
      <c r="B37" s="112">
        <f>[33]Outubro!$C$5</f>
        <v>36.200000000000003</v>
      </c>
      <c r="C37" s="112">
        <f>[33]Outubro!$C$6</f>
        <v>35.6</v>
      </c>
      <c r="D37" s="112">
        <f>[33]Outubro!$C$7</f>
        <v>37.6</v>
      </c>
      <c r="E37" s="112">
        <f>[33]Outubro!$C$8</f>
        <v>38.4</v>
      </c>
      <c r="F37" s="112">
        <f>[33]Outubro!$C$9</f>
        <v>38.5</v>
      </c>
      <c r="G37" s="112">
        <f>[33]Outubro!$C$10</f>
        <v>38.5</v>
      </c>
      <c r="H37" s="112">
        <f>[33]Outubro!$C$11</f>
        <v>36.799999999999997</v>
      </c>
      <c r="I37" s="112">
        <f>[33]Outubro!$C$12</f>
        <v>36.299999999999997</v>
      </c>
      <c r="J37" s="112">
        <f>[33]Outubro!$C$13</f>
        <v>28.2</v>
      </c>
      <c r="K37" s="112">
        <f>[33]Outubro!$C$14</f>
        <v>34.700000000000003</v>
      </c>
      <c r="L37" s="112">
        <f>[33]Outubro!$C$15</f>
        <v>37.799999999999997</v>
      </c>
      <c r="M37" s="112">
        <f>[33]Outubro!$C$16</f>
        <v>39</v>
      </c>
      <c r="N37" s="112">
        <f>[33]Outubro!$C$17</f>
        <v>32.4</v>
      </c>
      <c r="O37" s="112">
        <f>[33]Outubro!$C$18</f>
        <v>32.700000000000003</v>
      </c>
      <c r="P37" s="112">
        <f>[33]Outubro!$C$19</f>
        <v>37.1</v>
      </c>
      <c r="Q37" s="112">
        <f>[33]Outubro!$C$20</f>
        <v>38.5</v>
      </c>
      <c r="R37" s="112">
        <f>[33]Outubro!$C$21</f>
        <v>38</v>
      </c>
      <c r="S37" s="112">
        <f>[33]Outubro!$C$22</f>
        <v>39.4</v>
      </c>
      <c r="T37" s="112">
        <f>[33]Outubro!$C$23</f>
        <v>37.299999999999997</v>
      </c>
      <c r="U37" s="112">
        <f>[33]Outubro!$C$24</f>
        <v>27.1</v>
      </c>
      <c r="V37" s="112">
        <f>[33]Outubro!$C$25</f>
        <v>34.200000000000003</v>
      </c>
      <c r="W37" s="112">
        <f>[33]Outubro!$C$26</f>
        <v>37.4</v>
      </c>
      <c r="X37" s="112">
        <f>[33]Outubro!$C$27</f>
        <v>39.299999999999997</v>
      </c>
      <c r="Y37" s="112">
        <f>[33]Outubro!$C$28</f>
        <v>37.299999999999997</v>
      </c>
      <c r="Z37" s="112">
        <f>[33]Outubro!$C$29</f>
        <v>32.6</v>
      </c>
      <c r="AA37" s="112">
        <f>[33]Outubro!$C$30</f>
        <v>33.700000000000003</v>
      </c>
      <c r="AB37" s="112">
        <f>[33]Outubro!$C$31</f>
        <v>35</v>
      </c>
      <c r="AC37" s="112">
        <f>[33]Outubro!$C$32</f>
        <v>33.799999999999997</v>
      </c>
      <c r="AD37" s="112">
        <f>[33]Outubro!$C$33</f>
        <v>35.200000000000003</v>
      </c>
      <c r="AE37" s="112">
        <f>[33]Outubro!$C$34</f>
        <v>32.5</v>
      </c>
      <c r="AF37" s="112">
        <f>[33]Outubro!$C$35</f>
        <v>31.3</v>
      </c>
      <c r="AG37" s="115">
        <f t="shared" si="3"/>
        <v>39.4</v>
      </c>
      <c r="AH37" s="116">
        <f t="shared" si="4"/>
        <v>35.561290322580639</v>
      </c>
      <c r="AJ37" t="s">
        <v>35</v>
      </c>
      <c r="AL37" t="s">
        <v>35</v>
      </c>
    </row>
    <row r="38" spans="1:39" x14ac:dyDescent="0.2">
      <c r="A38" s="48" t="s">
        <v>153</v>
      </c>
      <c r="B38" s="112">
        <f>[34]Outubro!$C$5</f>
        <v>38.9</v>
      </c>
      <c r="C38" s="112">
        <f>[34]Outubro!$C$6</f>
        <v>38.700000000000003</v>
      </c>
      <c r="D38" s="112">
        <f>[34]Outubro!$C$7</f>
        <v>39.5</v>
      </c>
      <c r="E38" s="112">
        <f>[34]Outubro!$C$8</f>
        <v>39.5</v>
      </c>
      <c r="F38" s="112">
        <f>[34]Outubro!$C$9</f>
        <v>38.700000000000003</v>
      </c>
      <c r="G38" s="112">
        <f>[34]Outubro!$C$10</f>
        <v>40.799999999999997</v>
      </c>
      <c r="H38" s="112">
        <f>[34]Outubro!$C$11</f>
        <v>38.4</v>
      </c>
      <c r="I38" s="112">
        <f>[34]Outubro!$C$12</f>
        <v>36.5</v>
      </c>
      <c r="J38" s="112">
        <f>[34]Outubro!$C$13</f>
        <v>33.4</v>
      </c>
      <c r="K38" s="112">
        <f>[34]Outubro!$C$14</f>
        <v>38.700000000000003</v>
      </c>
      <c r="L38" s="112">
        <f>[34]Outubro!$C$15</f>
        <v>40</v>
      </c>
      <c r="M38" s="112">
        <f>[34]Outubro!$C$16</f>
        <v>39.700000000000003</v>
      </c>
      <c r="N38" s="112">
        <f>[34]Outubro!$C$17</f>
        <v>29.1</v>
      </c>
      <c r="O38" s="112">
        <f>[34]Outubro!$C$18</f>
        <v>36.6</v>
      </c>
      <c r="P38" s="112">
        <f>[34]Outubro!$C$19</f>
        <v>40.299999999999997</v>
      </c>
      <c r="Q38" s="112">
        <f>[34]Outubro!$C$20</f>
        <v>37.9</v>
      </c>
      <c r="R38" s="112">
        <f>[34]Outubro!$C$21</f>
        <v>37.299999999999997</v>
      </c>
      <c r="S38" s="112">
        <f>[34]Outubro!$C$22</f>
        <v>40</v>
      </c>
      <c r="T38" s="112">
        <f>[34]Outubro!$C$23</f>
        <v>40.799999999999997</v>
      </c>
      <c r="U38" s="112">
        <f>[34]Outubro!$C$24</f>
        <v>38.700000000000003</v>
      </c>
      <c r="V38" s="112">
        <f>[34]Outubro!$C$25</f>
        <v>39.799999999999997</v>
      </c>
      <c r="W38" s="112">
        <f>[34]Outubro!$C$26</f>
        <v>40.299999999999997</v>
      </c>
      <c r="X38" s="112">
        <f>[34]Outubro!$C$27</f>
        <v>40.9</v>
      </c>
      <c r="Y38" s="112">
        <f>[34]Outubro!$C$28</f>
        <v>37.700000000000003</v>
      </c>
      <c r="Z38" s="112">
        <f>[34]Outubro!$C$29</f>
        <v>32.299999999999997</v>
      </c>
      <c r="AA38" s="112">
        <f>[34]Outubro!$C$30</f>
        <v>36.6</v>
      </c>
      <c r="AB38" s="112">
        <f>[34]Outubro!$C$31</f>
        <v>36.6</v>
      </c>
      <c r="AC38" s="112">
        <f>[34]Outubro!$C$32</f>
        <v>36</v>
      </c>
      <c r="AD38" s="112">
        <f>[34]Outubro!$C$33</f>
        <v>37.200000000000003</v>
      </c>
      <c r="AE38" s="112">
        <f>[34]Outubro!$C$34</f>
        <v>36.700000000000003</v>
      </c>
      <c r="AF38" s="112">
        <f>[34]Outubro!$C$35</f>
        <v>36.200000000000003</v>
      </c>
      <c r="AG38" s="115">
        <f t="shared" si="3"/>
        <v>40.9</v>
      </c>
      <c r="AH38" s="116">
        <f t="shared" si="4"/>
        <v>37.864516129032253</v>
      </c>
    </row>
    <row r="39" spans="1:39" x14ac:dyDescent="0.2">
      <c r="A39" s="48" t="s">
        <v>15</v>
      </c>
      <c r="B39" s="112">
        <f>[35]Outubro!$C$5</f>
        <v>28.8</v>
      </c>
      <c r="C39" s="112">
        <f>[35]Outubro!$C$6</f>
        <v>34.299999999999997</v>
      </c>
      <c r="D39" s="112">
        <f>[35]Outubro!$C$7</f>
        <v>37.1</v>
      </c>
      <c r="E39" s="112">
        <f>[35]Outubro!$C$8</f>
        <v>33.9</v>
      </c>
      <c r="F39" s="112">
        <f>[35]Outubro!$C$9</f>
        <v>26.6</v>
      </c>
      <c r="G39" s="112">
        <f>[35]Outubro!$C$10</f>
        <v>35.700000000000003</v>
      </c>
      <c r="H39" s="112">
        <f>[35]Outubro!$C$11</f>
        <v>35.5</v>
      </c>
      <c r="I39" s="112">
        <f>[35]Outubro!$C$12</f>
        <v>24.1</v>
      </c>
      <c r="J39" s="112">
        <f>[35]Outubro!$C$13</f>
        <v>28.3</v>
      </c>
      <c r="K39" s="112">
        <f>[35]Outubro!$C$14</f>
        <v>32.6</v>
      </c>
      <c r="L39" s="112">
        <f>[35]Outubro!$C$15</f>
        <v>34.799999999999997</v>
      </c>
      <c r="M39" s="112">
        <f>[35]Outubro!$C$16</f>
        <v>30.9</v>
      </c>
      <c r="N39" s="112">
        <f>[35]Outubro!$C$17</f>
        <v>24.7</v>
      </c>
      <c r="O39" s="112">
        <f>[35]Outubro!$C$18</f>
        <v>32.1</v>
      </c>
      <c r="P39" s="112">
        <f>[35]Outubro!$C$19</f>
        <v>35.299999999999997</v>
      </c>
      <c r="Q39" s="112">
        <f>[35]Outubro!$C$20</f>
        <v>36.700000000000003</v>
      </c>
      <c r="R39" s="112">
        <f>[35]Outubro!$C$21</f>
        <v>37.299999999999997</v>
      </c>
      <c r="S39" s="112">
        <f>[35]Outubro!$C$22</f>
        <v>36.799999999999997</v>
      </c>
      <c r="T39" s="112">
        <f>[35]Outubro!$C$23</f>
        <v>35.700000000000003</v>
      </c>
      <c r="U39" s="112">
        <f>[35]Outubro!$C$24</f>
        <v>29</v>
      </c>
      <c r="V39" s="112">
        <f>[35]Outubro!$C$25</f>
        <v>33.200000000000003</v>
      </c>
      <c r="W39" s="112">
        <f>[35]Outubro!$C$26</f>
        <v>35.5</v>
      </c>
      <c r="X39" s="112">
        <f>[35]Outubro!$C$27</f>
        <v>38</v>
      </c>
      <c r="Y39" s="112">
        <f>[35]Outubro!$C$28</f>
        <v>31.7</v>
      </c>
      <c r="Z39" s="112">
        <f>[35]Outubro!$C$29</f>
        <v>28.7</v>
      </c>
      <c r="AA39" s="112">
        <f>[35]Outubro!$C$30</f>
        <v>32</v>
      </c>
      <c r="AB39" s="112">
        <f>[35]Outubro!$C$31</f>
        <v>32</v>
      </c>
      <c r="AC39" s="112">
        <f>[35]Outubro!$C$32</f>
        <v>31.7</v>
      </c>
      <c r="AD39" s="112">
        <f>[35]Outubro!$C$33</f>
        <v>32.4</v>
      </c>
      <c r="AE39" s="112">
        <f>[35]Outubro!$C$34</f>
        <v>33.9</v>
      </c>
      <c r="AF39" s="112">
        <f>[35]Outubro!$C$35</f>
        <v>30.8</v>
      </c>
      <c r="AG39" s="115">
        <f t="shared" si="3"/>
        <v>38</v>
      </c>
      <c r="AH39" s="116">
        <f t="shared" si="4"/>
        <v>32.583870967741937</v>
      </c>
      <c r="AI39" s="12" t="s">
        <v>35</v>
      </c>
      <c r="AL39" t="s">
        <v>35</v>
      </c>
    </row>
    <row r="40" spans="1:39" x14ac:dyDescent="0.2">
      <c r="A40" s="48" t="s">
        <v>16</v>
      </c>
      <c r="B40" s="112">
        <f>[36]Outubro!$C$5</f>
        <v>34.4</v>
      </c>
      <c r="C40" s="112">
        <f>[36]Outubro!$C$6</f>
        <v>39.799999999999997</v>
      </c>
      <c r="D40" s="112">
        <f>[36]Outubro!$C$7</f>
        <v>41.6</v>
      </c>
      <c r="E40" s="112">
        <f>[36]Outubro!$C$8</f>
        <v>37.4</v>
      </c>
      <c r="F40" s="112">
        <f>[36]Outubro!$C$9</f>
        <v>29.3</v>
      </c>
      <c r="G40" s="112">
        <f>[36]Outubro!$C$10</f>
        <v>40.700000000000003</v>
      </c>
      <c r="H40" s="112">
        <f>[36]Outubro!$C$11</f>
        <v>39.200000000000003</v>
      </c>
      <c r="I40" s="112">
        <f>[36]Outubro!$C$12</f>
        <v>25.7</v>
      </c>
      <c r="J40" s="112">
        <f>[36]Outubro!$C$13</f>
        <v>32.1</v>
      </c>
      <c r="K40" s="112">
        <f>[36]Outubro!$C$14</f>
        <v>39.299999999999997</v>
      </c>
      <c r="L40" s="112">
        <f>[36]Outubro!$C$15</f>
        <v>41.5</v>
      </c>
      <c r="M40" s="112">
        <f>[36]Outubro!$C$16</f>
        <v>37</v>
      </c>
      <c r="N40" s="112">
        <f>[36]Outubro!$C$17</f>
        <v>28.7</v>
      </c>
      <c r="O40" s="112">
        <f>[36]Outubro!$C$18</f>
        <v>36.299999999999997</v>
      </c>
      <c r="P40" s="112">
        <f>[36]Outubro!$C$19</f>
        <v>41.8</v>
      </c>
      <c r="Q40" s="112">
        <f>[36]Outubro!$C$20</f>
        <v>42.5</v>
      </c>
      <c r="R40" s="112">
        <f>[36]Outubro!$C$21</f>
        <v>43.4</v>
      </c>
      <c r="S40" s="112">
        <f>[36]Outubro!$C$22</f>
        <v>39.700000000000003</v>
      </c>
      <c r="T40" s="112">
        <f>[36]Outubro!$C$23</f>
        <v>42.1</v>
      </c>
      <c r="U40" s="112">
        <f>[36]Outubro!$C$24</f>
        <v>35.700000000000003</v>
      </c>
      <c r="V40" s="112">
        <f>[36]Outubro!$C$25</f>
        <v>40.700000000000003</v>
      </c>
      <c r="W40" s="112">
        <f>[36]Outubro!$C$26</f>
        <v>41.1</v>
      </c>
      <c r="X40" s="112">
        <f>[36]Outubro!$C$27</f>
        <v>42.5</v>
      </c>
      <c r="Y40" s="112">
        <f>[36]Outubro!$C$28</f>
        <v>36.799999999999997</v>
      </c>
      <c r="Z40" s="112">
        <f>[36]Outubro!$C$29</f>
        <v>34.4</v>
      </c>
      <c r="AA40" s="112">
        <f>[36]Outubro!$C$30</f>
        <v>36.299999999999997</v>
      </c>
      <c r="AB40" s="112">
        <f>[36]Outubro!$C$31</f>
        <v>37.799999999999997</v>
      </c>
      <c r="AC40" s="112">
        <f>[36]Outubro!$C$32</f>
        <v>34.299999999999997</v>
      </c>
      <c r="AD40" s="112">
        <f>[36]Outubro!$C$33</f>
        <v>36.700000000000003</v>
      </c>
      <c r="AE40" s="112">
        <f>[36]Outubro!$C$34</f>
        <v>39.1</v>
      </c>
      <c r="AF40" s="112">
        <f>[36]Outubro!$C$35</f>
        <v>33.1</v>
      </c>
      <c r="AG40" s="115">
        <f t="shared" si="3"/>
        <v>43.4</v>
      </c>
      <c r="AH40" s="116">
        <f t="shared" si="4"/>
        <v>37.451612903225801</v>
      </c>
      <c r="AK40" t="s">
        <v>35</v>
      </c>
      <c r="AL40" t="s">
        <v>35</v>
      </c>
      <c r="AM40" t="s">
        <v>35</v>
      </c>
    </row>
    <row r="41" spans="1:39" x14ac:dyDescent="0.2">
      <c r="A41" s="48" t="s">
        <v>154</v>
      </c>
      <c r="B41" s="112">
        <f>[37]Outubro!$C$5</f>
        <v>33.200000000000003</v>
      </c>
      <c r="C41" s="112">
        <f>[37]Outubro!$C$6</f>
        <v>36.700000000000003</v>
      </c>
      <c r="D41" s="112">
        <f>[37]Outubro!$C$7</f>
        <v>38.299999999999997</v>
      </c>
      <c r="E41" s="112">
        <f>[37]Outubro!$C$8</f>
        <v>37.5</v>
      </c>
      <c r="F41" s="112">
        <f>[37]Outubro!$C$9</f>
        <v>38.1</v>
      </c>
      <c r="G41" s="112">
        <f>[37]Outubro!$C$10</f>
        <v>37.799999999999997</v>
      </c>
      <c r="H41" s="112">
        <f>[37]Outubro!$C$11</f>
        <v>38</v>
      </c>
      <c r="I41" s="112">
        <f>[37]Outubro!$C$12</f>
        <v>35</v>
      </c>
      <c r="J41" s="112">
        <f>[37]Outubro!$C$13</f>
        <v>29.7</v>
      </c>
      <c r="K41" s="112">
        <f>[37]Outubro!$C$14</f>
        <v>35</v>
      </c>
      <c r="L41" s="112">
        <f>[37]Outubro!$C$15</f>
        <v>38.1</v>
      </c>
      <c r="M41" s="112">
        <f>[37]Outubro!$C$16</f>
        <v>38.299999999999997</v>
      </c>
      <c r="N41" s="112">
        <f>[37]Outubro!$C$17</f>
        <v>30.3</v>
      </c>
      <c r="O41" s="112">
        <f>[37]Outubro!$C$18</f>
        <v>33.799999999999997</v>
      </c>
      <c r="P41" s="112">
        <f>[37]Outubro!$C$19</f>
        <v>38</v>
      </c>
      <c r="Q41" s="112">
        <f>[37]Outubro!$C$20</f>
        <v>38.799999999999997</v>
      </c>
      <c r="R41" s="112">
        <f>[37]Outubro!$C$21</f>
        <v>39.299999999999997</v>
      </c>
      <c r="S41" s="112">
        <f>[37]Outubro!$C$22</f>
        <v>39.1</v>
      </c>
      <c r="T41" s="112">
        <f>[37]Outubro!$C$23</f>
        <v>37.5</v>
      </c>
      <c r="U41" s="112">
        <f>[37]Outubro!$C$24</f>
        <v>32.799999999999997</v>
      </c>
      <c r="V41" s="112">
        <f>[37]Outubro!$C$25</f>
        <v>35.1</v>
      </c>
      <c r="W41" s="112">
        <f>[37]Outubro!$C$26</f>
        <v>37.5</v>
      </c>
      <c r="X41" s="112">
        <f>[37]Outubro!$C$27</f>
        <v>40.6</v>
      </c>
      <c r="Y41" s="112">
        <f>[37]Outubro!$C$28</f>
        <v>35</v>
      </c>
      <c r="Z41" s="112">
        <f>[37]Outubro!$C$29</f>
        <v>31.6</v>
      </c>
      <c r="AA41" s="112">
        <f>[37]Outubro!$C$30</f>
        <v>33.200000000000003</v>
      </c>
      <c r="AB41" s="112">
        <f>[37]Outubro!$C$31</f>
        <v>34.299999999999997</v>
      </c>
      <c r="AC41" s="112">
        <f>[37]Outubro!$C$32</f>
        <v>34.299999999999997</v>
      </c>
      <c r="AD41" s="112">
        <f>[37]Outubro!$C$33</f>
        <v>33.9</v>
      </c>
      <c r="AE41" s="112">
        <f>[37]Outubro!$C$34</f>
        <v>32.200000000000003</v>
      </c>
      <c r="AF41" s="112">
        <f>[37]Outubro!$C$35</f>
        <v>33.700000000000003</v>
      </c>
      <c r="AG41" s="115">
        <f t="shared" si="3"/>
        <v>40.6</v>
      </c>
      <c r="AH41" s="116">
        <f t="shared" si="4"/>
        <v>35.700000000000003</v>
      </c>
      <c r="AJ41" t="s">
        <v>35</v>
      </c>
      <c r="AL41" t="s">
        <v>35</v>
      </c>
    </row>
    <row r="42" spans="1:39" x14ac:dyDescent="0.2">
      <c r="A42" s="48" t="s">
        <v>17</v>
      </c>
      <c r="B42" s="112">
        <f>[38]Outubro!$C$5</f>
        <v>31.7</v>
      </c>
      <c r="C42" s="112">
        <f>[38]Outubro!$C$6</f>
        <v>36.299999999999997</v>
      </c>
      <c r="D42" s="112">
        <f>[38]Outubro!$C$7</f>
        <v>39.4</v>
      </c>
      <c r="E42" s="112">
        <f>[38]Outubro!$C$8</f>
        <v>38.6</v>
      </c>
      <c r="F42" s="112">
        <f>[38]Outubro!$C$9</f>
        <v>35.1</v>
      </c>
      <c r="G42" s="112">
        <f>[38]Outubro!$C$10</f>
        <v>39.5</v>
      </c>
      <c r="H42" s="112">
        <f>[38]Outubro!$C$11</f>
        <v>39.9</v>
      </c>
      <c r="I42" s="112">
        <f>[38]Outubro!$C$12</f>
        <v>29.9</v>
      </c>
      <c r="J42" s="112">
        <f>[38]Outubro!$C$13</f>
        <v>29</v>
      </c>
      <c r="K42" s="112">
        <f>[38]Outubro!$C$14</f>
        <v>33.4</v>
      </c>
      <c r="L42" s="112">
        <f>[38]Outubro!$C$15</f>
        <v>38.200000000000003</v>
      </c>
      <c r="M42" s="112">
        <f>[38]Outubro!$C$16</f>
        <v>33.5</v>
      </c>
      <c r="N42" s="112">
        <f>[38]Outubro!$C$17</f>
        <v>28</v>
      </c>
      <c r="O42" s="112">
        <f>[38]Outubro!$C$18</f>
        <v>32.200000000000003</v>
      </c>
      <c r="P42" s="112">
        <f>[38]Outubro!$C$19</f>
        <v>35.5</v>
      </c>
      <c r="Q42" s="112">
        <f>[38]Outubro!$C$20</f>
        <v>38</v>
      </c>
      <c r="R42" s="112">
        <f>[38]Outubro!$C$21</f>
        <v>38.4</v>
      </c>
      <c r="S42" s="112">
        <f>[38]Outubro!$C$22</f>
        <v>37.9</v>
      </c>
      <c r="T42" s="112">
        <f>[38]Outubro!$C$23</f>
        <v>34.9</v>
      </c>
      <c r="U42" s="112">
        <f>[38]Outubro!$C$24</f>
        <v>33.1</v>
      </c>
      <c r="V42" s="112">
        <f>[38]Outubro!$C$25</f>
        <v>33.9</v>
      </c>
      <c r="W42" s="112">
        <f>[38]Outubro!$C$26</f>
        <v>36.200000000000003</v>
      </c>
      <c r="X42" s="112">
        <f>[38]Outubro!$C$27</f>
        <v>39.299999999999997</v>
      </c>
      <c r="Y42" s="112">
        <f>[38]Outubro!$C$28</f>
        <v>30.9</v>
      </c>
      <c r="Z42" s="112">
        <f>[38]Outubro!$C$29</f>
        <v>30.5</v>
      </c>
      <c r="AA42" s="112">
        <f>[38]Outubro!$C$30</f>
        <v>32.9</v>
      </c>
      <c r="AB42" s="112">
        <f>[38]Outubro!$C$31</f>
        <v>35.799999999999997</v>
      </c>
      <c r="AC42" s="112">
        <f>[38]Outubro!$C$32</f>
        <v>35.299999999999997</v>
      </c>
      <c r="AD42" s="112">
        <f>[38]Outubro!$C$33</f>
        <v>33.1</v>
      </c>
      <c r="AE42" s="112">
        <f>[38]Outubro!$C$34</f>
        <v>34.6</v>
      </c>
      <c r="AF42" s="112">
        <f>[38]Outubro!$C$35</f>
        <v>30.4</v>
      </c>
      <c r="AG42" s="115">
        <f t="shared" si="3"/>
        <v>39.9</v>
      </c>
      <c r="AH42" s="116">
        <f t="shared" si="4"/>
        <v>34.690322580645159</v>
      </c>
      <c r="AM42" t="s">
        <v>35</v>
      </c>
    </row>
    <row r="43" spans="1:39" x14ac:dyDescent="0.2">
      <c r="A43" s="48" t="s">
        <v>136</v>
      </c>
      <c r="B43" s="112">
        <f>[39]Outubro!$C$5</f>
        <v>33.299999999999997</v>
      </c>
      <c r="C43" s="112">
        <f>[39]Outubro!$C$6</f>
        <v>34.799999999999997</v>
      </c>
      <c r="D43" s="112">
        <f>[39]Outubro!$C$7</f>
        <v>37.700000000000003</v>
      </c>
      <c r="E43" s="112">
        <f>[39]Outubro!$C$8</f>
        <v>37.6</v>
      </c>
      <c r="F43" s="112">
        <f>[39]Outubro!$C$9</f>
        <v>36.9</v>
      </c>
      <c r="G43" s="112">
        <f>[39]Outubro!$C$10</f>
        <v>37.200000000000003</v>
      </c>
      <c r="H43" s="112">
        <f>[39]Outubro!$C$11</f>
        <v>37.799999999999997</v>
      </c>
      <c r="I43" s="112">
        <f>[39]Outubro!$C$12</f>
        <v>32.1</v>
      </c>
      <c r="J43" s="112">
        <f>[39]Outubro!$C$13</f>
        <v>29.4</v>
      </c>
      <c r="K43" s="112">
        <f>[39]Outubro!$C$14</f>
        <v>32</v>
      </c>
      <c r="L43" s="112">
        <f>[39]Outubro!$C$15</f>
        <v>36.799999999999997</v>
      </c>
      <c r="M43" s="112">
        <f>[39]Outubro!$C$16</f>
        <v>37.200000000000003</v>
      </c>
      <c r="N43" s="112">
        <f>[39]Outubro!$C$17</f>
        <v>28.2</v>
      </c>
      <c r="O43" s="112">
        <f>[39]Outubro!$C$18</f>
        <v>31.8</v>
      </c>
      <c r="P43" s="112">
        <f>[39]Outubro!$C$19</f>
        <v>35.6</v>
      </c>
      <c r="Q43" s="112">
        <f>[39]Outubro!$C$20</f>
        <v>38.1</v>
      </c>
      <c r="R43" s="112">
        <f>[39]Outubro!$C$21</f>
        <v>35.4</v>
      </c>
      <c r="S43" s="112">
        <f>[39]Outubro!$C$22</f>
        <v>37.1</v>
      </c>
      <c r="T43" s="112">
        <f>[39]Outubro!$C$23</f>
        <v>31.7</v>
      </c>
      <c r="U43" s="112">
        <f>[39]Outubro!$C$24</f>
        <v>31.6</v>
      </c>
      <c r="V43" s="112">
        <f>[39]Outubro!$C$25</f>
        <v>33.799999999999997</v>
      </c>
      <c r="W43" s="112">
        <f>[39]Outubro!$C$26</f>
        <v>36.299999999999997</v>
      </c>
      <c r="X43" s="112">
        <f>[39]Outubro!$C$27</f>
        <v>38.9</v>
      </c>
      <c r="Y43" s="112">
        <f>[39]Outubro!$C$28</f>
        <v>35.5</v>
      </c>
      <c r="Z43" s="112">
        <f>[39]Outubro!$C$29</f>
        <v>30.8</v>
      </c>
      <c r="AA43" s="112">
        <f>[39]Outubro!$C$30</f>
        <v>32.700000000000003</v>
      </c>
      <c r="AB43" s="112">
        <f>[39]Outubro!$C$31</f>
        <v>35.5</v>
      </c>
      <c r="AC43" s="112">
        <f>[39]Outubro!$C$32</f>
        <v>33.1</v>
      </c>
      <c r="AD43" s="112">
        <f>[39]Outubro!$C$33</f>
        <v>30.9</v>
      </c>
      <c r="AE43" s="112">
        <f>[39]Outubro!$C$34</f>
        <v>30.4</v>
      </c>
      <c r="AF43" s="112">
        <f>[39]Outubro!$C$35</f>
        <v>31.3</v>
      </c>
      <c r="AG43" s="115">
        <f t="shared" si="3"/>
        <v>38.9</v>
      </c>
      <c r="AH43" s="116">
        <f t="shared" si="4"/>
        <v>34.241935483870968</v>
      </c>
      <c r="AJ43" s="12" t="s">
        <v>35</v>
      </c>
      <c r="AL43" t="s">
        <v>35</v>
      </c>
    </row>
    <row r="44" spans="1:39" x14ac:dyDescent="0.2">
      <c r="A44" s="48" t="s">
        <v>18</v>
      </c>
      <c r="B44" s="112">
        <f>[40]Outubro!$C$5</f>
        <v>31.6</v>
      </c>
      <c r="C44" s="112">
        <f>[40]Outubro!$C$6</f>
        <v>34.4</v>
      </c>
      <c r="D44" s="112">
        <f>[40]Outubro!$C$7</f>
        <v>34.799999999999997</v>
      </c>
      <c r="E44" s="112">
        <f>[40]Outubro!$C$8</f>
        <v>34.700000000000003</v>
      </c>
      <c r="F44" s="112">
        <f>[40]Outubro!$C$9</f>
        <v>35.6</v>
      </c>
      <c r="G44" s="112">
        <f>[40]Outubro!$C$10</f>
        <v>37</v>
      </c>
      <c r="H44" s="112">
        <f>[40]Outubro!$C$11</f>
        <v>35.5</v>
      </c>
      <c r="I44" s="112">
        <f>[40]Outubro!$C$12</f>
        <v>33.4</v>
      </c>
      <c r="J44" s="112">
        <f>[40]Outubro!$C$13</f>
        <v>30.5</v>
      </c>
      <c r="K44" s="112">
        <f>[40]Outubro!$C$14</f>
        <v>34.5</v>
      </c>
      <c r="L44" s="112">
        <f>[40]Outubro!$C$15</f>
        <v>36.4</v>
      </c>
      <c r="M44" s="112">
        <f>[40]Outubro!$C$16</f>
        <v>36.6</v>
      </c>
      <c r="N44" s="112">
        <f>[40]Outubro!$C$17</f>
        <v>31.1</v>
      </c>
      <c r="O44" s="112">
        <f>[40]Outubro!$C$18</f>
        <v>34.5</v>
      </c>
      <c r="P44" s="112">
        <f>[40]Outubro!$C$19</f>
        <v>36.299999999999997</v>
      </c>
      <c r="Q44" s="112">
        <f>[40]Outubro!$C$20</f>
        <v>35.6</v>
      </c>
      <c r="R44" s="112">
        <f>[40]Outubro!$C$21</f>
        <v>33.9</v>
      </c>
      <c r="S44" s="112">
        <f>[40]Outubro!$C$22</f>
        <v>36.5</v>
      </c>
      <c r="T44" s="112">
        <f>[40]Outubro!$C$23</f>
        <v>36.5</v>
      </c>
      <c r="U44" s="112">
        <f>[40]Outubro!$C$24</f>
        <v>32.9</v>
      </c>
      <c r="V44" s="112">
        <f>[40]Outubro!$C$25</f>
        <v>36.1</v>
      </c>
      <c r="W44" s="112">
        <f>[40]Outubro!$C$26</f>
        <v>37.700000000000003</v>
      </c>
      <c r="X44" s="112">
        <f>[40]Outubro!$C$27</f>
        <v>37.799999999999997</v>
      </c>
      <c r="Y44" s="112">
        <f>[40]Outubro!$C$28</f>
        <v>33.5</v>
      </c>
      <c r="Z44" s="112">
        <f>[40]Outubro!$C$29</f>
        <v>30.7</v>
      </c>
      <c r="AA44" s="112">
        <f>[40]Outubro!$C$30</f>
        <v>33.6</v>
      </c>
      <c r="AB44" s="112">
        <f>[40]Outubro!$C$31</f>
        <v>35.6</v>
      </c>
      <c r="AC44" s="112">
        <f>[40]Outubro!$C$32</f>
        <v>33.4</v>
      </c>
      <c r="AD44" s="112">
        <f>[40]Outubro!$C$33</f>
        <v>33.6</v>
      </c>
      <c r="AE44" s="112">
        <f>[40]Outubro!$C$34</f>
        <v>32</v>
      </c>
      <c r="AF44" s="112">
        <f>[40]Outubro!$C$35</f>
        <v>34.1</v>
      </c>
      <c r="AG44" s="115">
        <f t="shared" ref="AG44" si="5">MAX(B44:AF44)</f>
        <v>37.799999999999997</v>
      </c>
      <c r="AH44" s="116">
        <f t="shared" ref="AH44" si="6">AVERAGE(B44:AF44)</f>
        <v>34.529032258064518</v>
      </c>
      <c r="AJ44" s="12" t="s">
        <v>35</v>
      </c>
      <c r="AL44" t="s">
        <v>35</v>
      </c>
    </row>
    <row r="45" spans="1:39" hidden="1" x14ac:dyDescent="0.2">
      <c r="A45" s="48" t="s">
        <v>141</v>
      </c>
      <c r="B45" s="112" t="str">
        <f>[41]Outubro!$C$5</f>
        <v>*</v>
      </c>
      <c r="C45" s="112" t="str">
        <f>[41]Outubro!$C$6</f>
        <v>*</v>
      </c>
      <c r="D45" s="112" t="str">
        <f>[41]Outubro!$C$7</f>
        <v>*</v>
      </c>
      <c r="E45" s="112" t="str">
        <f>[41]Outubro!$C$8</f>
        <v>*</v>
      </c>
      <c r="F45" s="112" t="str">
        <f>[41]Outubro!$C$9</f>
        <v>*</v>
      </c>
      <c r="G45" s="112" t="str">
        <f>[41]Outubro!$C$10</f>
        <v>*</v>
      </c>
      <c r="H45" s="112" t="str">
        <f>[41]Outubro!$C$11</f>
        <v>*</v>
      </c>
      <c r="I45" s="112" t="str">
        <f>[41]Outubro!$C$12</f>
        <v>*</v>
      </c>
      <c r="J45" s="112" t="str">
        <f>[41]Outubro!$C$13</f>
        <v>*</v>
      </c>
      <c r="K45" s="112" t="str">
        <f>[41]Outubro!$C$14</f>
        <v>*</v>
      </c>
      <c r="L45" s="112" t="str">
        <f>[41]Outubro!$C$15</f>
        <v>*</v>
      </c>
      <c r="M45" s="112" t="str">
        <f>[41]Outubro!$C$16</f>
        <v>*</v>
      </c>
      <c r="N45" s="112" t="str">
        <f>[41]Outubro!$C$17</f>
        <v>*</v>
      </c>
      <c r="O45" s="112" t="str">
        <f>[41]Outubro!$C$18</f>
        <v>*</v>
      </c>
      <c r="P45" s="112" t="str">
        <f>[41]Outubro!$C$19</f>
        <v>*</v>
      </c>
      <c r="Q45" s="112" t="str">
        <f>[41]Outubro!$C$20</f>
        <v>*</v>
      </c>
      <c r="R45" s="112" t="str">
        <f>[41]Outubro!$C$21</f>
        <v>*</v>
      </c>
      <c r="S45" s="112" t="str">
        <f>[41]Outubro!$C$22</f>
        <v>*</v>
      </c>
      <c r="T45" s="112" t="str">
        <f>[41]Outubro!$C$23</f>
        <v>*</v>
      </c>
      <c r="U45" s="112" t="str">
        <f>[41]Outubro!$C$24</f>
        <v>*</v>
      </c>
      <c r="V45" s="112" t="str">
        <f>[41]Outubro!$C$25</f>
        <v>*</v>
      </c>
      <c r="W45" s="112" t="str">
        <f>[41]Outubro!$C$26</f>
        <v>*</v>
      </c>
      <c r="X45" s="112" t="str">
        <f>[41]Outubro!$C$27</f>
        <v>*</v>
      </c>
      <c r="Y45" s="112" t="str">
        <f>[41]Outubro!$C$28</f>
        <v>*</v>
      </c>
      <c r="Z45" s="112" t="str">
        <f>[41]Outubro!$C$29</f>
        <v>*</v>
      </c>
      <c r="AA45" s="112" t="str">
        <f>[41]Outubro!$C$30</f>
        <v>*</v>
      </c>
      <c r="AB45" s="112" t="str">
        <f>[41]Outubro!$C$31</f>
        <v>*</v>
      </c>
      <c r="AC45" s="112" t="str">
        <f>[41]Outubro!$C$32</f>
        <v>*</v>
      </c>
      <c r="AD45" s="112" t="str">
        <f>[41]Outubro!$C$33</f>
        <v>*</v>
      </c>
      <c r="AE45" s="112" t="str">
        <f>[41]Outubro!$C$34</f>
        <v>*</v>
      </c>
      <c r="AF45" s="112" t="str">
        <f>[41]Outubro!$C$35</f>
        <v>*</v>
      </c>
      <c r="AG45" s="115" t="s">
        <v>197</v>
      </c>
      <c r="AH45" s="116" t="s">
        <v>197</v>
      </c>
      <c r="AL45" t="s">
        <v>35</v>
      </c>
    </row>
    <row r="46" spans="1:39" x14ac:dyDescent="0.2">
      <c r="A46" s="48" t="s">
        <v>19</v>
      </c>
      <c r="B46" s="112">
        <f>[42]Outubro!$C$5</f>
        <v>29.9</v>
      </c>
      <c r="C46" s="112">
        <f>[42]Outubro!$C$6</f>
        <v>34.6</v>
      </c>
      <c r="D46" s="112">
        <f>[42]Outubro!$C$7</f>
        <v>37.299999999999997</v>
      </c>
      <c r="E46" s="112">
        <f>[42]Outubro!$C$8</f>
        <v>33.799999999999997</v>
      </c>
      <c r="F46" s="112">
        <f>[42]Outubro!$C$9</f>
        <v>22.5</v>
      </c>
      <c r="G46" s="112">
        <f>[42]Outubro!$C$10</f>
        <v>36.5</v>
      </c>
      <c r="H46" s="112">
        <f>[42]Outubro!$C$11</f>
        <v>34.700000000000003</v>
      </c>
      <c r="I46" s="112">
        <f>[42]Outubro!$C$12</f>
        <v>22.2</v>
      </c>
      <c r="J46" s="112">
        <f>[42]Outubro!$C$13</f>
        <v>29.1</v>
      </c>
      <c r="K46" s="112">
        <f>[42]Outubro!$C$14</f>
        <v>31.5</v>
      </c>
      <c r="L46" s="112">
        <f>[42]Outubro!$C$15</f>
        <v>37.299999999999997</v>
      </c>
      <c r="M46" s="112">
        <f>[42]Outubro!$C$16</f>
        <v>29.9</v>
      </c>
      <c r="N46" s="112">
        <f>[42]Outubro!$C$17</f>
        <v>27.2</v>
      </c>
      <c r="O46" s="112">
        <f>[42]Outubro!$C$18</f>
        <v>30.8</v>
      </c>
      <c r="P46" s="112">
        <f>[42]Outubro!$C$19</f>
        <v>35</v>
      </c>
      <c r="Q46" s="112">
        <f>[42]Outubro!$C$20</f>
        <v>38.9</v>
      </c>
      <c r="R46" s="112">
        <f>[42]Outubro!$C$21</f>
        <v>35.5</v>
      </c>
      <c r="S46" s="112">
        <f>[42]Outubro!$C$22</f>
        <v>35.299999999999997</v>
      </c>
      <c r="T46" s="112">
        <f>[42]Outubro!$C$23</f>
        <v>29</v>
      </c>
      <c r="U46" s="112">
        <f>[42]Outubro!$C$24</f>
        <v>25.9</v>
      </c>
      <c r="V46" s="112">
        <f>[42]Outubro!$C$25</f>
        <v>33.9</v>
      </c>
      <c r="W46" s="112">
        <f>[42]Outubro!$C$26</f>
        <v>35.1</v>
      </c>
      <c r="X46" s="112">
        <f>[42]Outubro!$C$27</f>
        <v>36.700000000000003</v>
      </c>
      <c r="Y46" s="112">
        <f>[42]Outubro!$C$28</f>
        <v>25.1</v>
      </c>
      <c r="Z46" s="112">
        <f>[42]Outubro!$C$29</f>
        <v>29.4</v>
      </c>
      <c r="AA46" s="112">
        <f>[42]Outubro!$C$30</f>
        <v>32.5</v>
      </c>
      <c r="AB46" s="112">
        <f>[42]Outubro!$C$31</f>
        <v>22.6</v>
      </c>
      <c r="AC46" s="112">
        <f>[42]Outubro!$C$32</f>
        <v>32.9</v>
      </c>
      <c r="AD46" s="112">
        <f>[42]Outubro!$C$33</f>
        <v>33.4</v>
      </c>
      <c r="AE46" s="112">
        <f>[42]Outubro!$C$34</f>
        <v>32</v>
      </c>
      <c r="AF46" s="112">
        <f>[42]Outubro!$C$35</f>
        <v>29.6</v>
      </c>
      <c r="AG46" s="115">
        <f t="shared" si="3"/>
        <v>38.9</v>
      </c>
      <c r="AH46" s="116">
        <f t="shared" si="4"/>
        <v>31.616129032258065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48" t="s">
        <v>23</v>
      </c>
      <c r="B47" s="112">
        <f>[43]Outubro!$C$5</f>
        <v>33.799999999999997</v>
      </c>
      <c r="C47" s="112">
        <f>[43]Outubro!$C$6</f>
        <v>36.200000000000003</v>
      </c>
      <c r="D47" s="112">
        <f>[43]Outubro!$C$7</f>
        <v>37.799999999999997</v>
      </c>
      <c r="E47" s="112">
        <f>[43]Outubro!$C$8</f>
        <v>37.799999999999997</v>
      </c>
      <c r="F47" s="112">
        <f>[43]Outubro!$C$9</f>
        <v>33.1</v>
      </c>
      <c r="G47" s="112">
        <f>[43]Outubro!$C$10</f>
        <v>37.200000000000003</v>
      </c>
      <c r="H47" s="112">
        <f>[43]Outubro!$C$11</f>
        <v>38</v>
      </c>
      <c r="I47" s="112">
        <f>[43]Outubro!$C$12</f>
        <v>29.9</v>
      </c>
      <c r="J47" s="112">
        <f>[43]Outubro!$C$13</f>
        <v>28.9</v>
      </c>
      <c r="K47" s="112">
        <f>[43]Outubro!$C$14</f>
        <v>34.200000000000003</v>
      </c>
      <c r="L47" s="112">
        <f>[43]Outubro!$C$15</f>
        <v>36.799999999999997</v>
      </c>
      <c r="M47" s="112">
        <f>[43]Outubro!$C$16</f>
        <v>34.799999999999997</v>
      </c>
      <c r="N47" s="112">
        <f>[43]Outubro!$C$17</f>
        <v>28.5</v>
      </c>
      <c r="O47" s="112">
        <f>[43]Outubro!$C$18</f>
        <v>33.799999999999997</v>
      </c>
      <c r="P47" s="112">
        <f>[43]Outubro!$C$19</f>
        <v>36.4</v>
      </c>
      <c r="Q47" s="112">
        <f>[43]Outubro!$C$20</f>
        <v>37.6</v>
      </c>
      <c r="R47" s="112">
        <f>[43]Outubro!$C$21</f>
        <v>37.200000000000003</v>
      </c>
      <c r="S47" s="112">
        <f>[43]Outubro!$C$22</f>
        <v>37.299999999999997</v>
      </c>
      <c r="T47" s="112">
        <f>[43]Outubro!$C$23</f>
        <v>38.5</v>
      </c>
      <c r="U47" s="112">
        <f>[43]Outubro!$C$24</f>
        <v>34.700000000000003</v>
      </c>
      <c r="V47" s="112">
        <f>[43]Outubro!$C$25</f>
        <v>35.700000000000003</v>
      </c>
      <c r="W47" s="112">
        <f>[43]Outubro!$C$26</f>
        <v>37.799999999999997</v>
      </c>
      <c r="X47" s="112">
        <f>[43]Outubro!$C$27</f>
        <v>39.5</v>
      </c>
      <c r="Y47" s="112">
        <f>[43]Outubro!$C$28</f>
        <v>32.700000000000003</v>
      </c>
      <c r="Z47" s="112">
        <f>[43]Outubro!$C$29</f>
        <v>31.1</v>
      </c>
      <c r="AA47" s="112">
        <f>[43]Outubro!$C$30</f>
        <v>33.799999999999997</v>
      </c>
      <c r="AB47" s="112">
        <f>[43]Outubro!$C$31</f>
        <v>35.6</v>
      </c>
      <c r="AC47" s="112">
        <f>[43]Outubro!$C$32</f>
        <v>34.5</v>
      </c>
      <c r="AD47" s="112">
        <f>[43]Outubro!$C$33</f>
        <v>34.9</v>
      </c>
      <c r="AE47" s="112">
        <f>[43]Outubro!$C$34</f>
        <v>34</v>
      </c>
      <c r="AF47" s="112">
        <f>[43]Outubro!$C$35</f>
        <v>32</v>
      </c>
      <c r="AG47" s="115">
        <f t="shared" si="3"/>
        <v>39.5</v>
      </c>
      <c r="AH47" s="116">
        <f t="shared" si="4"/>
        <v>34.970967741935482</v>
      </c>
      <c r="AJ47" s="12" t="s">
        <v>35</v>
      </c>
      <c r="AK47" t="s">
        <v>35</v>
      </c>
      <c r="AL47" t="s">
        <v>35</v>
      </c>
    </row>
    <row r="48" spans="1:39" x14ac:dyDescent="0.2">
      <c r="A48" s="48" t="s">
        <v>34</v>
      </c>
      <c r="B48" s="112">
        <f>[44]Outubro!$C$5</f>
        <v>35.9</v>
      </c>
      <c r="C48" s="112">
        <f>[44]Outubro!$C$6</f>
        <v>36.6</v>
      </c>
      <c r="D48" s="112">
        <f>[44]Outubro!$C$7</f>
        <v>37.4</v>
      </c>
      <c r="E48" s="112">
        <f>[44]Outubro!$C$8</f>
        <v>38.1</v>
      </c>
      <c r="F48" s="112">
        <f>[44]Outubro!$C$9</f>
        <v>37.200000000000003</v>
      </c>
      <c r="G48" s="112">
        <f>[44]Outubro!$C$10</f>
        <v>38</v>
      </c>
      <c r="H48" s="112">
        <f>[44]Outubro!$C$11</f>
        <v>36.9</v>
      </c>
      <c r="I48" s="112">
        <f>[44]Outubro!$C$12</f>
        <v>36.5</v>
      </c>
      <c r="J48" s="112">
        <f>[44]Outubro!$C$13</f>
        <v>32.1</v>
      </c>
      <c r="K48" s="112">
        <f>[44]Outubro!$C$14</f>
        <v>36.4</v>
      </c>
      <c r="L48" s="112">
        <f>[44]Outubro!$C$15</f>
        <v>37.1</v>
      </c>
      <c r="M48" s="112">
        <f>[44]Outubro!$C$16</f>
        <v>38.4</v>
      </c>
      <c r="N48" s="112">
        <f>[44]Outubro!$C$17</f>
        <v>30.5</v>
      </c>
      <c r="O48" s="112">
        <f>[44]Outubro!$C$18</f>
        <v>35.4</v>
      </c>
      <c r="P48" s="112">
        <f>[44]Outubro!$C$19</f>
        <v>37.5</v>
      </c>
      <c r="Q48" s="112">
        <f>[44]Outubro!$C$20</f>
        <v>36.1</v>
      </c>
      <c r="R48" s="112">
        <f>[44]Outubro!$C$21</f>
        <v>37.4</v>
      </c>
      <c r="S48" s="112">
        <f>[44]Outubro!$C$22</f>
        <v>38.5</v>
      </c>
      <c r="T48" s="112">
        <f>[44]Outubro!$C$23</f>
        <v>38.700000000000003</v>
      </c>
      <c r="U48" s="112">
        <f>[44]Outubro!$C$24</f>
        <v>39</v>
      </c>
      <c r="V48" s="112">
        <f>[44]Outubro!$C$25</f>
        <v>37.700000000000003</v>
      </c>
      <c r="W48" s="112">
        <f>[44]Outubro!$C$26</f>
        <v>38</v>
      </c>
      <c r="X48" s="112">
        <f>[44]Outubro!$C$27</f>
        <v>38.6</v>
      </c>
      <c r="Y48" s="112">
        <f>[44]Outubro!$C$28</f>
        <v>36.299999999999997</v>
      </c>
      <c r="Z48" s="112">
        <f>[44]Outubro!$C$29</f>
        <v>32.1</v>
      </c>
      <c r="AA48" s="112">
        <f>[44]Outubro!$C$30</f>
        <v>34.9</v>
      </c>
      <c r="AB48" s="112">
        <f>[44]Outubro!$C$31</f>
        <v>35</v>
      </c>
      <c r="AC48" s="112">
        <f>[44]Outubro!$C$32</f>
        <v>32.700000000000003</v>
      </c>
      <c r="AD48" s="112">
        <f>[44]Outubro!$C$33</f>
        <v>34.799999999999997</v>
      </c>
      <c r="AE48" s="112">
        <f>[44]Outubro!$C$34</f>
        <v>34</v>
      </c>
      <c r="AF48" s="112">
        <f>[44]Outubro!$C$35</f>
        <v>34.4</v>
      </c>
      <c r="AG48" s="115">
        <f t="shared" si="3"/>
        <v>39</v>
      </c>
      <c r="AH48" s="116">
        <f t="shared" si="4"/>
        <v>36.20000000000001</v>
      </c>
      <c r="AI48" s="12" t="s">
        <v>35</v>
      </c>
      <c r="AJ48" s="12" t="s">
        <v>35</v>
      </c>
      <c r="AK48" t="s">
        <v>35</v>
      </c>
      <c r="AM48" t="s">
        <v>35</v>
      </c>
    </row>
    <row r="49" spans="1:39" x14ac:dyDescent="0.2">
      <c r="A49" s="48" t="s">
        <v>20</v>
      </c>
      <c r="B49" s="112">
        <f>[45]Outubro!$C$5</f>
        <v>35.1</v>
      </c>
      <c r="C49" s="112">
        <f>[45]Outubro!$C$6</f>
        <v>35.1</v>
      </c>
      <c r="D49" s="112">
        <f>[45]Outubro!$C$7</f>
        <v>40.1</v>
      </c>
      <c r="E49" s="112">
        <f>[45]Outubro!$C$8</f>
        <v>39</v>
      </c>
      <c r="F49" s="112">
        <f>[45]Outubro!$C$9</f>
        <v>39.299999999999997</v>
      </c>
      <c r="G49" s="112">
        <f>[45]Outubro!$C$10</f>
        <v>39.4</v>
      </c>
      <c r="H49" s="112">
        <f>[45]Outubro!$C$11</f>
        <v>37.5</v>
      </c>
      <c r="I49" s="112">
        <f>[45]Outubro!$C$12</f>
        <v>35.5</v>
      </c>
      <c r="J49" s="112">
        <f>[45]Outubro!$C$13</f>
        <v>31.8</v>
      </c>
      <c r="K49" s="112">
        <f>[45]Outubro!$C$14</f>
        <v>34.5</v>
      </c>
      <c r="L49" s="112">
        <f>[45]Outubro!$C$15</f>
        <v>37.799999999999997</v>
      </c>
      <c r="M49" s="112">
        <f>[45]Outubro!$C$16</f>
        <v>38</v>
      </c>
      <c r="N49" s="112">
        <f>[45]Outubro!$C$17</f>
        <v>32.299999999999997</v>
      </c>
      <c r="O49" s="112">
        <f>[45]Outubro!$C$18</f>
        <v>33.799999999999997</v>
      </c>
      <c r="P49" s="112">
        <f>[45]Outubro!$C$19</f>
        <v>37.5</v>
      </c>
      <c r="Q49" s="112">
        <f>[45]Outubro!$C$20</f>
        <v>39.5</v>
      </c>
      <c r="R49" s="112">
        <f>[45]Outubro!$C$21</f>
        <v>37.700000000000003</v>
      </c>
      <c r="S49" s="112">
        <f>[45]Outubro!$C$22</f>
        <v>39.6</v>
      </c>
      <c r="T49" s="112">
        <f>[45]Outubro!$C$23</f>
        <v>33.5</v>
      </c>
      <c r="U49" s="112">
        <f>[45]Outubro!$C$24</f>
        <v>30.4</v>
      </c>
      <c r="V49" s="112">
        <f>[45]Outubro!$C$25</f>
        <v>35.299999999999997</v>
      </c>
      <c r="W49" s="112">
        <f>[45]Outubro!$C$26</f>
        <v>37.700000000000003</v>
      </c>
      <c r="X49" s="112">
        <f>[45]Outubro!$C$27</f>
        <v>40.9</v>
      </c>
      <c r="Y49" s="112">
        <f>[45]Outubro!$C$28</f>
        <v>38.200000000000003</v>
      </c>
      <c r="Z49" s="112">
        <f>[45]Outubro!$C$29</f>
        <v>32.9</v>
      </c>
      <c r="AA49" s="112">
        <f>[45]Outubro!$C$30</f>
        <v>35</v>
      </c>
      <c r="AB49" s="112">
        <f>[45]Outubro!$C$31</f>
        <v>34.799999999999997</v>
      </c>
      <c r="AC49" s="112">
        <f>[45]Outubro!$C$32</f>
        <v>33.299999999999997</v>
      </c>
      <c r="AD49" s="112">
        <f>[45]Outubro!$C$33</f>
        <v>34.4</v>
      </c>
      <c r="AE49" s="112">
        <f>[45]Outubro!$C$34</f>
        <v>30.3</v>
      </c>
      <c r="AF49" s="112">
        <f>[45]Outubro!$C$35</f>
        <v>33</v>
      </c>
      <c r="AG49" s="115">
        <f t="shared" si="3"/>
        <v>40.9</v>
      </c>
      <c r="AH49" s="116">
        <f t="shared" si="4"/>
        <v>35.909677419354843</v>
      </c>
      <c r="AL49" t="s">
        <v>35</v>
      </c>
      <c r="AM49" t="s">
        <v>35</v>
      </c>
    </row>
    <row r="50" spans="1:39" s="5" customFormat="1" ht="17.100000000000001" customHeight="1" x14ac:dyDescent="0.2">
      <c r="A50" s="49" t="s">
        <v>24</v>
      </c>
      <c r="B50" s="113">
        <f t="shared" ref="B50:AG50" si="7">MAX(B5:B49)</f>
        <v>38.9</v>
      </c>
      <c r="C50" s="113">
        <f t="shared" si="7"/>
        <v>39.799999999999997</v>
      </c>
      <c r="D50" s="113">
        <f t="shared" si="7"/>
        <v>41.6</v>
      </c>
      <c r="E50" s="113">
        <f t="shared" si="7"/>
        <v>40.200000000000003</v>
      </c>
      <c r="F50" s="113">
        <f t="shared" si="7"/>
        <v>40.1</v>
      </c>
      <c r="G50" s="113">
        <f t="shared" si="7"/>
        <v>41.1</v>
      </c>
      <c r="H50" s="113">
        <f t="shared" si="7"/>
        <v>40.299999999999997</v>
      </c>
      <c r="I50" s="113">
        <f t="shared" si="7"/>
        <v>36.5</v>
      </c>
      <c r="J50" s="113">
        <f t="shared" si="7"/>
        <v>33.6</v>
      </c>
      <c r="K50" s="113">
        <f t="shared" si="7"/>
        <v>39.299999999999997</v>
      </c>
      <c r="L50" s="113">
        <f t="shared" si="7"/>
        <v>41.5</v>
      </c>
      <c r="M50" s="113">
        <f t="shared" si="7"/>
        <v>40.200000000000003</v>
      </c>
      <c r="N50" s="113">
        <f t="shared" si="7"/>
        <v>33.299999999999997</v>
      </c>
      <c r="O50" s="113">
        <f t="shared" si="7"/>
        <v>37.700000000000003</v>
      </c>
      <c r="P50" s="113">
        <f t="shared" si="7"/>
        <v>41.8</v>
      </c>
      <c r="Q50" s="113">
        <f t="shared" si="7"/>
        <v>42.5</v>
      </c>
      <c r="R50" s="113">
        <f t="shared" si="7"/>
        <v>43.4</v>
      </c>
      <c r="S50" s="113">
        <f t="shared" si="7"/>
        <v>41.2</v>
      </c>
      <c r="T50" s="113">
        <f t="shared" si="7"/>
        <v>42.2</v>
      </c>
      <c r="U50" s="113">
        <f t="shared" si="7"/>
        <v>39</v>
      </c>
      <c r="V50" s="113">
        <f t="shared" si="7"/>
        <v>41</v>
      </c>
      <c r="W50" s="113">
        <f t="shared" si="7"/>
        <v>41.1</v>
      </c>
      <c r="X50" s="113">
        <f t="shared" si="7"/>
        <v>42.5</v>
      </c>
      <c r="Y50" s="113">
        <f t="shared" si="7"/>
        <v>38.200000000000003</v>
      </c>
      <c r="Z50" s="113">
        <f t="shared" si="7"/>
        <v>34.4</v>
      </c>
      <c r="AA50" s="113">
        <f t="shared" si="7"/>
        <v>37.200000000000003</v>
      </c>
      <c r="AB50" s="113">
        <f t="shared" si="7"/>
        <v>39</v>
      </c>
      <c r="AC50" s="113">
        <f t="shared" si="7"/>
        <v>37.6</v>
      </c>
      <c r="AD50" s="113">
        <f t="shared" si="7"/>
        <v>38.9</v>
      </c>
      <c r="AE50" s="113">
        <f t="shared" si="7"/>
        <v>39.1</v>
      </c>
      <c r="AF50" s="113">
        <f t="shared" si="7"/>
        <v>37.299999999999997</v>
      </c>
      <c r="AG50" s="117">
        <f t="shared" si="7"/>
        <v>43.4</v>
      </c>
      <c r="AH50" s="116">
        <f>AVERAGE(AH5:AH49)</f>
        <v>34.790547375519836</v>
      </c>
      <c r="AL50" s="5" t="s">
        <v>35</v>
      </c>
    </row>
    <row r="51" spans="1:39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50"/>
      <c r="AG51" s="43"/>
      <c r="AH51" s="44"/>
      <c r="AK51" t="s">
        <v>35</v>
      </c>
      <c r="AL51" t="s">
        <v>35</v>
      </c>
    </row>
    <row r="52" spans="1:39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  <c r="AM5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</row>
    <row r="54" spans="1:39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</row>
    <row r="55" spans="1:39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45"/>
      <c r="AG55" s="43"/>
      <c r="AH55" s="44"/>
      <c r="AJ55" s="12" t="s">
        <v>35</v>
      </c>
    </row>
    <row r="56" spans="1:39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46"/>
      <c r="AG56" s="43"/>
      <c r="AH56" s="44"/>
    </row>
    <row r="57" spans="1:39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</row>
    <row r="58" spans="1:39" x14ac:dyDescent="0.2">
      <c r="AH58" s="1"/>
    </row>
    <row r="59" spans="1:39" x14ac:dyDescent="0.2">
      <c r="Z59" s="2" t="s">
        <v>35</v>
      </c>
      <c r="AH59" s="1"/>
      <c r="AJ59" t="s">
        <v>35</v>
      </c>
    </row>
    <row r="61" spans="1:39" x14ac:dyDescent="0.2">
      <c r="AM61" s="12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37" x14ac:dyDescent="0.2">
      <c r="S66" s="2" t="s">
        <v>35</v>
      </c>
    </row>
    <row r="67" spans="19:37" x14ac:dyDescent="0.2">
      <c r="U67" s="2" t="s">
        <v>35</v>
      </c>
      <c r="AG67" s="7" t="s">
        <v>35</v>
      </c>
    </row>
    <row r="69" spans="19:37" x14ac:dyDescent="0.2">
      <c r="AK69" s="12" t="s">
        <v>35</v>
      </c>
    </row>
  </sheetData>
  <mergeCells count="34">
    <mergeCell ref="C3:C4"/>
    <mergeCell ref="T3:T4"/>
    <mergeCell ref="H3:H4"/>
    <mergeCell ref="J3:J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E3:E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M3:M4"/>
    <mergeCell ref="N3:N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3"/>
  <sheetViews>
    <sheetView zoomScale="90" zoomScaleNormal="90" workbookViewId="0">
      <selection activeCell="B5" sqref="B5:AH50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26" t="s">
        <v>209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/>
    </row>
    <row r="2" spans="1:36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6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28</v>
      </c>
      <c r="AH3" s="102" t="s">
        <v>26</v>
      </c>
    </row>
    <row r="4" spans="1:36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[1]Outubro!$D$5</f>
        <v>23.5</v>
      </c>
      <c r="C5" s="110">
        <f>[1]Outubro!$D$6</f>
        <v>21.6</v>
      </c>
      <c r="D5" s="110">
        <f>[1]Outubro!$D$7</f>
        <v>22.9</v>
      </c>
      <c r="E5" s="110">
        <f>[1]Outubro!$D$8</f>
        <v>24.4</v>
      </c>
      <c r="F5" s="110">
        <f>[1]Outubro!$D$9</f>
        <v>24.5</v>
      </c>
      <c r="G5" s="110">
        <f>[1]Outubro!$D$10</f>
        <v>22.8</v>
      </c>
      <c r="H5" s="110">
        <f>[1]Outubro!$D$11</f>
        <v>24.5</v>
      </c>
      <c r="I5" s="110">
        <f>[1]Outubro!$D$12</f>
        <v>21.9</v>
      </c>
      <c r="J5" s="110">
        <f>[1]Outubro!$D$13</f>
        <v>19.600000000000001</v>
      </c>
      <c r="K5" s="110">
        <f>[1]Outubro!$D$14</f>
        <v>18.5</v>
      </c>
      <c r="L5" s="110">
        <f>[1]Outubro!$D$15</f>
        <v>22</v>
      </c>
      <c r="M5" s="110">
        <f>[1]Outubro!$D$16</f>
        <v>24.7</v>
      </c>
      <c r="N5" s="110">
        <f>[1]Outubro!$D$17</f>
        <v>20.3</v>
      </c>
      <c r="O5" s="110">
        <f>[1]Outubro!$D$18</f>
        <v>20.9</v>
      </c>
      <c r="P5" s="110">
        <f>[1]Outubro!$D$19</f>
        <v>21.8</v>
      </c>
      <c r="Q5" s="110">
        <f>[1]Outubro!$D$20</f>
        <v>21.5</v>
      </c>
      <c r="R5" s="110">
        <f>[1]Outubro!$D$21</f>
        <v>23.6</v>
      </c>
      <c r="S5" s="110">
        <f>[1]Outubro!$D$22</f>
        <v>22.6</v>
      </c>
      <c r="T5" s="110">
        <f>[1]Outubro!$D$23</f>
        <v>22.8</v>
      </c>
      <c r="U5" s="110">
        <f>[1]Outubro!$D$24</f>
        <v>22.4</v>
      </c>
      <c r="V5" s="110">
        <f>[1]Outubro!$D$25</f>
        <v>22.7</v>
      </c>
      <c r="W5" s="110">
        <f>[1]Outubro!$D$26</f>
        <v>21.3</v>
      </c>
      <c r="X5" s="110">
        <f>[1]Outubro!$D$27</f>
        <v>21.2</v>
      </c>
      <c r="Y5" s="110">
        <f>[1]Outubro!$D$28</f>
        <v>24.4</v>
      </c>
      <c r="Z5" s="110">
        <f>[1]Outubro!$D$29</f>
        <v>23.2</v>
      </c>
      <c r="AA5" s="110">
        <f>[1]Outubro!$D$30</f>
        <v>23.1</v>
      </c>
      <c r="AB5" s="110">
        <f>[1]Outubro!$D$31</f>
        <v>23.6</v>
      </c>
      <c r="AC5" s="110">
        <f>[1]Outubro!$D$32</f>
        <v>23</v>
      </c>
      <c r="AD5" s="110">
        <f>[1]Outubro!$D$33</f>
        <v>23.8</v>
      </c>
      <c r="AE5" s="110">
        <f>[1]Outubro!$D$34</f>
        <v>23.2</v>
      </c>
      <c r="AF5" s="110">
        <f>[1]Outubro!$D$35</f>
        <v>23</v>
      </c>
      <c r="AG5" s="117">
        <f t="shared" ref="AG5" si="1">MIN(B5:AF5)</f>
        <v>18.5</v>
      </c>
      <c r="AH5" s="116">
        <f t="shared" ref="AH5" si="2">AVERAGE(B5:AF5)</f>
        <v>22.55806451612904</v>
      </c>
    </row>
    <row r="6" spans="1:36" x14ac:dyDescent="0.2">
      <c r="A6" s="48" t="s">
        <v>0</v>
      </c>
      <c r="B6" s="112">
        <f>[2]Outubro!$D$5</f>
        <v>18.7</v>
      </c>
      <c r="C6" s="112">
        <f>[2]Outubro!$D$6</f>
        <v>18.600000000000001</v>
      </c>
      <c r="D6" s="112">
        <f>[2]Outubro!$D$7</f>
        <v>21.4</v>
      </c>
      <c r="E6" s="112">
        <f>[2]Outubro!$D$8</f>
        <v>19.899999999999999</v>
      </c>
      <c r="F6" s="112">
        <f>[2]Outubro!$D$9</f>
        <v>17.399999999999999</v>
      </c>
      <c r="G6" s="112">
        <f>[2]Outubro!$D$10</f>
        <v>17.2</v>
      </c>
      <c r="H6" s="112">
        <f>[2]Outubro!$D$11</f>
        <v>24.9</v>
      </c>
      <c r="I6" s="112">
        <f>[2]Outubro!$D$12</f>
        <v>17.899999999999999</v>
      </c>
      <c r="J6" s="112">
        <f>[2]Outubro!$D$13</f>
        <v>13.2</v>
      </c>
      <c r="K6" s="112">
        <f>[2]Outubro!$D$14</f>
        <v>13.5</v>
      </c>
      <c r="L6" s="112">
        <f>[2]Outubro!$D$15</f>
        <v>21.5</v>
      </c>
      <c r="M6" s="112">
        <f>[2]Outubro!$D$16</f>
        <v>17.100000000000001</v>
      </c>
      <c r="N6" s="112">
        <f>[2]Outubro!$D$17</f>
        <v>14.3</v>
      </c>
      <c r="O6" s="112">
        <f>[2]Outubro!$D$18</f>
        <v>19.3</v>
      </c>
      <c r="P6" s="112">
        <f>[2]Outubro!$D$19</f>
        <v>19.7</v>
      </c>
      <c r="Q6" s="112">
        <f>[2]Outubro!$D$20</f>
        <v>21.9</v>
      </c>
      <c r="R6" s="112">
        <f>[2]Outubro!$D$21</f>
        <v>23.2</v>
      </c>
      <c r="S6" s="112">
        <f>[2]Outubro!$D$22</f>
        <v>19.5</v>
      </c>
      <c r="T6" s="112">
        <f>[2]Outubro!$D$23</f>
        <v>20.6</v>
      </c>
      <c r="U6" s="112">
        <f>[2]Outubro!$D$24</f>
        <v>20.3</v>
      </c>
      <c r="V6" s="112">
        <f>[2]Outubro!$D$25</f>
        <v>19.2</v>
      </c>
      <c r="W6" s="112">
        <f>[2]Outubro!$D$26</f>
        <v>19.899999999999999</v>
      </c>
      <c r="X6" s="112">
        <f>[2]Outubro!$D$27</f>
        <v>19.600000000000001</v>
      </c>
      <c r="Y6" s="112">
        <f>[2]Outubro!$D$28</f>
        <v>20.399999999999999</v>
      </c>
      <c r="Z6" s="112">
        <f>[2]Outubro!$D$29</f>
        <v>19.8</v>
      </c>
      <c r="AA6" s="112">
        <f>[2]Outubro!$D$30</f>
        <v>20.2</v>
      </c>
      <c r="AB6" s="112">
        <f>[2]Outubro!$D$31</f>
        <v>21.1</v>
      </c>
      <c r="AC6" s="112">
        <f>[2]Outubro!$D$32</f>
        <v>20.3</v>
      </c>
      <c r="AD6" s="112">
        <f>[2]Outubro!$D$33</f>
        <v>24.9</v>
      </c>
      <c r="AE6" s="112">
        <f>[2]Outubro!$D$34</f>
        <v>21.1</v>
      </c>
      <c r="AF6" s="112">
        <f>[2]Outubro!$D$35</f>
        <v>19.100000000000001</v>
      </c>
      <c r="AG6" s="117">
        <f t="shared" ref="AG6:AG49" si="3">MIN(B6:AF6)</f>
        <v>13.2</v>
      </c>
      <c r="AH6" s="116">
        <f t="shared" ref="AH6:AH49" si="4">AVERAGE(B6:AF6)</f>
        <v>19.538709677419352</v>
      </c>
    </row>
    <row r="7" spans="1:36" x14ac:dyDescent="0.2">
      <c r="A7" s="48" t="s">
        <v>85</v>
      </c>
      <c r="B7" s="112">
        <f>[3]Outubro!$D$5</f>
        <v>22.9</v>
      </c>
      <c r="C7" s="112">
        <f>[3]Outubro!$D$6</f>
        <v>22.1</v>
      </c>
      <c r="D7" s="112">
        <f>[3]Outubro!$D$7</f>
        <v>24.6</v>
      </c>
      <c r="E7" s="112">
        <f>[3]Outubro!$D$8</f>
        <v>26.5</v>
      </c>
      <c r="F7" s="112">
        <f>[3]Outubro!$D$9</f>
        <v>22.4</v>
      </c>
      <c r="G7" s="112">
        <f>[3]Outubro!$D$10</f>
        <v>22.4</v>
      </c>
      <c r="H7" s="112">
        <f>[3]Outubro!$D$11</f>
        <v>26</v>
      </c>
      <c r="I7" s="112">
        <f>[3]Outubro!$D$12</f>
        <v>17.7</v>
      </c>
      <c r="J7" s="112">
        <f>[3]Outubro!$D$13</f>
        <v>17.8</v>
      </c>
      <c r="K7" s="112">
        <f>[3]Outubro!$D$14</f>
        <v>18.100000000000001</v>
      </c>
      <c r="L7" s="112">
        <f>[3]Outubro!$D$15</f>
        <v>21.4</v>
      </c>
      <c r="M7" s="112">
        <f>[3]Outubro!$D$16</f>
        <v>23</v>
      </c>
      <c r="N7" s="112">
        <f>[3]Outubro!$D$17</f>
        <v>17.899999999999999</v>
      </c>
      <c r="O7" s="112">
        <f>[3]Outubro!$D$18</f>
        <v>19.2</v>
      </c>
      <c r="P7" s="112">
        <f>[3]Outubro!$D$19</f>
        <v>19.600000000000001</v>
      </c>
      <c r="Q7" s="112">
        <f>[3]Outubro!$D$20</f>
        <v>23.3</v>
      </c>
      <c r="R7" s="112">
        <f>[3]Outubro!$D$21</f>
        <v>24.1</v>
      </c>
      <c r="S7" s="112">
        <f>[3]Outubro!$D$22</f>
        <v>22.2</v>
      </c>
      <c r="T7" s="112">
        <f>[3]Outubro!$D$23</f>
        <v>21.7</v>
      </c>
      <c r="U7" s="112">
        <f>[3]Outubro!$D$24</f>
        <v>20.6</v>
      </c>
      <c r="V7" s="112">
        <f>[3]Outubro!$D$25</f>
        <v>22</v>
      </c>
      <c r="W7" s="112">
        <f>[3]Outubro!$D$26</f>
        <v>20</v>
      </c>
      <c r="X7" s="112">
        <f>[3]Outubro!$D$27</f>
        <v>22.6</v>
      </c>
      <c r="Y7" s="112">
        <f>[3]Outubro!$D$28</f>
        <v>20.9</v>
      </c>
      <c r="Z7" s="112">
        <f>[3]Outubro!$D$29</f>
        <v>21</v>
      </c>
      <c r="AA7" s="112">
        <f>[3]Outubro!$D$30</f>
        <v>21</v>
      </c>
      <c r="AB7" s="112">
        <f>[3]Outubro!$D$31</f>
        <v>21.4</v>
      </c>
      <c r="AC7" s="112">
        <f>[3]Outubro!$D$32</f>
        <v>21.5</v>
      </c>
      <c r="AD7" s="112">
        <f>[3]Outubro!$D$33</f>
        <v>25.4</v>
      </c>
      <c r="AE7" s="112">
        <f>[3]Outubro!$D$34</f>
        <v>23.5</v>
      </c>
      <c r="AF7" s="112">
        <f>[3]Outubro!$D$35</f>
        <v>22.1</v>
      </c>
      <c r="AG7" s="117">
        <f t="shared" si="3"/>
        <v>17.7</v>
      </c>
      <c r="AH7" s="116">
        <f t="shared" si="4"/>
        <v>21.770967741935483</v>
      </c>
    </row>
    <row r="8" spans="1:36" x14ac:dyDescent="0.2">
      <c r="A8" s="48" t="s">
        <v>1</v>
      </c>
      <c r="B8" s="112">
        <f>[4]Outubro!$D$5</f>
        <v>22.4</v>
      </c>
      <c r="C8" s="112">
        <f>[4]Outubro!$D$6</f>
        <v>23.1</v>
      </c>
      <c r="D8" s="112">
        <f>[4]Outubro!$D$7</f>
        <v>27.8</v>
      </c>
      <c r="E8" s="112">
        <f>[4]Outubro!$D$8</f>
        <v>27.4</v>
      </c>
      <c r="F8" s="112">
        <f>[4]Outubro!$D$9</f>
        <v>20.3</v>
      </c>
      <c r="G8" s="112">
        <f>[4]Outubro!$D$10</f>
        <v>23.2</v>
      </c>
      <c r="H8" s="112">
        <f>[4]Outubro!$D$11</f>
        <v>25.3</v>
      </c>
      <c r="I8" s="112">
        <f>[4]Outubro!$D$12</f>
        <v>19.5</v>
      </c>
      <c r="J8" s="112">
        <f>[4]Outubro!$D$13</f>
        <v>19</v>
      </c>
      <c r="K8" s="112">
        <f>[4]Outubro!$D$14</f>
        <v>22.5</v>
      </c>
      <c r="L8" s="112">
        <f>[4]Outubro!$D$15</f>
        <v>25.5</v>
      </c>
      <c r="M8" s="112">
        <f>[4]Outubro!$D$16</f>
        <v>22.3</v>
      </c>
      <c r="N8" s="112">
        <f>[4]Outubro!$D$17</f>
        <v>17.5</v>
      </c>
      <c r="O8" s="112">
        <f>[4]Outubro!$D$18</f>
        <v>19.2</v>
      </c>
      <c r="P8" s="112">
        <f>[4]Outubro!$D$19</f>
        <v>25.2</v>
      </c>
      <c r="Q8" s="112">
        <f>[4]Outubro!$D$20</f>
        <v>23.7</v>
      </c>
      <c r="R8" s="112">
        <f>[4]Outubro!$D$21</f>
        <v>25</v>
      </c>
      <c r="S8" s="112">
        <f>[4]Outubro!$D$22</f>
        <v>25.4</v>
      </c>
      <c r="T8" s="112">
        <f>[4]Outubro!$D$23</f>
        <v>25</v>
      </c>
      <c r="U8" s="112">
        <f>[4]Outubro!$D$24</f>
        <v>24.2</v>
      </c>
      <c r="V8" s="112">
        <f>[4]Outubro!$D$25</f>
        <v>24.9</v>
      </c>
      <c r="W8" s="112">
        <f>[4]Outubro!$D$26</f>
        <v>25.8</v>
      </c>
      <c r="X8" s="112">
        <f>[4]Outubro!$D$27</f>
        <v>25.1</v>
      </c>
      <c r="Y8" s="112">
        <f>[4]Outubro!$D$28</f>
        <v>26.1</v>
      </c>
      <c r="Z8" s="112">
        <f>[4]Outubro!$D$29</f>
        <v>23.9</v>
      </c>
      <c r="AA8" s="112">
        <f>[4]Outubro!$D$30</f>
        <v>24.9</v>
      </c>
      <c r="AB8" s="112">
        <f>[4]Outubro!$D$31</f>
        <v>26.1</v>
      </c>
      <c r="AC8" s="112">
        <f>[4]Outubro!$D$32</f>
        <v>28.5</v>
      </c>
      <c r="AD8" s="112">
        <f>[4]Outubro!$D$33</f>
        <v>27.9</v>
      </c>
      <c r="AE8" s="112">
        <f>[4]Outubro!$D$34</f>
        <v>26.8</v>
      </c>
      <c r="AF8" s="112">
        <f>[4]Outubro!$D$35</f>
        <v>24.2</v>
      </c>
      <c r="AG8" s="117">
        <f t="shared" si="3"/>
        <v>17.5</v>
      </c>
      <c r="AH8" s="116">
        <f t="shared" si="4"/>
        <v>24.119354838709675</v>
      </c>
    </row>
    <row r="9" spans="1:36" x14ac:dyDescent="0.2">
      <c r="A9" s="48" t="s">
        <v>146</v>
      </c>
      <c r="B9" s="112">
        <f>[5]Outubro!$D$5</f>
        <v>19</v>
      </c>
      <c r="C9" s="112">
        <f>[5]Outubro!$D$6</f>
        <v>19.5</v>
      </c>
      <c r="D9" s="112">
        <f>[5]Outubro!$D$7</f>
        <v>22.2</v>
      </c>
      <c r="E9" s="112">
        <f>[5]Outubro!$D$8</f>
        <v>17.399999999999999</v>
      </c>
      <c r="F9" s="112">
        <f>[5]Outubro!$D$9</f>
        <v>15.7</v>
      </c>
      <c r="G9" s="112">
        <f>[5]Outubro!$D$10</f>
        <v>18.3</v>
      </c>
      <c r="H9" s="112">
        <f>[5]Outubro!$D$11</f>
        <v>23.9</v>
      </c>
      <c r="I9" s="112">
        <f>[5]Outubro!$D$12</f>
        <v>16.5</v>
      </c>
      <c r="J9" s="112">
        <f>[5]Outubro!$D$13</f>
        <v>15.3</v>
      </c>
      <c r="K9" s="112">
        <f>[5]Outubro!$D$14</f>
        <v>16.399999999999999</v>
      </c>
      <c r="L9" s="112">
        <f>[5]Outubro!$D$15</f>
        <v>22.5</v>
      </c>
      <c r="M9" s="112">
        <f>[5]Outubro!$D$16</f>
        <v>15.6</v>
      </c>
      <c r="N9" s="112">
        <f>[5]Outubro!$D$17</f>
        <v>12.3</v>
      </c>
      <c r="O9" s="112">
        <f>[5]Outubro!$D$18</f>
        <v>17.5</v>
      </c>
      <c r="P9" s="112">
        <f>[5]Outubro!$D$19</f>
        <v>18.600000000000001</v>
      </c>
      <c r="Q9" s="112">
        <f>[5]Outubro!$D$20</f>
        <v>23.3</v>
      </c>
      <c r="R9" s="112">
        <f>[5]Outubro!$D$21</f>
        <v>25.2</v>
      </c>
      <c r="S9" s="112">
        <f>[5]Outubro!$D$22</f>
        <v>19.8</v>
      </c>
      <c r="T9" s="112">
        <f>[5]Outubro!$D$23</f>
        <v>20.9</v>
      </c>
      <c r="U9" s="112">
        <f>[5]Outubro!$D$24</f>
        <v>19.600000000000001</v>
      </c>
      <c r="V9" s="112">
        <f>[5]Outubro!$D$25</f>
        <v>21</v>
      </c>
      <c r="W9" s="112">
        <f>[5]Outubro!$D$26</f>
        <v>21.7</v>
      </c>
      <c r="X9" s="112">
        <f>[5]Outubro!$D$27</f>
        <v>22.3</v>
      </c>
      <c r="Y9" s="112">
        <f>[5]Outubro!$D$28</f>
        <v>20</v>
      </c>
      <c r="Z9" s="112">
        <f>[5]Outubro!$D$29</f>
        <v>19.7</v>
      </c>
      <c r="AA9" s="112">
        <f>[5]Outubro!$D$30</f>
        <v>20.7</v>
      </c>
      <c r="AB9" s="112">
        <f>[5]Outubro!$D$31</f>
        <v>20.7</v>
      </c>
      <c r="AC9" s="112">
        <f>[5]Outubro!$D$32</f>
        <v>20.2</v>
      </c>
      <c r="AD9" s="112">
        <f>[5]Outubro!$D$33</f>
        <v>24.5</v>
      </c>
      <c r="AE9" s="112">
        <f>[5]Outubro!$D$34</f>
        <v>20.7</v>
      </c>
      <c r="AF9" s="112">
        <f>[5]Outubro!$D$35</f>
        <v>18.399999999999999</v>
      </c>
      <c r="AG9" s="117">
        <f t="shared" si="3"/>
        <v>12.3</v>
      </c>
      <c r="AH9" s="116">
        <f t="shared" si="4"/>
        <v>19.658064516129034</v>
      </c>
    </row>
    <row r="10" spans="1:36" x14ac:dyDescent="0.2">
      <c r="A10" s="48" t="s">
        <v>91</v>
      </c>
      <c r="B10" s="112">
        <f>[6]Outubro!$D$5</f>
        <v>21.5</v>
      </c>
      <c r="C10" s="112">
        <f>[6]Outubro!$D$6</f>
        <v>21</v>
      </c>
      <c r="D10" s="112">
        <f>[6]Outubro!$D$7</f>
        <v>23.4</v>
      </c>
      <c r="E10" s="112">
        <f>[6]Outubro!$D$8</f>
        <v>24.6</v>
      </c>
      <c r="F10" s="112">
        <f>[6]Outubro!$D$9</f>
        <v>20.9</v>
      </c>
      <c r="G10" s="112">
        <f>[6]Outubro!$D$10</f>
        <v>21.7</v>
      </c>
      <c r="H10" s="112">
        <f>[6]Outubro!$D$11</f>
        <v>24.5</v>
      </c>
      <c r="I10" s="112">
        <f>[6]Outubro!$D$12</f>
        <v>19.600000000000001</v>
      </c>
      <c r="J10" s="112">
        <f>[6]Outubro!$D$13</f>
        <v>17.7</v>
      </c>
      <c r="K10" s="112">
        <f>[6]Outubro!$D$14</f>
        <v>18.7</v>
      </c>
      <c r="L10" s="112">
        <f>[6]Outubro!$D$15</f>
        <v>21.6</v>
      </c>
      <c r="M10" s="112">
        <f>[6]Outubro!$D$16</f>
        <v>24.6</v>
      </c>
      <c r="N10" s="112">
        <f>[6]Outubro!$D$17</f>
        <v>17.100000000000001</v>
      </c>
      <c r="O10" s="112">
        <f>[6]Outubro!$D$18</f>
        <v>19.100000000000001</v>
      </c>
      <c r="P10" s="112">
        <f>[6]Outubro!$D$19</f>
        <v>21.5</v>
      </c>
      <c r="Q10" s="112">
        <f>[6]Outubro!$D$20</f>
        <v>21.2</v>
      </c>
      <c r="R10" s="112">
        <f>[6]Outubro!$D$21</f>
        <v>22.7</v>
      </c>
      <c r="S10" s="112">
        <f>[6]Outubro!$D$22</f>
        <v>21.4</v>
      </c>
      <c r="T10" s="112">
        <f>[6]Outubro!$D$23</f>
        <v>22.5</v>
      </c>
      <c r="U10" s="112">
        <f>[6]Outubro!$D$24</f>
        <v>20.8</v>
      </c>
      <c r="V10" s="112">
        <f>[6]Outubro!$D$25</f>
        <v>21.4</v>
      </c>
      <c r="W10" s="112">
        <f>[6]Outubro!$D$26</f>
        <v>21.5</v>
      </c>
      <c r="X10" s="112">
        <f>[6]Outubro!$D$27</f>
        <v>20.6</v>
      </c>
      <c r="Y10" s="112">
        <f>[6]Outubro!$D$28</f>
        <v>22.8</v>
      </c>
      <c r="Z10" s="112">
        <f>[6]Outubro!$D$29</f>
        <v>20.2</v>
      </c>
      <c r="AA10" s="112">
        <f>[6]Outubro!$D$30</f>
        <v>21.4</v>
      </c>
      <c r="AB10" s="112">
        <f>[6]Outubro!$D$31</f>
        <v>22.4</v>
      </c>
      <c r="AC10" s="112">
        <f>[6]Outubro!$D$32</f>
        <v>22.8</v>
      </c>
      <c r="AD10" s="112">
        <f>[6]Outubro!$D$33</f>
        <v>23.4</v>
      </c>
      <c r="AE10" s="112">
        <f>[6]Outubro!$D$34</f>
        <v>22.8</v>
      </c>
      <c r="AF10" s="112">
        <f>[6]Outubro!$D$35</f>
        <v>23.8</v>
      </c>
      <c r="AG10" s="117">
        <f t="shared" si="3"/>
        <v>17.100000000000001</v>
      </c>
      <c r="AH10" s="116">
        <f t="shared" si="4"/>
        <v>21.587096774193544</v>
      </c>
    </row>
    <row r="11" spans="1:36" x14ac:dyDescent="0.2">
      <c r="A11" s="48" t="s">
        <v>49</v>
      </c>
      <c r="B11" s="112">
        <f>[7]Outubro!$D$5</f>
        <v>21.4</v>
      </c>
      <c r="C11" s="112">
        <f>[7]Outubro!$D$6</f>
        <v>22.2</v>
      </c>
      <c r="D11" s="112">
        <f>[7]Outubro!$D$7</f>
        <v>24.1</v>
      </c>
      <c r="E11" s="112">
        <f>[7]Outubro!$D$8</f>
        <v>26.3</v>
      </c>
      <c r="F11" s="112">
        <f>[7]Outubro!$D$9</f>
        <v>23.2</v>
      </c>
      <c r="G11" s="112">
        <f>[7]Outubro!$D$10</f>
        <v>24.9</v>
      </c>
      <c r="H11" s="112">
        <f>[7]Outubro!$D$11</f>
        <v>25.4</v>
      </c>
      <c r="I11" s="112">
        <f>[7]Outubro!$D$12</f>
        <v>19.899999999999999</v>
      </c>
      <c r="J11" s="112">
        <f>[7]Outubro!$D$13</f>
        <v>17.3</v>
      </c>
      <c r="K11" s="112">
        <f>[7]Outubro!$D$14</f>
        <v>19</v>
      </c>
      <c r="L11" s="112">
        <f>[7]Outubro!$D$15</f>
        <v>20.9</v>
      </c>
      <c r="M11" s="112">
        <f>[7]Outubro!$D$16</f>
        <v>26</v>
      </c>
      <c r="N11" s="112">
        <f>[7]Outubro!$D$17</f>
        <v>18.3</v>
      </c>
      <c r="O11" s="112">
        <f>[7]Outubro!$D$18</f>
        <v>18.7</v>
      </c>
      <c r="P11" s="112">
        <f>[7]Outubro!$D$19</f>
        <v>18.8</v>
      </c>
      <c r="Q11" s="112">
        <f>[7]Outubro!$D$20</f>
        <v>23.6</v>
      </c>
      <c r="R11" s="112">
        <f>[7]Outubro!$D$21</f>
        <v>25.5</v>
      </c>
      <c r="S11" s="112">
        <f>[7]Outubro!$D$22</f>
        <v>22.8</v>
      </c>
      <c r="T11" s="112">
        <f>[7]Outubro!$D$23</f>
        <v>21.1</v>
      </c>
      <c r="U11" s="112">
        <f>[7]Outubro!$D$24</f>
        <v>20.100000000000001</v>
      </c>
      <c r="V11" s="112">
        <f>[7]Outubro!$D$25</f>
        <v>20.8</v>
      </c>
      <c r="W11" s="112">
        <f>[7]Outubro!$D$26</f>
        <v>19.100000000000001</v>
      </c>
      <c r="X11" s="112">
        <f>[7]Outubro!$D$27</f>
        <v>23.3</v>
      </c>
      <c r="Y11" s="112">
        <f>[7]Outubro!$D$28</f>
        <v>22.2</v>
      </c>
      <c r="Z11" s="112">
        <f>[7]Outubro!$D$29</f>
        <v>21.2</v>
      </c>
      <c r="AA11" s="112">
        <f>[7]Outubro!$D$30</f>
        <v>23.2</v>
      </c>
      <c r="AB11" s="112">
        <f>[7]Outubro!$D$31</f>
        <v>22.1</v>
      </c>
      <c r="AC11" s="112">
        <f>[7]Outubro!$D$32</f>
        <v>21.3</v>
      </c>
      <c r="AD11" s="112">
        <f>[7]Outubro!$D$33</f>
        <v>24.2</v>
      </c>
      <c r="AE11" s="112">
        <f>[7]Outubro!$D$34</f>
        <v>24.1</v>
      </c>
      <c r="AF11" s="112">
        <f>[7]Outubro!$D$35</f>
        <v>23.1</v>
      </c>
      <c r="AG11" s="117">
        <f t="shared" si="3"/>
        <v>17.3</v>
      </c>
      <c r="AH11" s="116">
        <f t="shared" si="4"/>
        <v>22.067741935483884</v>
      </c>
    </row>
    <row r="12" spans="1:36" hidden="1" x14ac:dyDescent="0.2">
      <c r="A12" s="48" t="s">
        <v>31</v>
      </c>
      <c r="B12" s="112" t="str">
        <f>[8]Outubro!$D$5</f>
        <v>*</v>
      </c>
      <c r="C12" s="112" t="str">
        <f>[8]Outubro!$D$6</f>
        <v>*</v>
      </c>
      <c r="D12" s="112" t="str">
        <f>[8]Outubro!$D$7</f>
        <v>*</v>
      </c>
      <c r="E12" s="112" t="str">
        <f>[8]Outubro!$D$8</f>
        <v>*</v>
      </c>
      <c r="F12" s="112" t="str">
        <f>[8]Outubro!$D$9</f>
        <v>*</v>
      </c>
      <c r="G12" s="112" t="str">
        <f>[8]Outubro!$D$10</f>
        <v>*</v>
      </c>
      <c r="H12" s="112" t="str">
        <f>[8]Outubro!$D$11</f>
        <v>*</v>
      </c>
      <c r="I12" s="112" t="str">
        <f>[8]Outubro!$D$12</f>
        <v>*</v>
      </c>
      <c r="J12" s="112" t="str">
        <f>[8]Outubro!$D$13</f>
        <v>*</v>
      </c>
      <c r="K12" s="112" t="str">
        <f>[8]Outubro!$D$14</f>
        <v>*</v>
      </c>
      <c r="L12" s="112" t="str">
        <f>[8]Outubro!$D$15</f>
        <v>*</v>
      </c>
      <c r="M12" s="112" t="str">
        <f>[8]Outubro!$D$16</f>
        <v>*</v>
      </c>
      <c r="N12" s="112" t="str">
        <f>[8]Outubro!$D$17</f>
        <v>*</v>
      </c>
      <c r="O12" s="112" t="str">
        <f>[8]Outubro!$D$18</f>
        <v>*</v>
      </c>
      <c r="P12" s="112" t="str">
        <f>[8]Outubro!$D$19</f>
        <v>*</v>
      </c>
      <c r="Q12" s="112" t="str">
        <f>[8]Outubro!$D$20</f>
        <v>*</v>
      </c>
      <c r="R12" s="112" t="str">
        <f>[8]Outubro!$D$21</f>
        <v>*</v>
      </c>
      <c r="S12" s="112" t="str">
        <f>[8]Outubro!$D$22</f>
        <v>*</v>
      </c>
      <c r="T12" s="112" t="str">
        <f>[8]Outubro!$D$23</f>
        <v>*</v>
      </c>
      <c r="U12" s="112" t="str">
        <f>[8]Outubro!$D$24</f>
        <v>*</v>
      </c>
      <c r="V12" s="112" t="str">
        <f>[8]Outubro!$D$25</f>
        <v>*</v>
      </c>
      <c r="W12" s="112" t="str">
        <f>[8]Outubro!$D$26</f>
        <v>*</v>
      </c>
      <c r="X12" s="112" t="str">
        <f>[8]Outubro!$D$27</f>
        <v>*</v>
      </c>
      <c r="Y12" s="112" t="str">
        <f>[8]Outubro!$D$28</f>
        <v>*</v>
      </c>
      <c r="Z12" s="112" t="str">
        <f>[8]Outubro!$D$29</f>
        <v>*</v>
      </c>
      <c r="AA12" s="112" t="str">
        <f>[8]Outubro!$D$30</f>
        <v>*</v>
      </c>
      <c r="AB12" s="112" t="str">
        <f>[8]Outubro!$D$31</f>
        <v>*</v>
      </c>
      <c r="AC12" s="112" t="str">
        <f>[8]Outubro!$D$32</f>
        <v>*</v>
      </c>
      <c r="AD12" s="112" t="str">
        <f>[8]Outubro!$D$33</f>
        <v>*</v>
      </c>
      <c r="AE12" s="112" t="str">
        <f>[8]Outubro!$D$34</f>
        <v>*</v>
      </c>
      <c r="AF12" s="112" t="str">
        <f>[8]Outubro!$D$35</f>
        <v>*</v>
      </c>
      <c r="AG12" s="115" t="s">
        <v>197</v>
      </c>
      <c r="AH12" s="116" t="s">
        <v>197</v>
      </c>
    </row>
    <row r="13" spans="1:36" x14ac:dyDescent="0.2">
      <c r="A13" s="48" t="s">
        <v>94</v>
      </c>
      <c r="B13" s="112">
        <f>[9]Outubro!$D$5</f>
        <v>19.8</v>
      </c>
      <c r="C13" s="112">
        <f>[9]Outubro!$D$6</f>
        <v>20</v>
      </c>
      <c r="D13" s="112">
        <f>[9]Outubro!$D$7</f>
        <v>26.9</v>
      </c>
      <c r="E13" s="112">
        <f>[9]Outubro!$D$8</f>
        <v>24.7</v>
      </c>
      <c r="F13" s="112">
        <f>[9]Outubro!$D$9</f>
        <v>17.399999999999999</v>
      </c>
      <c r="G13" s="112">
        <f>[9]Outubro!$D$10</f>
        <v>20.6</v>
      </c>
      <c r="H13" s="112">
        <f>[9]Outubro!$D$11</f>
        <v>26.4</v>
      </c>
      <c r="I13" s="112">
        <f>[9]Outubro!$D$12</f>
        <v>17</v>
      </c>
      <c r="J13" s="112">
        <f>[9]Outubro!$D$13</f>
        <v>14.7</v>
      </c>
      <c r="K13" s="112">
        <f>[9]Outubro!$D$14</f>
        <v>19.3</v>
      </c>
      <c r="L13" s="112">
        <f>[9]Outubro!$D$15</f>
        <v>24.5</v>
      </c>
      <c r="M13" s="112">
        <f>[9]Outubro!$D$16</f>
        <v>18.600000000000001</v>
      </c>
      <c r="N13" s="112">
        <f>[9]Outubro!$D$17</f>
        <v>15.2</v>
      </c>
      <c r="O13" s="112">
        <f>[9]Outubro!$D$18</f>
        <v>17.5</v>
      </c>
      <c r="P13" s="112">
        <f>[9]Outubro!$D$19</f>
        <v>21.5</v>
      </c>
      <c r="Q13" s="112">
        <f>[9]Outubro!$D$20</f>
        <v>24.9</v>
      </c>
      <c r="R13" s="112">
        <f>[9]Outubro!$D$21</f>
        <v>25.8</v>
      </c>
      <c r="S13" s="112">
        <f>[9]Outubro!$D$22</f>
        <v>23.1</v>
      </c>
      <c r="T13" s="112">
        <f>[9]Outubro!$D$23</f>
        <v>23</v>
      </c>
      <c r="U13" s="112">
        <f>[9]Outubro!$D$24</f>
        <v>22.4</v>
      </c>
      <c r="V13" s="112">
        <f>[9]Outubro!$D$25</f>
        <v>21.8</v>
      </c>
      <c r="W13" s="112">
        <f>[9]Outubro!$D$26</f>
        <v>23.1</v>
      </c>
      <c r="X13" s="112">
        <f>[9]Outubro!$D$27</f>
        <v>24.1</v>
      </c>
      <c r="Y13" s="112">
        <f>[9]Outubro!$D$28</f>
        <v>23.3</v>
      </c>
      <c r="Z13" s="112">
        <f>[9]Outubro!$D$29</f>
        <v>21.5</v>
      </c>
      <c r="AA13" s="112">
        <f>[9]Outubro!$D$30</f>
        <v>23.4</v>
      </c>
      <c r="AB13" s="112">
        <f>[9]Outubro!$D$31</f>
        <v>23.8</v>
      </c>
      <c r="AC13" s="112">
        <f>[9]Outubro!$D$32</f>
        <v>26.4</v>
      </c>
      <c r="AD13" s="112">
        <f>[9]Outubro!$D$33</f>
        <v>25.2</v>
      </c>
      <c r="AE13" s="112">
        <f>[9]Outubro!$D$34</f>
        <v>24.5</v>
      </c>
      <c r="AF13" s="112">
        <f>[9]Outubro!$D$35</f>
        <v>21.4</v>
      </c>
      <c r="AG13" s="117">
        <f t="shared" si="3"/>
        <v>14.7</v>
      </c>
      <c r="AH13" s="116">
        <f t="shared" si="4"/>
        <v>21.993548387096773</v>
      </c>
    </row>
    <row r="14" spans="1:36" hidden="1" x14ac:dyDescent="0.2">
      <c r="A14" s="48" t="s">
        <v>98</v>
      </c>
      <c r="B14" s="112" t="str">
        <f>[10]Outubro!$D$5</f>
        <v>*</v>
      </c>
      <c r="C14" s="112" t="str">
        <f>[10]Outubro!$D$6</f>
        <v>*</v>
      </c>
      <c r="D14" s="112" t="str">
        <f>[10]Outubro!$D$7</f>
        <v>*</v>
      </c>
      <c r="E14" s="112" t="str">
        <f>[10]Outubro!$D$8</f>
        <v>*</v>
      </c>
      <c r="F14" s="112" t="str">
        <f>[10]Outubro!$D$9</f>
        <v>*</v>
      </c>
      <c r="G14" s="112" t="str">
        <f>[10]Outubro!$D$10</f>
        <v>*</v>
      </c>
      <c r="H14" s="112" t="str">
        <f>[10]Outubro!$D$11</f>
        <v>*</v>
      </c>
      <c r="I14" s="112" t="str">
        <f>[10]Outubro!$D$12</f>
        <v>*</v>
      </c>
      <c r="J14" s="112" t="str">
        <f>[10]Outubro!$D$13</f>
        <v>*</v>
      </c>
      <c r="K14" s="112" t="str">
        <f>[10]Outubro!$D$14</f>
        <v>*</v>
      </c>
      <c r="L14" s="112" t="str">
        <f>[10]Outubro!$D$15</f>
        <v>*</v>
      </c>
      <c r="M14" s="112" t="str">
        <f>[10]Outubro!$D$16</f>
        <v>*</v>
      </c>
      <c r="N14" s="112" t="str">
        <f>[10]Outubro!$D$17</f>
        <v>*</v>
      </c>
      <c r="O14" s="112" t="str">
        <f>[10]Outubro!$D$18</f>
        <v>*</v>
      </c>
      <c r="P14" s="112" t="str">
        <f>[10]Outubro!$D$19</f>
        <v>*</v>
      </c>
      <c r="Q14" s="112" t="str">
        <f>[10]Outubro!$D$20</f>
        <v>*</v>
      </c>
      <c r="R14" s="112" t="str">
        <f>[10]Outubro!$D$21</f>
        <v>*</v>
      </c>
      <c r="S14" s="112" t="str">
        <f>[10]Outubro!$D$22</f>
        <v>*</v>
      </c>
      <c r="T14" s="112" t="str">
        <f>[10]Outubro!$D$23</f>
        <v>*</v>
      </c>
      <c r="U14" s="112" t="str">
        <f>[10]Outubro!$D$24</f>
        <v>*</v>
      </c>
      <c r="V14" s="112" t="str">
        <f>[10]Outubro!$D$25</f>
        <v>*</v>
      </c>
      <c r="W14" s="112" t="str">
        <f>[10]Outubro!$D$26</f>
        <v>*</v>
      </c>
      <c r="X14" s="112" t="str">
        <f>[10]Outubro!$D$27</f>
        <v>*</v>
      </c>
      <c r="Y14" s="112" t="str">
        <f>[10]Outubro!$D$28</f>
        <v>*</v>
      </c>
      <c r="Z14" s="112" t="str">
        <f>[10]Outubro!$D$29</f>
        <v>*</v>
      </c>
      <c r="AA14" s="112" t="str">
        <f>[10]Outubro!$D$30</f>
        <v>*</v>
      </c>
      <c r="AB14" s="112" t="str">
        <f>[10]Outubro!$D$31</f>
        <v>*</v>
      </c>
      <c r="AC14" s="112" t="str">
        <f>[10]Outubro!$D$32</f>
        <v>*</v>
      </c>
      <c r="AD14" s="112" t="str">
        <f>[10]Outubro!$D$33</f>
        <v>*</v>
      </c>
      <c r="AE14" s="112" t="str">
        <f>[10]Outubro!$D$34</f>
        <v>*</v>
      </c>
      <c r="AF14" s="112" t="str">
        <f>[10]Outubro!$D$35</f>
        <v>*</v>
      </c>
      <c r="AG14" s="115" t="s">
        <v>197</v>
      </c>
      <c r="AH14" s="116" t="s">
        <v>197</v>
      </c>
      <c r="AJ14" t="s">
        <v>35</v>
      </c>
    </row>
    <row r="15" spans="1:36" x14ac:dyDescent="0.2">
      <c r="A15" s="48" t="s">
        <v>101</v>
      </c>
      <c r="B15" s="112">
        <f>[11]Outubro!$D$5</f>
        <v>19.2</v>
      </c>
      <c r="C15" s="112">
        <f>[11]Outubro!$D$6</f>
        <v>20.9</v>
      </c>
      <c r="D15" s="112">
        <f>[11]Outubro!$D$7</f>
        <v>24.7</v>
      </c>
      <c r="E15" s="112">
        <f>[11]Outubro!$D$8</f>
        <v>22.5</v>
      </c>
      <c r="F15" s="112">
        <f>[11]Outubro!$D$9</f>
        <v>17.600000000000001</v>
      </c>
      <c r="G15" s="112">
        <f>[11]Outubro!$D$10</f>
        <v>19.7</v>
      </c>
      <c r="H15" s="112">
        <f>[11]Outubro!$D$11</f>
        <v>26</v>
      </c>
      <c r="I15" s="112">
        <f>[11]Outubro!$D$12</f>
        <v>18.2</v>
      </c>
      <c r="J15" s="112">
        <f>[11]Outubro!$D$13</f>
        <v>16.5</v>
      </c>
      <c r="K15" s="112">
        <f>[11]Outubro!$D$14</f>
        <v>17</v>
      </c>
      <c r="L15" s="112">
        <f>[11]Outubro!$D$15</f>
        <v>22.8</v>
      </c>
      <c r="M15" s="112">
        <f>[11]Outubro!$D$16</f>
        <v>18.7</v>
      </c>
      <c r="N15" s="112">
        <f>[11]Outubro!$D$17</f>
        <v>14.8</v>
      </c>
      <c r="O15" s="112">
        <f>[11]Outubro!$D$18</f>
        <v>20</v>
      </c>
      <c r="P15" s="112">
        <f>[11]Outubro!$D$19</f>
        <v>20</v>
      </c>
      <c r="Q15" s="112">
        <f>[11]Outubro!$D$20</f>
        <v>23.7</v>
      </c>
      <c r="R15" s="112">
        <f>[11]Outubro!$D$21</f>
        <v>23.6</v>
      </c>
      <c r="S15" s="112">
        <f>[11]Outubro!$D$22</f>
        <v>20.100000000000001</v>
      </c>
      <c r="T15" s="112">
        <f>[11]Outubro!$D$23</f>
        <v>21.3</v>
      </c>
      <c r="U15" s="112">
        <f>[11]Outubro!$D$24</f>
        <v>20.8</v>
      </c>
      <c r="V15" s="112">
        <f>[11]Outubro!$D$25</f>
        <v>21.3</v>
      </c>
      <c r="W15" s="112">
        <f>[11]Outubro!$D$26</f>
        <v>21.6</v>
      </c>
      <c r="X15" s="112">
        <f>[11]Outubro!$D$27</f>
        <v>23.9</v>
      </c>
      <c r="Y15" s="112">
        <f>[11]Outubro!$D$28</f>
        <v>21</v>
      </c>
      <c r="Z15" s="112">
        <f>[11]Outubro!$D$29</f>
        <v>20.9</v>
      </c>
      <c r="AA15" s="112">
        <f>[11]Outubro!$D$30</f>
        <v>21.3</v>
      </c>
      <c r="AB15" s="112">
        <f>[11]Outubro!$D$31</f>
        <v>21.3</v>
      </c>
      <c r="AC15" s="112">
        <f>[11]Outubro!$D$32</f>
        <v>21</v>
      </c>
      <c r="AD15" s="112">
        <f>[11]Outubro!$D$33</f>
        <v>25.3</v>
      </c>
      <c r="AE15" s="112">
        <f>[11]Outubro!$D$34</f>
        <v>23.6</v>
      </c>
      <c r="AF15" s="112">
        <f>[11]Outubro!$D$35</f>
        <v>20.100000000000001</v>
      </c>
      <c r="AG15" s="117">
        <f t="shared" si="3"/>
        <v>14.8</v>
      </c>
      <c r="AH15" s="116">
        <f t="shared" si="4"/>
        <v>20.948387096774194</v>
      </c>
    </row>
    <row r="16" spans="1:36" x14ac:dyDescent="0.2">
      <c r="A16" s="48" t="s">
        <v>147</v>
      </c>
      <c r="B16" s="112">
        <f>[12]Outubro!$D$5</f>
        <v>21.8</v>
      </c>
      <c r="C16" s="112">
        <f>[12]Outubro!$D$6</f>
        <v>20.7</v>
      </c>
      <c r="D16" s="112">
        <f>[12]Outubro!$D$7</f>
        <v>21.8</v>
      </c>
      <c r="E16" s="112">
        <f>[12]Outubro!$D$8</f>
        <v>22.8</v>
      </c>
      <c r="F16" s="112">
        <f>[12]Outubro!$D$9</f>
        <v>22.6</v>
      </c>
      <c r="G16" s="112">
        <f>[12]Outubro!$D$10</f>
        <v>21.2</v>
      </c>
      <c r="H16" s="112">
        <f>[12]Outubro!$D$11</f>
        <v>23.1</v>
      </c>
      <c r="I16" s="112">
        <f>[12]Outubro!$D$12</f>
        <v>21.5</v>
      </c>
      <c r="J16" s="112">
        <f>[12]Outubro!$D$13</f>
        <v>18.7</v>
      </c>
      <c r="K16" s="112">
        <f>[12]Outubro!$D$14</f>
        <v>21.5</v>
      </c>
      <c r="L16" s="112">
        <f>[12]Outubro!$D$15</f>
        <v>23.1</v>
      </c>
      <c r="M16" s="112">
        <f>[12]Outubro!$D$16</f>
        <v>23</v>
      </c>
      <c r="N16" s="112">
        <f>[12]Outubro!$D$17</f>
        <v>18.3</v>
      </c>
      <c r="O16" s="112">
        <f>[12]Outubro!$D$18</f>
        <v>19.899999999999999</v>
      </c>
      <c r="P16" s="112">
        <f>[12]Outubro!$D$19</f>
        <v>21.5</v>
      </c>
      <c r="Q16" s="112">
        <f>[12]Outubro!$D$20</f>
        <v>22</v>
      </c>
      <c r="R16" s="112">
        <f>[12]Outubro!$D$21</f>
        <v>22.3</v>
      </c>
      <c r="S16" s="112">
        <f>[12]Outubro!$D$22</f>
        <v>21.3</v>
      </c>
      <c r="T16" s="112">
        <f>[12]Outubro!$D$23</f>
        <v>24.1</v>
      </c>
      <c r="U16" s="112">
        <f>[12]Outubro!$D$24</f>
        <v>21.7</v>
      </c>
      <c r="V16" s="112">
        <f>[12]Outubro!$D$25</f>
        <v>22.5</v>
      </c>
      <c r="W16" s="112">
        <f>[12]Outubro!$D$26</f>
        <v>24.6</v>
      </c>
      <c r="X16" s="112">
        <f>[12]Outubro!$D$27</f>
        <v>22</v>
      </c>
      <c r="Y16" s="112">
        <f>[12]Outubro!$D$28</f>
        <v>21.1</v>
      </c>
      <c r="Z16" s="112">
        <f>[12]Outubro!$D$29</f>
        <v>21.5</v>
      </c>
      <c r="AA16" s="112">
        <f>[12]Outubro!$D$30</f>
        <v>22.1</v>
      </c>
      <c r="AB16" s="112">
        <f>[12]Outubro!$D$31</f>
        <v>21.1</v>
      </c>
      <c r="AC16" s="112">
        <f>[12]Outubro!$D$32</f>
        <v>22.7</v>
      </c>
      <c r="AD16" s="112">
        <f>[12]Outubro!$D$33</f>
        <v>22.8</v>
      </c>
      <c r="AE16" s="112">
        <f>[12]Outubro!$D$34</f>
        <v>21.5</v>
      </c>
      <c r="AF16" s="112">
        <f>[12]Outubro!$D$35</f>
        <v>22.5</v>
      </c>
      <c r="AG16" s="117">
        <f t="shared" si="3"/>
        <v>18.3</v>
      </c>
      <c r="AH16" s="116">
        <f t="shared" si="4"/>
        <v>21.848387096774196</v>
      </c>
      <c r="AJ16" s="12" t="s">
        <v>35</v>
      </c>
    </row>
    <row r="17" spans="1:39" x14ac:dyDescent="0.2">
      <c r="A17" s="48" t="s">
        <v>2</v>
      </c>
      <c r="B17" s="112">
        <f>[13]Outubro!$D$5</f>
        <v>21.7</v>
      </c>
      <c r="C17" s="112">
        <f>[13]Outubro!$D$6</f>
        <v>21.9</v>
      </c>
      <c r="D17" s="112">
        <f>[13]Outubro!$D$7</f>
        <v>23.7</v>
      </c>
      <c r="E17" s="112">
        <f>[13]Outubro!$D$8</f>
        <v>26.1</v>
      </c>
      <c r="F17" s="112">
        <f>[13]Outubro!$D$9</f>
        <v>19.8</v>
      </c>
      <c r="G17" s="112">
        <f>[13]Outubro!$D$10</f>
        <v>23.1</v>
      </c>
      <c r="H17" s="112">
        <f>[13]Outubro!$D$11</f>
        <v>26.3</v>
      </c>
      <c r="I17" s="112">
        <f>[13]Outubro!$D$12</f>
        <v>18.5</v>
      </c>
      <c r="J17" s="112">
        <f>[13]Outubro!$D$13</f>
        <v>17.899999999999999</v>
      </c>
      <c r="K17" s="112">
        <f>[13]Outubro!$D$14</f>
        <v>21.4</v>
      </c>
      <c r="L17" s="112">
        <f>[13]Outubro!$D$15</f>
        <v>24.2</v>
      </c>
      <c r="M17" s="112">
        <f>[13]Outubro!$D$16</f>
        <v>24.2</v>
      </c>
      <c r="N17" s="112">
        <f>[13]Outubro!$D$17</f>
        <v>17.2</v>
      </c>
      <c r="O17" s="112">
        <f>[13]Outubro!$D$18</f>
        <v>21.5</v>
      </c>
      <c r="P17" s="112">
        <f>[13]Outubro!$D$19</f>
        <v>23.7</v>
      </c>
      <c r="Q17" s="112">
        <f>[13]Outubro!$D$20</f>
        <v>21.9</v>
      </c>
      <c r="R17" s="112">
        <f>[13]Outubro!$D$21</f>
        <v>24.8</v>
      </c>
      <c r="S17" s="112">
        <f>[13]Outubro!$D$22</f>
        <v>24.4</v>
      </c>
      <c r="T17" s="112">
        <f>[13]Outubro!$D$23</f>
        <v>22.6</v>
      </c>
      <c r="U17" s="112">
        <f>[13]Outubro!$D$24</f>
        <v>20.9</v>
      </c>
      <c r="V17" s="112">
        <f>[13]Outubro!$D$25</f>
        <v>22.9</v>
      </c>
      <c r="W17" s="112">
        <f>[13]Outubro!$D$26</f>
        <v>25</v>
      </c>
      <c r="X17" s="112">
        <f>[13]Outubro!$D$27</f>
        <v>27.2</v>
      </c>
      <c r="Y17" s="112">
        <f>[13]Outubro!$D$28</f>
        <v>23.3</v>
      </c>
      <c r="Z17" s="112">
        <f>[13]Outubro!$D$29</f>
        <v>21.4</v>
      </c>
      <c r="AA17" s="112">
        <f>[13]Outubro!$D$30</f>
        <v>22.5</v>
      </c>
      <c r="AB17" s="112">
        <f>[13]Outubro!$D$31</f>
        <v>23.9</v>
      </c>
      <c r="AC17" s="112">
        <f>[13]Outubro!$D$32</f>
        <v>25.3</v>
      </c>
      <c r="AD17" s="112">
        <f>[13]Outubro!$D$33</f>
        <v>24.3</v>
      </c>
      <c r="AE17" s="112">
        <f>[13]Outubro!$D$34</f>
        <v>24.7</v>
      </c>
      <c r="AF17" s="112">
        <f>[13]Outubro!$D$35</f>
        <v>22.3</v>
      </c>
      <c r="AG17" s="117">
        <f t="shared" si="3"/>
        <v>17.2</v>
      </c>
      <c r="AH17" s="116">
        <f t="shared" si="4"/>
        <v>22.858064516129026</v>
      </c>
      <c r="AJ17" s="12" t="s">
        <v>35</v>
      </c>
    </row>
    <row r="18" spans="1:39" hidden="1" x14ac:dyDescent="0.2">
      <c r="A18" s="48" t="s">
        <v>3</v>
      </c>
      <c r="B18" s="112" t="str">
        <f>[14]Outubro!$D$5</f>
        <v>*</v>
      </c>
      <c r="C18" s="112" t="str">
        <f>[14]Outubro!$D$6</f>
        <v>*</v>
      </c>
      <c r="D18" s="112" t="str">
        <f>[14]Outubro!$D$7</f>
        <v>*</v>
      </c>
      <c r="E18" s="112" t="str">
        <f>[14]Outubro!$D$8</f>
        <v>*</v>
      </c>
      <c r="F18" s="112" t="str">
        <f>[14]Outubro!$D$9</f>
        <v>*</v>
      </c>
      <c r="G18" s="112" t="str">
        <f>[14]Outubro!$D$10</f>
        <v>*</v>
      </c>
      <c r="H18" s="112" t="str">
        <f>[14]Outubro!$D$11</f>
        <v>*</v>
      </c>
      <c r="I18" s="112" t="str">
        <f>[14]Outubro!$D$12</f>
        <v>*</v>
      </c>
      <c r="J18" s="112" t="str">
        <f>[14]Outubro!$D$13</f>
        <v>*</v>
      </c>
      <c r="K18" s="112" t="str">
        <f>[14]Outubro!$D$14</f>
        <v>*</v>
      </c>
      <c r="L18" s="112" t="str">
        <f>[14]Outubro!$D$15</f>
        <v>*</v>
      </c>
      <c r="M18" s="112" t="str">
        <f>[14]Outubro!$D$16</f>
        <v>*</v>
      </c>
      <c r="N18" s="112" t="str">
        <f>[14]Outubro!$D$17</f>
        <v>*</v>
      </c>
      <c r="O18" s="112" t="str">
        <f>[14]Outubro!$D$18</f>
        <v>*</v>
      </c>
      <c r="P18" s="112" t="str">
        <f>[14]Outubro!$D$19</f>
        <v>*</v>
      </c>
      <c r="Q18" s="112" t="str">
        <f>[14]Outubro!$D$20</f>
        <v>*</v>
      </c>
      <c r="R18" s="112" t="str">
        <f>[14]Outubro!$D$21</f>
        <v>*</v>
      </c>
      <c r="S18" s="112" t="str">
        <f>[14]Outubro!$D$22</f>
        <v>*</v>
      </c>
      <c r="T18" s="112" t="str">
        <f>[14]Outubro!$D$23</f>
        <v>*</v>
      </c>
      <c r="U18" s="112" t="str">
        <f>[14]Outubro!$D$24</f>
        <v>*</v>
      </c>
      <c r="V18" s="112" t="str">
        <f>[14]Outubro!$D$25</f>
        <v>*</v>
      </c>
      <c r="W18" s="112" t="str">
        <f>[14]Outubro!$D$26</f>
        <v>*</v>
      </c>
      <c r="X18" s="112" t="str">
        <f>[14]Outubro!$D$27</f>
        <v>*</v>
      </c>
      <c r="Y18" s="112" t="str">
        <f>[14]Outubro!$D$28</f>
        <v>*</v>
      </c>
      <c r="Z18" s="112" t="str">
        <f>[14]Outubro!$D$29</f>
        <v>*</v>
      </c>
      <c r="AA18" s="112" t="str">
        <f>[14]Outubro!$D$30</f>
        <v>*</v>
      </c>
      <c r="AB18" s="112" t="str">
        <f>[14]Outubro!$D$31</f>
        <v>*</v>
      </c>
      <c r="AC18" s="112" t="str">
        <f>[14]Outubro!$D$32</f>
        <v>*</v>
      </c>
      <c r="AD18" s="112" t="str">
        <f>[14]Outubro!$D$33</f>
        <v>*</v>
      </c>
      <c r="AE18" s="112" t="str">
        <f>[14]Outubro!$D$34</f>
        <v>*</v>
      </c>
      <c r="AF18" s="112" t="str">
        <f>[14]Outubro!$D$35</f>
        <v>*</v>
      </c>
      <c r="AG18" s="115" t="s">
        <v>197</v>
      </c>
      <c r="AH18" s="116" t="s">
        <v>197</v>
      </c>
      <c r="AI18" s="12" t="s">
        <v>35</v>
      </c>
      <c r="AJ18" s="12" t="s">
        <v>35</v>
      </c>
    </row>
    <row r="19" spans="1:39" x14ac:dyDescent="0.2">
      <c r="A19" s="48" t="s">
        <v>4</v>
      </c>
      <c r="B19" s="112">
        <f>[15]Outubro!$D$5</f>
        <v>19.899999999999999</v>
      </c>
      <c r="C19" s="112">
        <f>[15]Outubro!$D$6</f>
        <v>21.3</v>
      </c>
      <c r="D19" s="112">
        <f>[15]Outubro!$D$7</f>
        <v>21.3</v>
      </c>
      <c r="E19" s="112">
        <f>[15]Outubro!$D$8</f>
        <v>22.1</v>
      </c>
      <c r="F19" s="112">
        <f>[15]Outubro!$D$9</f>
        <v>22.3</v>
      </c>
      <c r="G19" s="112">
        <f>[15]Outubro!$D$10</f>
        <v>21.9</v>
      </c>
      <c r="H19" s="112">
        <f>[15]Outubro!$D$11</f>
        <v>22.3</v>
      </c>
      <c r="I19" s="112">
        <f>[15]Outubro!$D$12</f>
        <v>21.2</v>
      </c>
      <c r="J19" s="112">
        <f>[15]Outubro!$D$13</f>
        <v>18.3</v>
      </c>
      <c r="K19" s="112">
        <f>[15]Outubro!$D$14</f>
        <v>19.100000000000001</v>
      </c>
      <c r="L19" s="112">
        <f>[15]Outubro!$D$15</f>
        <v>21.9</v>
      </c>
      <c r="M19" s="112">
        <f>[15]Outubro!$D$16</f>
        <v>23.3</v>
      </c>
      <c r="N19" s="112">
        <f>[15]Outubro!$D$17</f>
        <v>21.5</v>
      </c>
      <c r="O19" s="112">
        <f>[15]Outubro!$D$18</f>
        <v>20.100000000000001</v>
      </c>
      <c r="P19" s="112">
        <f>[15]Outubro!$D$19</f>
        <v>19.8</v>
      </c>
      <c r="Q19" s="112">
        <f>[15]Outubro!$D$20</f>
        <v>21.1</v>
      </c>
      <c r="R19" s="112">
        <f>[15]Outubro!$D$21</f>
        <v>22.3</v>
      </c>
      <c r="S19" s="112">
        <f>[15]Outubro!$D$22</f>
        <v>22.4</v>
      </c>
      <c r="T19" s="112">
        <f>[15]Outubro!$D$23</f>
        <v>22.2</v>
      </c>
      <c r="U19" s="112">
        <f>[15]Outubro!$D$24</f>
        <v>20.3</v>
      </c>
      <c r="V19" s="112">
        <f>[15]Outubro!$D$25</f>
        <v>20.3</v>
      </c>
      <c r="W19" s="112">
        <f>[15]Outubro!$D$26</f>
        <v>22.1</v>
      </c>
      <c r="X19" s="112">
        <f>[15]Outubro!$D$27</f>
        <v>23.3</v>
      </c>
      <c r="Y19" s="112">
        <f>[15]Outubro!$D$28</f>
        <v>20</v>
      </c>
      <c r="Z19" s="112">
        <f>[15]Outubro!$D$29</f>
        <v>20.6</v>
      </c>
      <c r="AA19" s="112">
        <f>[15]Outubro!$D$30</f>
        <v>22.4</v>
      </c>
      <c r="AB19" s="112">
        <f>[15]Outubro!$D$31</f>
        <v>23.2</v>
      </c>
      <c r="AC19" s="112">
        <f>[15]Outubro!$D$32</f>
        <v>20.3</v>
      </c>
      <c r="AD19" s="112">
        <f>[15]Outubro!$D$33</f>
        <v>21.9</v>
      </c>
      <c r="AE19" s="112">
        <f>[15]Outubro!$D$34</f>
        <v>19</v>
      </c>
      <c r="AF19" s="112">
        <f>[15]Outubro!$D$35</f>
        <v>21.2</v>
      </c>
      <c r="AG19" s="117">
        <f t="shared" si="3"/>
        <v>18.3</v>
      </c>
      <c r="AH19" s="116">
        <f t="shared" si="4"/>
        <v>21.254838709677422</v>
      </c>
    </row>
    <row r="20" spans="1:39" x14ac:dyDescent="0.2">
      <c r="A20" s="48" t="s">
        <v>5</v>
      </c>
      <c r="B20" s="112">
        <f>[16]Outubro!$D$5</f>
        <v>24.4</v>
      </c>
      <c r="C20" s="112">
        <f>[16]Outubro!$D$6</f>
        <v>26.3</v>
      </c>
      <c r="D20" s="112">
        <f>[16]Outubro!$D$7</f>
        <v>28</v>
      </c>
      <c r="E20" s="112">
        <f>[16]Outubro!$D$8</f>
        <v>27.5</v>
      </c>
      <c r="F20" s="112">
        <f>[16]Outubro!$D$9</f>
        <v>21.4</v>
      </c>
      <c r="G20" s="112">
        <f>[16]Outubro!$D$10</f>
        <v>27.6</v>
      </c>
      <c r="H20" s="112">
        <f>[16]Outubro!$D$11</f>
        <v>27.5</v>
      </c>
      <c r="I20" s="112">
        <f>[16]Outubro!$D$12</f>
        <v>20.9</v>
      </c>
      <c r="J20" s="112">
        <f>[16]Outubro!$D$13</f>
        <v>21</v>
      </c>
      <c r="K20" s="112">
        <f>[16]Outubro!$D$14</f>
        <v>23.8</v>
      </c>
      <c r="L20" s="112">
        <f>[16]Outubro!$D$15</f>
        <v>27.2</v>
      </c>
      <c r="M20" s="112">
        <f>[16]Outubro!$D$16</f>
        <v>27.6</v>
      </c>
      <c r="N20" s="112">
        <f>[16]Outubro!$D$17</f>
        <v>19</v>
      </c>
      <c r="O20" s="112">
        <f>[16]Outubro!$D$18</f>
        <v>22.2</v>
      </c>
      <c r="P20" s="112">
        <f>[16]Outubro!$D$19</f>
        <v>27.3</v>
      </c>
      <c r="Q20" s="112">
        <f>[16]Outubro!$D$20</f>
        <v>27.4</v>
      </c>
      <c r="R20" s="112">
        <f>[16]Outubro!$D$21</f>
        <v>26.7</v>
      </c>
      <c r="S20" s="112">
        <f>[16]Outubro!$D$22</f>
        <v>27.7</v>
      </c>
      <c r="T20" s="112">
        <f>[16]Outubro!$D$23</f>
        <v>26.7</v>
      </c>
      <c r="U20" s="112">
        <f>[16]Outubro!$D$24</f>
        <v>26.1</v>
      </c>
      <c r="V20" s="112">
        <f>[16]Outubro!$D$25</f>
        <v>28.8</v>
      </c>
      <c r="W20" s="112">
        <f>[16]Outubro!$D$26</f>
        <v>27.6</v>
      </c>
      <c r="X20" s="112">
        <f>[16]Outubro!$D$27</f>
        <v>28.6</v>
      </c>
      <c r="Y20" s="112">
        <f>[16]Outubro!$D$28</f>
        <v>22.8</v>
      </c>
      <c r="Z20" s="112">
        <f>[16]Outubro!$D$29</f>
        <v>25.2</v>
      </c>
      <c r="AA20" s="112">
        <f>[16]Outubro!$D$30</f>
        <v>24.9</v>
      </c>
      <c r="AB20" s="112">
        <f>[16]Outubro!$D$31</f>
        <v>27.9</v>
      </c>
      <c r="AC20" s="112">
        <f>[16]Outubro!$D$32</f>
        <v>27.3</v>
      </c>
      <c r="AD20" s="112">
        <f>[16]Outubro!$D$33</f>
        <v>27.9</v>
      </c>
      <c r="AE20" s="112">
        <f>[16]Outubro!$D$34</f>
        <v>27.7</v>
      </c>
      <c r="AF20" s="112">
        <f>[16]Outubro!$D$35</f>
        <v>25.1</v>
      </c>
      <c r="AG20" s="117">
        <f t="shared" si="3"/>
        <v>19</v>
      </c>
      <c r="AH20" s="116">
        <f t="shared" si="4"/>
        <v>25.809677419354838</v>
      </c>
      <c r="AI20" s="12" t="s">
        <v>35</v>
      </c>
      <c r="AL20" t="s">
        <v>35</v>
      </c>
    </row>
    <row r="21" spans="1:39" x14ac:dyDescent="0.2">
      <c r="A21" s="48" t="s">
        <v>33</v>
      </c>
      <c r="B21" s="112">
        <f>[17]Outubro!$D$5</f>
        <v>20.8</v>
      </c>
      <c r="C21" s="112">
        <f>[17]Outubro!$D$6</f>
        <v>21.2</v>
      </c>
      <c r="D21" s="112">
        <f>[17]Outubro!$D$7</f>
        <v>20.8</v>
      </c>
      <c r="E21" s="112">
        <f>[17]Outubro!$D$8</f>
        <v>22</v>
      </c>
      <c r="F21" s="112">
        <f>[17]Outubro!$D$9</f>
        <v>22.6</v>
      </c>
      <c r="G21" s="112">
        <f>[17]Outubro!$D$10</f>
        <v>22.9</v>
      </c>
      <c r="H21" s="112">
        <f>[17]Outubro!$D$11</f>
        <v>22.6</v>
      </c>
      <c r="I21" s="112">
        <f>[17]Outubro!$D$12</f>
        <v>21.1</v>
      </c>
      <c r="J21" s="112">
        <f>[17]Outubro!$D$13</f>
        <v>20.100000000000001</v>
      </c>
      <c r="K21" s="112">
        <f>[17]Outubro!$D$14</f>
        <v>20.8</v>
      </c>
      <c r="L21" s="112">
        <f>[17]Outubro!$D$15</f>
        <v>22.4</v>
      </c>
      <c r="M21" s="112">
        <f>[17]Outubro!$D$16</f>
        <v>22.7</v>
      </c>
      <c r="N21" s="112">
        <f>[17]Outubro!$D$17</f>
        <v>21.4</v>
      </c>
      <c r="O21" s="112">
        <f>[17]Outubro!$D$18</f>
        <v>20.5</v>
      </c>
      <c r="P21" s="112">
        <f>[17]Outubro!$D$19</f>
        <v>20.5</v>
      </c>
      <c r="Q21" s="112">
        <f>[17]Outubro!$D$20</f>
        <v>21</v>
      </c>
      <c r="R21" s="112">
        <f>[17]Outubro!$D$21</f>
        <v>19.5</v>
      </c>
      <c r="S21" s="112">
        <f>[17]Outubro!$D$22</f>
        <v>20.3</v>
      </c>
      <c r="T21" s="112">
        <f>[17]Outubro!$D$23</f>
        <v>22.6</v>
      </c>
      <c r="U21" s="112">
        <f>[17]Outubro!$D$24</f>
        <v>17.100000000000001</v>
      </c>
      <c r="V21" s="112">
        <f>[17]Outubro!$D$25</f>
        <v>21.2</v>
      </c>
      <c r="W21" s="112">
        <f>[17]Outubro!$D$26</f>
        <v>22.2</v>
      </c>
      <c r="X21" s="112">
        <f>[17]Outubro!$D$27</f>
        <v>22.8</v>
      </c>
      <c r="Y21" s="112">
        <f>[17]Outubro!$D$28</f>
        <v>21</v>
      </c>
      <c r="Z21" s="112">
        <f>[17]Outubro!$D$29</f>
        <v>20.8</v>
      </c>
      <c r="AA21" s="112">
        <f>[17]Outubro!$D$30</f>
        <v>21.7</v>
      </c>
      <c r="AB21" s="112">
        <f>[17]Outubro!$D$31</f>
        <v>22.9</v>
      </c>
      <c r="AC21" s="112">
        <f>[17]Outubro!$D$32</f>
        <v>23.5</v>
      </c>
      <c r="AD21" s="112">
        <f>[17]Outubro!$D$33</f>
        <v>22.9</v>
      </c>
      <c r="AE21" s="112">
        <f>[17]Outubro!$D$34</f>
        <v>21.1</v>
      </c>
      <c r="AF21" s="112">
        <f>[17]Outubro!$D$35</f>
        <v>20.6</v>
      </c>
      <c r="AG21" s="117">
        <f t="shared" si="3"/>
        <v>17.100000000000001</v>
      </c>
      <c r="AH21" s="116">
        <f t="shared" si="4"/>
        <v>21.406451612903226</v>
      </c>
      <c r="AJ21" t="s">
        <v>35</v>
      </c>
    </row>
    <row r="22" spans="1:39" x14ac:dyDescent="0.2">
      <c r="A22" s="48" t="s">
        <v>6</v>
      </c>
      <c r="B22" s="112">
        <f>[18]Outubro!$D$5</f>
        <v>23.5</v>
      </c>
      <c r="C22" s="112">
        <f>[18]Outubro!$D$6</f>
        <v>22.3</v>
      </c>
      <c r="D22" s="112">
        <f>[18]Outubro!$D$7</f>
        <v>22.3</v>
      </c>
      <c r="E22" s="112">
        <f>[18]Outubro!$D$8</f>
        <v>22.7</v>
      </c>
      <c r="F22" s="112">
        <f>[18]Outubro!$D$9</f>
        <v>24.3</v>
      </c>
      <c r="G22" s="112">
        <f>[18]Outubro!$D$10</f>
        <v>22.6</v>
      </c>
      <c r="H22" s="112">
        <f>[18]Outubro!$D$11</f>
        <v>24.2</v>
      </c>
      <c r="I22" s="112">
        <f>[18]Outubro!$D$12</f>
        <v>23.3</v>
      </c>
      <c r="J22" s="112">
        <f>[18]Outubro!$D$13</f>
        <v>21.4</v>
      </c>
      <c r="K22" s="112">
        <f>[18]Outubro!$D$14</f>
        <v>21.7</v>
      </c>
      <c r="L22" s="112">
        <f>[18]Outubro!$D$15</f>
        <v>23.4</v>
      </c>
      <c r="M22" s="112">
        <f>[18]Outubro!$D$16</f>
        <v>23.6</v>
      </c>
      <c r="N22" s="112">
        <f>[18]Outubro!$D$17</f>
        <v>21.7</v>
      </c>
      <c r="O22" s="112">
        <f>[18]Outubro!$D$18</f>
        <v>21.5</v>
      </c>
      <c r="P22" s="112">
        <f>[18]Outubro!$D$19</f>
        <v>22.2</v>
      </c>
      <c r="Q22" s="112">
        <f>[18]Outubro!$D$20</f>
        <v>22.4</v>
      </c>
      <c r="R22" s="112">
        <f>[18]Outubro!$D$21</f>
        <v>23.6</v>
      </c>
      <c r="S22" s="112">
        <f>[18]Outubro!$D$22</f>
        <v>22.6</v>
      </c>
      <c r="T22" s="112">
        <f>[18]Outubro!$D$23</f>
        <v>25</v>
      </c>
      <c r="U22" s="112">
        <f>[18]Outubro!$D$24</f>
        <v>22.9</v>
      </c>
      <c r="V22" s="112">
        <f>[18]Outubro!$D$25</f>
        <v>24.1</v>
      </c>
      <c r="W22" s="112">
        <f>[18]Outubro!$D$26</f>
        <v>23.7</v>
      </c>
      <c r="X22" s="112">
        <f>[18]Outubro!$D$27</f>
        <v>23.8</v>
      </c>
      <c r="Y22" s="112">
        <f>[18]Outubro!$D$28</f>
        <v>26.5</v>
      </c>
      <c r="Z22" s="112">
        <f>[18]Outubro!$D$29</f>
        <v>23.1</v>
      </c>
      <c r="AA22" s="112">
        <f>[18]Outubro!$D$30</f>
        <v>22.7</v>
      </c>
      <c r="AB22" s="112">
        <f>[18]Outubro!$D$31</f>
        <v>22.4</v>
      </c>
      <c r="AC22" s="112">
        <f>[18]Outubro!$D$32</f>
        <v>26.4</v>
      </c>
      <c r="AD22" s="112">
        <f>[18]Outubro!$D$33</f>
        <v>24.7</v>
      </c>
      <c r="AE22" s="112">
        <f>[18]Outubro!$D$34</f>
        <v>24</v>
      </c>
      <c r="AF22" s="112">
        <f>[18]Outubro!$D$35</f>
        <v>23</v>
      </c>
      <c r="AG22" s="117">
        <f t="shared" si="3"/>
        <v>21.4</v>
      </c>
      <c r="AH22" s="116">
        <f t="shared" si="4"/>
        <v>23.27741935483871</v>
      </c>
      <c r="AJ22" t="s">
        <v>35</v>
      </c>
      <c r="AL22" t="s">
        <v>35</v>
      </c>
    </row>
    <row r="23" spans="1:39" x14ac:dyDescent="0.2">
      <c r="A23" s="48" t="s">
        <v>7</v>
      </c>
      <c r="B23" s="112">
        <f>[19]Outubro!$D$5</f>
        <v>19.899999999999999</v>
      </c>
      <c r="C23" s="112">
        <f>[19]Outubro!$D$6</f>
        <v>20.399999999999999</v>
      </c>
      <c r="D23" s="112">
        <f>[19]Outubro!$D$7</f>
        <v>25.2</v>
      </c>
      <c r="E23" s="112">
        <f>[19]Outubro!$D$8</f>
        <v>24.5</v>
      </c>
      <c r="F23" s="112">
        <f>[19]Outubro!$D$9</f>
        <v>17.8</v>
      </c>
      <c r="G23" s="112">
        <f>[19]Outubro!$D$10</f>
        <v>20.9</v>
      </c>
      <c r="H23" s="112">
        <f>[19]Outubro!$D$11</f>
        <v>23.7</v>
      </c>
      <c r="I23" s="112">
        <f>[19]Outubro!$D$12</f>
        <v>16.899999999999999</v>
      </c>
      <c r="J23" s="112">
        <f>[19]Outubro!$D$13</f>
        <v>15.6</v>
      </c>
      <c r="K23" s="112">
        <f>[19]Outubro!$D$14</f>
        <v>17.8</v>
      </c>
      <c r="L23" s="112">
        <f>[19]Outubro!$D$15</f>
        <v>22.5</v>
      </c>
      <c r="M23" s="112">
        <f>[19]Outubro!$D$16</f>
        <v>18.600000000000001</v>
      </c>
      <c r="N23" s="112">
        <f>[19]Outubro!$D$17</f>
        <v>14.7</v>
      </c>
      <c r="O23" s="112">
        <f>[19]Outubro!$D$18</f>
        <v>18.899999999999999</v>
      </c>
      <c r="P23" s="112">
        <f>[19]Outubro!$D$19</f>
        <v>21</v>
      </c>
      <c r="Q23" s="112">
        <f>[19]Outubro!$D$20</f>
        <v>22.6</v>
      </c>
      <c r="R23" s="112">
        <f>[19]Outubro!$D$21</f>
        <v>23.3</v>
      </c>
      <c r="S23" s="112">
        <f>[19]Outubro!$D$22</f>
        <v>21.5</v>
      </c>
      <c r="T23" s="112">
        <f>[19]Outubro!$D$23</f>
        <v>20.399999999999999</v>
      </c>
      <c r="U23" s="112">
        <f>[19]Outubro!$D$24</f>
        <v>20.8</v>
      </c>
      <c r="V23" s="112">
        <f>[19]Outubro!$D$25</f>
        <v>22</v>
      </c>
      <c r="W23" s="112">
        <f>[19]Outubro!$D$26</f>
        <v>21.7</v>
      </c>
      <c r="X23" s="112">
        <f>[19]Outubro!$D$27</f>
        <v>22.8</v>
      </c>
      <c r="Y23" s="112">
        <f>[19]Outubro!$D$28</f>
        <v>20.7</v>
      </c>
      <c r="Z23" s="112">
        <f>[19]Outubro!$D$29</f>
        <v>20.100000000000001</v>
      </c>
      <c r="AA23" s="112">
        <f>[19]Outubro!$D$30</f>
        <v>21</v>
      </c>
      <c r="AB23" s="112">
        <f>[19]Outubro!$D$31</f>
        <v>21.1</v>
      </c>
      <c r="AC23" s="112">
        <f>[19]Outubro!$D$32</f>
        <v>21.1</v>
      </c>
      <c r="AD23" s="112">
        <f>[19]Outubro!$D$33</f>
        <v>24.6</v>
      </c>
      <c r="AE23" s="112">
        <f>[19]Outubro!$D$34</f>
        <v>23.7</v>
      </c>
      <c r="AF23" s="112">
        <f>[19]Outubro!$D$35</f>
        <v>20.100000000000001</v>
      </c>
      <c r="AG23" s="117">
        <f t="shared" si="3"/>
        <v>14.7</v>
      </c>
      <c r="AH23" s="116">
        <f t="shared" si="4"/>
        <v>20.835483870967746</v>
      </c>
      <c r="AJ23" t="s">
        <v>35</v>
      </c>
      <c r="AK23" t="s">
        <v>35</v>
      </c>
      <c r="AL23" t="s">
        <v>35</v>
      </c>
    </row>
    <row r="24" spans="1:39" x14ac:dyDescent="0.2">
      <c r="A24" s="48" t="s">
        <v>148</v>
      </c>
      <c r="B24" s="112">
        <f>[20]Outubro!$D$5</f>
        <v>21.1</v>
      </c>
      <c r="C24" s="112">
        <f>[20]Outubro!$D$6</f>
        <v>21</v>
      </c>
      <c r="D24" s="112">
        <f>[20]Outubro!$D$7</f>
        <v>23.7</v>
      </c>
      <c r="E24" s="112">
        <f>[20]Outubro!$D$8</f>
        <v>24.9</v>
      </c>
      <c r="F24" s="112">
        <f>[20]Outubro!$D$9</f>
        <v>20.3</v>
      </c>
      <c r="G24" s="112">
        <f>[20]Outubro!$D$10</f>
        <v>21.1</v>
      </c>
      <c r="H24" s="112">
        <f>[20]Outubro!$D$11</f>
        <v>24</v>
      </c>
      <c r="I24" s="112">
        <f>[20]Outubro!$D$12</f>
        <v>18.7</v>
      </c>
      <c r="J24" s="112">
        <f>[20]Outubro!$D$13</f>
        <v>18.100000000000001</v>
      </c>
      <c r="K24" s="112">
        <f>[20]Outubro!$D$14</f>
        <v>16.7</v>
      </c>
      <c r="L24" s="112">
        <f>[20]Outubro!$D$15</f>
        <v>22.2</v>
      </c>
      <c r="M24" s="112">
        <f>[20]Outubro!$D$16</f>
        <v>21</v>
      </c>
      <c r="N24" s="112">
        <f>[20]Outubro!$D$17</f>
        <v>17.2</v>
      </c>
      <c r="O24" s="112">
        <f>[20]Outubro!$D$18</f>
        <v>20.399999999999999</v>
      </c>
      <c r="P24" s="112">
        <f>[20]Outubro!$D$19</f>
        <v>20.7</v>
      </c>
      <c r="Q24" s="112">
        <f>[20]Outubro!$D$20</f>
        <v>22.8</v>
      </c>
      <c r="R24" s="112">
        <f>[20]Outubro!$D$21</f>
        <v>22.7</v>
      </c>
      <c r="S24" s="112">
        <f>[20]Outubro!$D$22</f>
        <v>21.5</v>
      </c>
      <c r="T24" s="112">
        <f>[20]Outubro!$D$23</f>
        <v>21.8</v>
      </c>
      <c r="U24" s="112">
        <f>[20]Outubro!$D$24</f>
        <v>21.5</v>
      </c>
      <c r="V24" s="112">
        <f>[20]Outubro!$D$25</f>
        <v>22.3</v>
      </c>
      <c r="W24" s="112">
        <f>[20]Outubro!$D$26</f>
        <v>21.9</v>
      </c>
      <c r="X24" s="112">
        <f>[20]Outubro!$D$27</f>
        <v>23.4</v>
      </c>
      <c r="Y24" s="112">
        <f>[20]Outubro!$D$28</f>
        <v>21.2</v>
      </c>
      <c r="Z24" s="112">
        <f>[20]Outubro!$D$29</f>
        <v>21</v>
      </c>
      <c r="AA24" s="112">
        <f>[20]Outubro!$D$30</f>
        <v>22.2</v>
      </c>
      <c r="AB24" s="112">
        <f>[20]Outubro!$D$31</f>
        <v>21.8</v>
      </c>
      <c r="AC24" s="112">
        <f>[20]Outubro!$D$32</f>
        <v>21.8</v>
      </c>
      <c r="AD24" s="112">
        <f>[20]Outubro!$D$33</f>
        <v>25</v>
      </c>
      <c r="AE24" s="112">
        <f>[20]Outubro!$D$34</f>
        <v>23.4</v>
      </c>
      <c r="AF24" s="112">
        <f>[20]Outubro!$D$35</f>
        <v>21.4</v>
      </c>
      <c r="AG24" s="117">
        <f t="shared" si="3"/>
        <v>16.7</v>
      </c>
      <c r="AH24" s="116">
        <f t="shared" si="4"/>
        <v>21.50967741935483</v>
      </c>
      <c r="AJ24" t="s">
        <v>35</v>
      </c>
      <c r="AM24" t="s">
        <v>35</v>
      </c>
    </row>
    <row r="25" spans="1:39" x14ac:dyDescent="0.2">
      <c r="A25" s="48" t="s">
        <v>149</v>
      </c>
      <c r="B25" s="112">
        <f>[21]Outubro!$D$5</f>
        <v>19</v>
      </c>
      <c r="C25" s="112">
        <f>[21]Outubro!$D$6</f>
        <v>18.7</v>
      </c>
      <c r="D25" s="112">
        <f>[21]Outubro!$D$7</f>
        <v>20.399999999999999</v>
      </c>
      <c r="E25" s="112">
        <f>[21]Outubro!$D$8</f>
        <v>23</v>
      </c>
      <c r="F25" s="112">
        <f>[21]Outubro!$D$9</f>
        <v>18.7</v>
      </c>
      <c r="G25" s="112">
        <f>[21]Outubro!$D$10</f>
        <v>17.2</v>
      </c>
      <c r="H25" s="112">
        <f>[21]Outubro!$D$11</f>
        <v>25.4</v>
      </c>
      <c r="I25" s="112">
        <f>[21]Outubro!$D$12</f>
        <v>19.2</v>
      </c>
      <c r="J25" s="112">
        <f>[21]Outubro!$D$13</f>
        <v>16.100000000000001</v>
      </c>
      <c r="K25" s="112">
        <f>[21]Outubro!$D$14</f>
        <v>12.5</v>
      </c>
      <c r="L25" s="112">
        <f>[21]Outubro!$D$15</f>
        <v>21.4</v>
      </c>
      <c r="M25" s="112">
        <f>[21]Outubro!$D$16</f>
        <v>19.899999999999999</v>
      </c>
      <c r="N25" s="112">
        <f>[21]Outubro!$D$17</f>
        <v>15.3</v>
      </c>
      <c r="O25" s="112">
        <f>[21]Outubro!$D$18</f>
        <v>19.399999999999999</v>
      </c>
      <c r="P25" s="112">
        <f>[21]Outubro!$D$19</f>
        <v>19.8</v>
      </c>
      <c r="Q25" s="112">
        <f>[21]Outubro!$D$20</f>
        <v>23.8</v>
      </c>
      <c r="R25" s="112">
        <f>[21]Outubro!$D$21</f>
        <v>23.6</v>
      </c>
      <c r="S25" s="112">
        <f>[21]Outubro!$D$22</f>
        <v>18.7</v>
      </c>
      <c r="T25" s="112">
        <f>[21]Outubro!$D$23</f>
        <v>21.5</v>
      </c>
      <c r="U25" s="112">
        <f>[21]Outubro!$D$24</f>
        <v>20.399999999999999</v>
      </c>
      <c r="V25" s="112">
        <f>[21]Outubro!$D$25</f>
        <v>19.899999999999999</v>
      </c>
      <c r="W25" s="112">
        <f>[21]Outubro!$D$26</f>
        <v>21.4</v>
      </c>
      <c r="X25" s="112">
        <f>[21]Outubro!$D$27</f>
        <v>19</v>
      </c>
      <c r="Y25" s="112">
        <f>[21]Outubro!$D$28</f>
        <v>20</v>
      </c>
      <c r="Z25" s="112">
        <f>[21]Outubro!$D$29</f>
        <v>19.899999999999999</v>
      </c>
      <c r="AA25" s="112">
        <f>[21]Outubro!$D$30</f>
        <v>20.100000000000001</v>
      </c>
      <c r="AB25" s="112">
        <f>[21]Outubro!$D$31</f>
        <v>21.1</v>
      </c>
      <c r="AC25" s="112">
        <f>[21]Outubro!$D$32</f>
        <v>20.9</v>
      </c>
      <c r="AD25" s="112">
        <f>[21]Outubro!$D$33</f>
        <v>22.8</v>
      </c>
      <c r="AE25" s="112">
        <f>[21]Outubro!$D$34</f>
        <v>21.7</v>
      </c>
      <c r="AF25" s="112">
        <f>[21]Outubro!$D$35</f>
        <v>20.2</v>
      </c>
      <c r="AG25" s="117">
        <f t="shared" si="3"/>
        <v>12.5</v>
      </c>
      <c r="AH25" s="116">
        <f t="shared" si="4"/>
        <v>20.032258064516128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48" t="s">
        <v>150</v>
      </c>
      <c r="B26" s="112">
        <f>[22]Outubro!$D$5</f>
        <v>21.9</v>
      </c>
      <c r="C26" s="112">
        <f>[22]Outubro!$D$6</f>
        <v>21.1</v>
      </c>
      <c r="D26" s="112">
        <f>[22]Outubro!$D$7</f>
        <v>23.8</v>
      </c>
      <c r="E26" s="112">
        <f>[22]Outubro!$D$8</f>
        <v>24.3</v>
      </c>
      <c r="F26" s="112">
        <f>[22]Outubro!$D$9</f>
        <v>19.5</v>
      </c>
      <c r="G26" s="112">
        <f>[22]Outubro!$D$10</f>
        <v>22</v>
      </c>
      <c r="H26" s="112">
        <f>[22]Outubro!$D$11</f>
        <v>24.7</v>
      </c>
      <c r="I26" s="112">
        <f>[22]Outubro!$D$12</f>
        <v>18</v>
      </c>
      <c r="J26" s="112">
        <f>[22]Outubro!$D$13</f>
        <v>16.8</v>
      </c>
      <c r="K26" s="112">
        <f>[22]Outubro!$D$14</f>
        <v>17.899999999999999</v>
      </c>
      <c r="L26" s="112">
        <f>[22]Outubro!$D$15</f>
        <v>22.1</v>
      </c>
      <c r="M26" s="112">
        <f>[22]Outubro!$D$16</f>
        <v>20.100000000000001</v>
      </c>
      <c r="N26" s="112">
        <f>[22]Outubro!$D$17</f>
        <v>16</v>
      </c>
      <c r="O26" s="112">
        <f>[22]Outubro!$D$18</f>
        <v>19.899999999999999</v>
      </c>
      <c r="P26" s="112">
        <f>[22]Outubro!$D$19</f>
        <v>21.3</v>
      </c>
      <c r="Q26" s="112">
        <f>[22]Outubro!$D$20</f>
        <v>22.6</v>
      </c>
      <c r="R26" s="112">
        <f>[22]Outubro!$D$21</f>
        <v>23.7</v>
      </c>
      <c r="S26" s="112">
        <f>[22]Outubro!$D$22</f>
        <v>21.9</v>
      </c>
      <c r="T26" s="112">
        <f>[22]Outubro!$D$23</f>
        <v>20.7</v>
      </c>
      <c r="U26" s="112">
        <f>[22]Outubro!$D$24</f>
        <v>21.2</v>
      </c>
      <c r="V26" s="112">
        <f>[22]Outubro!$D$25</f>
        <v>22</v>
      </c>
      <c r="W26" s="112">
        <f>[22]Outubro!$D$26</f>
        <v>21.6</v>
      </c>
      <c r="X26" s="112">
        <f>[22]Outubro!$D$27</f>
        <v>22.1</v>
      </c>
      <c r="Y26" s="112">
        <f>[22]Outubro!$D$28</f>
        <v>21.1</v>
      </c>
      <c r="Z26" s="112">
        <f>[22]Outubro!$D$29</f>
        <v>20.6</v>
      </c>
      <c r="AA26" s="112">
        <f>[22]Outubro!$D$30</f>
        <v>21.7</v>
      </c>
      <c r="AB26" s="112">
        <f>[22]Outubro!$D$31</f>
        <v>21.8</v>
      </c>
      <c r="AC26" s="112">
        <f>[22]Outubro!$D$32</f>
        <v>21.8</v>
      </c>
      <c r="AD26" s="112">
        <f>[22]Outubro!$D$33</f>
        <v>24.4</v>
      </c>
      <c r="AE26" s="112">
        <f>[22]Outubro!$D$34</f>
        <v>22.6</v>
      </c>
      <c r="AF26" s="112">
        <f>[22]Outubro!$D$35</f>
        <v>21.2</v>
      </c>
      <c r="AG26" s="117">
        <f t="shared" si="3"/>
        <v>16</v>
      </c>
      <c r="AH26" s="116">
        <f t="shared" si="4"/>
        <v>21.303225806451611</v>
      </c>
      <c r="AJ26" t="s">
        <v>35</v>
      </c>
      <c r="AM26" t="s">
        <v>35</v>
      </c>
    </row>
    <row r="27" spans="1:39" x14ac:dyDescent="0.2">
      <c r="A27" s="48" t="s">
        <v>8</v>
      </c>
      <c r="B27" s="112">
        <f>[23]Outubro!$D$5</f>
        <v>20.6</v>
      </c>
      <c r="C27" s="112">
        <f>[23]Outubro!$D$6</f>
        <v>20.8</v>
      </c>
      <c r="D27" s="112">
        <f>[23]Outubro!$D$7</f>
        <v>22.9</v>
      </c>
      <c r="E27" s="112">
        <f>[23]Outubro!$D$8</f>
        <v>25</v>
      </c>
      <c r="F27" s="112">
        <f>[23]Outubro!$D$9</f>
        <v>19</v>
      </c>
      <c r="G27" s="112">
        <f>[23]Outubro!$D$10</f>
        <v>19.5</v>
      </c>
      <c r="H27" s="112">
        <f>[23]Outubro!$D$11</f>
        <v>25.7</v>
      </c>
      <c r="I27" s="112">
        <f>[23]Outubro!$D$12</f>
        <v>19.2</v>
      </c>
      <c r="J27" s="112">
        <f>[23]Outubro!$D$13</f>
        <v>16.899999999999999</v>
      </c>
      <c r="K27" s="112">
        <f>[23]Outubro!$D$14</f>
        <v>14.3</v>
      </c>
      <c r="L27" s="112">
        <f>[23]Outubro!$D$15</f>
        <v>20.2</v>
      </c>
      <c r="M27" s="112">
        <f>[23]Outubro!$D$16</f>
        <v>19.8</v>
      </c>
      <c r="N27" s="112">
        <f>[23]Outubro!$D$17</f>
        <v>15.7</v>
      </c>
      <c r="O27" s="112">
        <f>[23]Outubro!$D$18</f>
        <v>18.8</v>
      </c>
      <c r="P27" s="112">
        <f>[23]Outubro!$D$19</f>
        <v>19</v>
      </c>
      <c r="Q27" s="112">
        <f>[23]Outubro!$D$20</f>
        <v>23.4</v>
      </c>
      <c r="R27" s="112">
        <f>[23]Outubro!$D$21</f>
        <v>20.9</v>
      </c>
      <c r="S27" s="112">
        <f>[23]Outubro!$D$22</f>
        <v>20.2</v>
      </c>
      <c r="T27" s="112">
        <f>[23]Outubro!$D$23</f>
        <v>21.4</v>
      </c>
      <c r="U27" s="112">
        <f>[23]Outubro!$D$24</f>
        <v>20.2</v>
      </c>
      <c r="V27" s="112">
        <f>[23]Outubro!$D$25</f>
        <v>21</v>
      </c>
      <c r="W27" s="112">
        <f>[23]Outubro!$D$26</f>
        <v>20</v>
      </c>
      <c r="X27" s="112">
        <f>[23]Outubro!$D$27</f>
        <v>20.100000000000001</v>
      </c>
      <c r="Y27" s="112">
        <f>[23]Outubro!$D$28</f>
        <v>20.5</v>
      </c>
      <c r="Z27" s="112">
        <f>[23]Outubro!$D$29</f>
        <v>20.8</v>
      </c>
      <c r="AA27" s="112">
        <f>[23]Outubro!$D$30</f>
        <v>21.3</v>
      </c>
      <c r="AB27" s="112">
        <f>[23]Outubro!$D$31</f>
        <v>20.5</v>
      </c>
      <c r="AC27" s="112">
        <f>[23]Outubro!$D$32</f>
        <v>20.399999999999999</v>
      </c>
      <c r="AD27" s="112">
        <f>[23]Outubro!$D$33</f>
        <v>23.2</v>
      </c>
      <c r="AE27" s="112">
        <f>[23]Outubro!$D$34</f>
        <v>22.2</v>
      </c>
      <c r="AF27" s="112">
        <f>[23]Outubro!$D$35</f>
        <v>21</v>
      </c>
      <c r="AG27" s="117">
        <f t="shared" si="3"/>
        <v>14.3</v>
      </c>
      <c r="AH27" s="116">
        <f t="shared" si="4"/>
        <v>20.467741935483872</v>
      </c>
      <c r="AJ27" t="s">
        <v>35</v>
      </c>
      <c r="AL27" t="s">
        <v>35</v>
      </c>
    </row>
    <row r="28" spans="1:39" x14ac:dyDescent="0.2">
      <c r="A28" s="48" t="s">
        <v>9</v>
      </c>
      <c r="B28" s="112">
        <f>[24]Outubro!$D$5</f>
        <v>22.7</v>
      </c>
      <c r="C28" s="112">
        <f>[24]Outubro!$D$6</f>
        <v>23.1</v>
      </c>
      <c r="D28" s="112">
        <f>[24]Outubro!$D$7</f>
        <v>24.6</v>
      </c>
      <c r="E28" s="112">
        <f>[24]Outubro!$D$8</f>
        <v>26.4</v>
      </c>
      <c r="F28" s="112">
        <f>[24]Outubro!$D$9</f>
        <v>21.9</v>
      </c>
      <c r="G28" s="112">
        <f>[24]Outubro!$D$10</f>
        <v>22.8</v>
      </c>
      <c r="H28" s="112">
        <f>[24]Outubro!$D$11</f>
        <v>25.9</v>
      </c>
      <c r="I28" s="112">
        <f>[24]Outubro!$D$12</f>
        <v>18</v>
      </c>
      <c r="J28" s="112">
        <f>[24]Outubro!$D$13</f>
        <v>17.899999999999999</v>
      </c>
      <c r="K28" s="112">
        <f>[24]Outubro!$D$14</f>
        <v>18.899999999999999</v>
      </c>
      <c r="L28" s="112">
        <f>[24]Outubro!$D$15</f>
        <v>22.4</v>
      </c>
      <c r="M28" s="112">
        <f>[24]Outubro!$D$16</f>
        <v>22.3</v>
      </c>
      <c r="N28" s="112">
        <f>[24]Outubro!$D$17</f>
        <v>17.399999999999999</v>
      </c>
      <c r="O28" s="112">
        <f>[24]Outubro!$D$18</f>
        <v>19.399999999999999</v>
      </c>
      <c r="P28" s="112">
        <f>[24]Outubro!$D$19</f>
        <v>19.600000000000001</v>
      </c>
      <c r="Q28" s="112">
        <f>[24]Outubro!$D$20</f>
        <v>23.5</v>
      </c>
      <c r="R28" s="112">
        <f>[24]Outubro!$D$21</f>
        <v>24.1</v>
      </c>
      <c r="S28" s="112">
        <f>[24]Outubro!$D$22</f>
        <v>22.1</v>
      </c>
      <c r="T28" s="112">
        <f>[24]Outubro!$D$23</f>
        <v>21.7</v>
      </c>
      <c r="U28" s="112">
        <f>[24]Outubro!$D$24</f>
        <v>20.8</v>
      </c>
      <c r="V28" s="112">
        <f>[24]Outubro!$D$25</f>
        <v>22.1</v>
      </c>
      <c r="W28" s="112">
        <f>[24]Outubro!$D$26</f>
        <v>20.3</v>
      </c>
      <c r="X28" s="112">
        <f>[24]Outubro!$D$27</f>
        <v>23.2</v>
      </c>
      <c r="Y28" s="112">
        <f>[24]Outubro!$D$28</f>
        <v>21.3</v>
      </c>
      <c r="Z28" s="112">
        <f>[24]Outubro!$D$29</f>
        <v>20.399999999999999</v>
      </c>
      <c r="AA28" s="112">
        <f>[24]Outubro!$D$30</f>
        <v>22.3</v>
      </c>
      <c r="AB28" s="112">
        <f>[24]Outubro!$D$31</f>
        <v>21.4</v>
      </c>
      <c r="AC28" s="112">
        <f>[24]Outubro!$D$32</f>
        <v>21.3</v>
      </c>
      <c r="AD28" s="112">
        <f>[24]Outubro!$D$33</f>
        <v>24.9</v>
      </c>
      <c r="AE28" s="112">
        <f>[24]Outubro!$D$34</f>
        <v>23.4</v>
      </c>
      <c r="AF28" s="112">
        <f>[24]Outubro!$D$35</f>
        <v>21.8</v>
      </c>
      <c r="AG28" s="117">
        <f t="shared" si="3"/>
        <v>17.399999999999999</v>
      </c>
      <c r="AH28" s="116">
        <f t="shared" si="4"/>
        <v>21.867741935483867</v>
      </c>
      <c r="AL28" t="s">
        <v>35</v>
      </c>
      <c r="AM28" t="s">
        <v>35</v>
      </c>
    </row>
    <row r="29" spans="1:39" x14ac:dyDescent="0.2">
      <c r="A29" s="48" t="s">
        <v>32</v>
      </c>
      <c r="B29" s="112" t="str">
        <f>[25]Outubro!$D$5</f>
        <v>*</v>
      </c>
      <c r="C29" s="112" t="str">
        <f>[25]Outubro!$D$6</f>
        <v>*</v>
      </c>
      <c r="D29" s="112" t="str">
        <f>[25]Outubro!$D$7</f>
        <v>*</v>
      </c>
      <c r="E29" s="112" t="str">
        <f>[25]Outubro!$D$8</f>
        <v>*</v>
      </c>
      <c r="F29" s="112" t="str">
        <f>[25]Outubro!$D$9</f>
        <v>*</v>
      </c>
      <c r="G29" s="112" t="str">
        <f>[25]Outubro!$D$10</f>
        <v>*</v>
      </c>
      <c r="H29" s="112" t="str">
        <f>[25]Outubro!$D$11</f>
        <v>*</v>
      </c>
      <c r="I29" s="112" t="str">
        <f>[25]Outubro!$D$12</f>
        <v>*</v>
      </c>
      <c r="J29" s="112" t="str">
        <f>[25]Outubro!$D$13</f>
        <v>*</v>
      </c>
      <c r="K29" s="112" t="str">
        <f>[25]Outubro!$D$14</f>
        <v>*</v>
      </c>
      <c r="L29" s="112" t="str">
        <f>[25]Outubro!$D$15</f>
        <v>*</v>
      </c>
      <c r="M29" s="112" t="str">
        <f>[25]Outubro!$D$16</f>
        <v>*</v>
      </c>
      <c r="N29" s="112" t="str">
        <f>[25]Outubro!$D$17</f>
        <v>*</v>
      </c>
      <c r="O29" s="112" t="str">
        <f>[25]Outubro!$D$18</f>
        <v>*</v>
      </c>
      <c r="P29" s="112" t="str">
        <f>[25]Outubro!$D$19</f>
        <v>*</v>
      </c>
      <c r="Q29" s="112" t="str">
        <f>[25]Outubro!$D$20</f>
        <v>*</v>
      </c>
      <c r="R29" s="112" t="str">
        <f>[25]Outubro!$D$21</f>
        <v>*</v>
      </c>
      <c r="S29" s="112" t="str">
        <f>[25]Outubro!$D$22</f>
        <v>*</v>
      </c>
      <c r="T29" s="112" t="str">
        <f>[25]Outubro!$D$23</f>
        <v>*</v>
      </c>
      <c r="U29" s="112" t="str">
        <f>[25]Outubro!$D$24</f>
        <v>*</v>
      </c>
      <c r="V29" s="112" t="str">
        <f>[25]Outubro!$D$25</f>
        <v>*</v>
      </c>
      <c r="W29" s="112" t="str">
        <f>[25]Outubro!$D$26</f>
        <v>*</v>
      </c>
      <c r="X29" s="112" t="str">
        <f>[25]Outubro!$D$27</f>
        <v>*</v>
      </c>
      <c r="Y29" s="112" t="str">
        <f>[25]Outubro!$D$28</f>
        <v>*</v>
      </c>
      <c r="Z29" s="112">
        <f>[25]Outubro!$D$29</f>
        <v>22.3</v>
      </c>
      <c r="AA29" s="112">
        <f>[25]Outubro!$D$30</f>
        <v>24</v>
      </c>
      <c r="AB29" s="112">
        <f>[25]Outubro!$D$31</f>
        <v>23.6</v>
      </c>
      <c r="AC29" s="112">
        <f>[25]Outubro!$D$32</f>
        <v>26.1</v>
      </c>
      <c r="AD29" s="112">
        <f>[25]Outubro!$D$33</f>
        <v>26</v>
      </c>
      <c r="AE29" s="112">
        <f>[25]Outubro!$D$34</f>
        <v>26.2</v>
      </c>
      <c r="AF29" s="112">
        <f>[25]Outubro!$D$35</f>
        <v>21.4</v>
      </c>
      <c r="AG29" s="117">
        <f t="shared" si="3"/>
        <v>21.4</v>
      </c>
      <c r="AH29" s="116">
        <f t="shared" si="4"/>
        <v>24.228571428571428</v>
      </c>
      <c r="AM29" t="s">
        <v>35</v>
      </c>
    </row>
    <row r="30" spans="1:39" x14ac:dyDescent="0.2">
      <c r="A30" s="48" t="s">
        <v>10</v>
      </c>
      <c r="B30" s="112">
        <f>[26]Outubro!$D$5</f>
        <v>20.2</v>
      </c>
      <c r="C30" s="112">
        <f>[26]Outubro!$D$6</f>
        <v>21.7</v>
      </c>
      <c r="D30" s="112">
        <f>[26]Outubro!$D$7</f>
        <v>23.5</v>
      </c>
      <c r="E30" s="112">
        <f>[26]Outubro!$D$8</f>
        <v>23.5</v>
      </c>
      <c r="F30" s="112">
        <f>[26]Outubro!$D$9</f>
        <v>19.100000000000001</v>
      </c>
      <c r="G30" s="112">
        <f>[26]Outubro!$D$10</f>
        <v>20.3</v>
      </c>
      <c r="H30" s="112">
        <f>[26]Outubro!$D$11</f>
        <v>26</v>
      </c>
      <c r="I30" s="112">
        <f>[26]Outubro!$D$12</f>
        <v>18.7</v>
      </c>
      <c r="J30" s="112">
        <f>[26]Outubro!$D$13</f>
        <v>17</v>
      </c>
      <c r="K30" s="112">
        <f>[26]Outubro!$D$14</f>
        <v>16.100000000000001</v>
      </c>
      <c r="L30" s="112">
        <f>[26]Outubro!$D$15</f>
        <v>23.4</v>
      </c>
      <c r="M30" s="112">
        <f>[26]Outubro!$D$16</f>
        <v>20</v>
      </c>
      <c r="N30" s="112">
        <f>[26]Outubro!$D$17</f>
        <v>16</v>
      </c>
      <c r="O30" s="112">
        <f>[26]Outubro!$D$18</f>
        <v>20</v>
      </c>
      <c r="P30" s="112">
        <f>[26]Outubro!$D$19</f>
        <v>19.899999999999999</v>
      </c>
      <c r="Q30" s="112">
        <f>[26]Outubro!$D$20</f>
        <v>23.5</v>
      </c>
      <c r="R30" s="112">
        <f>[26]Outubro!$D$21</f>
        <v>23.3</v>
      </c>
      <c r="S30" s="112">
        <f>[26]Outubro!$D$22</f>
        <v>20.8</v>
      </c>
      <c r="T30" s="112">
        <f>[26]Outubro!$D$23</f>
        <v>21.5</v>
      </c>
      <c r="U30" s="112">
        <f>[26]Outubro!$D$24</f>
        <v>20.7</v>
      </c>
      <c r="V30" s="112">
        <f>[26]Outubro!$D$25</f>
        <v>21.4</v>
      </c>
      <c r="W30" s="112">
        <f>[26]Outubro!$D$26</f>
        <v>21.4</v>
      </c>
      <c r="X30" s="112">
        <f>[26]Outubro!$D$27</f>
        <v>21.6</v>
      </c>
      <c r="Y30" s="112">
        <f>[26]Outubro!$D$28</f>
        <v>20.7</v>
      </c>
      <c r="Z30" s="112">
        <f>[26]Outubro!$D$29</f>
        <v>21.3</v>
      </c>
      <c r="AA30" s="112">
        <f>[26]Outubro!$D$30</f>
        <v>21.3</v>
      </c>
      <c r="AB30" s="112">
        <f>[26]Outubro!$D$31</f>
        <v>20.9</v>
      </c>
      <c r="AC30" s="112">
        <f>[26]Outubro!$D$32</f>
        <v>20.9</v>
      </c>
      <c r="AD30" s="112">
        <f>[26]Outubro!$D$33</f>
        <v>25.4</v>
      </c>
      <c r="AE30" s="112">
        <f>[26]Outubro!$D$34</f>
        <v>25</v>
      </c>
      <c r="AF30" s="112">
        <f>[26]Outubro!$D$35</f>
        <v>20.8</v>
      </c>
      <c r="AG30" s="117">
        <f t="shared" si="3"/>
        <v>16</v>
      </c>
      <c r="AH30" s="116">
        <f t="shared" si="4"/>
        <v>21.158064516129024</v>
      </c>
      <c r="AL30" t="s">
        <v>35</v>
      </c>
    </row>
    <row r="31" spans="1:39" x14ac:dyDescent="0.2">
      <c r="A31" s="48" t="s">
        <v>151</v>
      </c>
      <c r="B31" s="112">
        <f>[27]Outubro!$D$5</f>
        <v>19.3</v>
      </c>
      <c r="C31" s="112">
        <f>[27]Outubro!$D$6</f>
        <v>20.6</v>
      </c>
      <c r="D31" s="112">
        <f>[27]Outubro!$D$7</f>
        <v>22.9</v>
      </c>
      <c r="E31" s="112">
        <f>[27]Outubro!$D$8</f>
        <v>20.399999999999999</v>
      </c>
      <c r="F31" s="112">
        <f>[27]Outubro!$D$9</f>
        <v>17.399999999999999</v>
      </c>
      <c r="G31" s="112">
        <f>[27]Outubro!$D$10</f>
        <v>18.899999999999999</v>
      </c>
      <c r="H31" s="112">
        <f>[27]Outubro!$D$11</f>
        <v>23.2</v>
      </c>
      <c r="I31" s="112">
        <f>[27]Outubro!$D$12</f>
        <v>17.2</v>
      </c>
      <c r="J31" s="112">
        <f>[27]Outubro!$D$13</f>
        <v>15.3</v>
      </c>
      <c r="K31" s="112">
        <f>[27]Outubro!$D$14</f>
        <v>15.7</v>
      </c>
      <c r="L31" s="112">
        <f>[27]Outubro!$D$15</f>
        <v>21.3</v>
      </c>
      <c r="M31" s="112">
        <f>[27]Outubro!$D$16</f>
        <v>17</v>
      </c>
      <c r="N31" s="112">
        <f>[27]Outubro!$D$17</f>
        <v>13.9</v>
      </c>
      <c r="O31" s="112">
        <f>[27]Outubro!$D$18</f>
        <v>19.2</v>
      </c>
      <c r="P31" s="112">
        <f>[27]Outubro!$D$19</f>
        <v>20.399999999999999</v>
      </c>
      <c r="Q31" s="112">
        <f>[27]Outubro!$D$20</f>
        <v>21.5</v>
      </c>
      <c r="R31" s="112">
        <f>[27]Outubro!$D$21</f>
        <v>20.8</v>
      </c>
      <c r="S31" s="112">
        <f>[27]Outubro!$D$22</f>
        <v>20.3</v>
      </c>
      <c r="T31" s="112">
        <f>[27]Outubro!$D$23</f>
        <v>20.399999999999999</v>
      </c>
      <c r="U31" s="112">
        <f>[27]Outubro!$D$24</f>
        <v>20.399999999999999</v>
      </c>
      <c r="V31" s="112">
        <f>[27]Outubro!$D$25</f>
        <v>20.8</v>
      </c>
      <c r="W31" s="112">
        <f>[27]Outubro!$D$26</f>
        <v>20.7</v>
      </c>
      <c r="X31" s="112">
        <f>[27]Outubro!$D$27</f>
        <v>20.3</v>
      </c>
      <c r="Y31" s="112">
        <f>[27]Outubro!$D$28</f>
        <v>20.8</v>
      </c>
      <c r="Z31" s="112">
        <f>[27]Outubro!$D$29</f>
        <v>20.2</v>
      </c>
      <c r="AA31" s="112">
        <f>[27]Outubro!$D$30</f>
        <v>21</v>
      </c>
      <c r="AB31" s="112">
        <f>[27]Outubro!$D$31</f>
        <v>20.5</v>
      </c>
      <c r="AC31" s="112">
        <f>[27]Outubro!$D$32</f>
        <v>20.6</v>
      </c>
      <c r="AD31" s="112">
        <f>[27]Outubro!$D$33</f>
        <v>24</v>
      </c>
      <c r="AE31" s="112">
        <f>[27]Outubro!$D$34</f>
        <v>22.1</v>
      </c>
      <c r="AF31" s="112">
        <f>[27]Outubro!$D$35</f>
        <v>19.8</v>
      </c>
      <c r="AG31" s="117">
        <f t="shared" si="3"/>
        <v>13.9</v>
      </c>
      <c r="AH31" s="116">
        <f t="shared" si="4"/>
        <v>19.899999999999999</v>
      </c>
      <c r="AI31" s="12" t="s">
        <v>35</v>
      </c>
      <c r="AJ31" t="s">
        <v>35</v>
      </c>
      <c r="AL31" t="s">
        <v>35</v>
      </c>
      <c r="AM31" t="s">
        <v>35</v>
      </c>
    </row>
    <row r="32" spans="1:39" x14ac:dyDescent="0.2">
      <c r="A32" s="48" t="s">
        <v>11</v>
      </c>
      <c r="B32" s="112">
        <f>[28]Outubro!$D$5</f>
        <v>21.5</v>
      </c>
      <c r="C32" s="112">
        <f>[28]Outubro!$D$6</f>
        <v>19.5</v>
      </c>
      <c r="D32" s="112">
        <f>[28]Outubro!$D$7</f>
        <v>21.6</v>
      </c>
      <c r="E32" s="112">
        <f>[28]Outubro!$D$8</f>
        <v>23.8</v>
      </c>
      <c r="F32" s="112">
        <f>[28]Outubro!$D$9</f>
        <v>19.600000000000001</v>
      </c>
      <c r="G32" s="112">
        <f>[28]Outubro!$D$10</f>
        <v>20.100000000000001</v>
      </c>
      <c r="H32" s="112">
        <f>[28]Outubro!$D$11</f>
        <v>22.9</v>
      </c>
      <c r="I32" s="112">
        <f>[28]Outubro!$D$12</f>
        <v>18.5</v>
      </c>
      <c r="J32" s="112">
        <f>[28]Outubro!$D$13</f>
        <v>16.3</v>
      </c>
      <c r="K32" s="112">
        <f>[28]Outubro!$D$14</f>
        <v>15.8</v>
      </c>
      <c r="L32" s="112">
        <f>[28]Outubro!$D$15</f>
        <v>21.4</v>
      </c>
      <c r="M32" s="112">
        <f>[28]Outubro!$D$16</f>
        <v>19.7</v>
      </c>
      <c r="N32" s="112">
        <f>[28]Outubro!$D$17</f>
        <v>16</v>
      </c>
      <c r="O32" s="112">
        <f>[28]Outubro!$D$18</f>
        <v>17.600000000000001</v>
      </c>
      <c r="P32" s="112">
        <f>[28]Outubro!$D$19</f>
        <v>21.2</v>
      </c>
      <c r="Q32" s="112">
        <f>[28]Outubro!$D$20</f>
        <v>20.9</v>
      </c>
      <c r="R32" s="112">
        <f>[28]Outubro!$D$21</f>
        <v>22.4</v>
      </c>
      <c r="S32" s="112">
        <f>[28]Outubro!$D$22</f>
        <v>20.100000000000001</v>
      </c>
      <c r="T32" s="112">
        <f>[28]Outubro!$D$23</f>
        <v>21.9</v>
      </c>
      <c r="U32" s="112">
        <f>[28]Outubro!$D$24</f>
        <v>21</v>
      </c>
      <c r="V32" s="112">
        <f>[28]Outubro!$D$25</f>
        <v>20.100000000000001</v>
      </c>
      <c r="W32" s="112">
        <f>[28]Outubro!$D$26</f>
        <v>21.1</v>
      </c>
      <c r="X32" s="112">
        <f>[28]Outubro!$D$27</f>
        <v>19.8</v>
      </c>
      <c r="Y32" s="112">
        <f>[28]Outubro!$D$28</f>
        <v>21.7</v>
      </c>
      <c r="Z32" s="112">
        <f>[28]Outubro!$D$29</f>
        <v>20.399999999999999</v>
      </c>
      <c r="AA32" s="112">
        <f>[28]Outubro!$D$30</f>
        <v>21.6</v>
      </c>
      <c r="AB32" s="112">
        <f>[28]Outubro!$D$31</f>
        <v>20.6</v>
      </c>
      <c r="AC32" s="112">
        <f>[28]Outubro!$D$32</f>
        <v>21.6</v>
      </c>
      <c r="AD32" s="112">
        <f>[28]Outubro!$D$33</f>
        <v>25</v>
      </c>
      <c r="AE32" s="112">
        <f>[28]Outubro!$D$34</f>
        <v>23.1</v>
      </c>
      <c r="AF32" s="112">
        <f>[28]Outubro!$D$35</f>
        <v>21.2</v>
      </c>
      <c r="AG32" s="117">
        <f t="shared" si="3"/>
        <v>15.8</v>
      </c>
      <c r="AH32" s="116">
        <f t="shared" si="4"/>
        <v>20.580645161290327</v>
      </c>
    </row>
    <row r="33" spans="1:39" s="5" customFormat="1" x14ac:dyDescent="0.2">
      <c r="A33" s="48" t="s">
        <v>12</v>
      </c>
      <c r="B33" s="112">
        <f>[29]Outubro!$D$5</f>
        <v>22.9</v>
      </c>
      <c r="C33" s="112">
        <f>[29]Outubro!$D$6</f>
        <v>23.6</v>
      </c>
      <c r="D33" s="112">
        <f>[29]Outubro!$D$7</f>
        <v>25.6</v>
      </c>
      <c r="E33" s="112">
        <f>[29]Outubro!$D$8</f>
        <v>24.9</v>
      </c>
      <c r="F33" s="112">
        <f>[29]Outubro!$D$9</f>
        <v>20.2</v>
      </c>
      <c r="G33" s="112">
        <f>[29]Outubro!$D$10</f>
        <v>22.3</v>
      </c>
      <c r="H33" s="112">
        <f>[29]Outubro!$D$11</f>
        <v>23.1</v>
      </c>
      <c r="I33" s="112">
        <f>[29]Outubro!$D$12</f>
        <v>19.7</v>
      </c>
      <c r="J33" s="112">
        <f>[29]Outubro!$D$13</f>
        <v>18.399999999999999</v>
      </c>
      <c r="K33" s="112">
        <f>[29]Outubro!$D$14</f>
        <v>22.4</v>
      </c>
      <c r="L33" s="112">
        <f>[29]Outubro!$D$15</f>
        <v>24</v>
      </c>
      <c r="M33" s="112">
        <f>[29]Outubro!$D$16</f>
        <v>25.1</v>
      </c>
      <c r="N33" s="112">
        <f>[29]Outubro!$D$17</f>
        <v>17.899999999999999</v>
      </c>
      <c r="O33" s="112">
        <f>[29]Outubro!$D$18</f>
        <v>19.5</v>
      </c>
      <c r="P33" s="112">
        <f>[29]Outubro!$D$19</f>
        <v>23.2</v>
      </c>
      <c r="Q33" s="112">
        <f>[29]Outubro!$D$20</f>
        <v>22.4</v>
      </c>
      <c r="R33" s="112">
        <f>[29]Outubro!$D$21</f>
        <v>23.1</v>
      </c>
      <c r="S33" s="112">
        <f>[29]Outubro!$D$22</f>
        <v>23.7</v>
      </c>
      <c r="T33" s="112">
        <f>[29]Outubro!$D$23</f>
        <v>26.2</v>
      </c>
      <c r="U33" s="112">
        <f>[29]Outubro!$D$24</f>
        <v>24</v>
      </c>
      <c r="V33" s="112">
        <f>[29]Outubro!$D$25</f>
        <v>24.7</v>
      </c>
      <c r="W33" s="112">
        <f>[29]Outubro!$D$26</f>
        <v>24.7</v>
      </c>
      <c r="X33" s="112">
        <f>[29]Outubro!$D$27</f>
        <v>24</v>
      </c>
      <c r="Y33" s="112">
        <f>[29]Outubro!$D$28</f>
        <v>25.6</v>
      </c>
      <c r="Z33" s="112">
        <f>[29]Outubro!$D$29</f>
        <v>23.5</v>
      </c>
      <c r="AA33" s="112">
        <f>[29]Outubro!$D$30</f>
        <v>23.3</v>
      </c>
      <c r="AB33" s="112">
        <f>[29]Outubro!$D$31</f>
        <v>23.5</v>
      </c>
      <c r="AC33" s="112">
        <f>[29]Outubro!$D$32</f>
        <v>29</v>
      </c>
      <c r="AD33" s="112">
        <f>[29]Outubro!$D$33</f>
        <v>27.8</v>
      </c>
      <c r="AE33" s="112">
        <f>[29]Outubro!$D$34</f>
        <v>24.8</v>
      </c>
      <c r="AF33" s="112">
        <f>[29]Outubro!$D$35</f>
        <v>25.7</v>
      </c>
      <c r="AG33" s="117">
        <f t="shared" si="3"/>
        <v>17.899999999999999</v>
      </c>
      <c r="AH33" s="116">
        <f t="shared" si="4"/>
        <v>23.509677419354833</v>
      </c>
      <c r="AL33" s="5" t="s">
        <v>35</v>
      </c>
    </row>
    <row r="34" spans="1:39" x14ac:dyDescent="0.2">
      <c r="A34" s="48" t="s">
        <v>13</v>
      </c>
      <c r="B34" s="112" t="str">
        <f>[30]Outubro!$D$5</f>
        <v>*</v>
      </c>
      <c r="C34" s="112" t="str">
        <f>[30]Outubro!$D$6</f>
        <v>*</v>
      </c>
      <c r="D34" s="112" t="str">
        <f>[30]Outubro!$D$7</f>
        <v>*</v>
      </c>
      <c r="E34" s="112" t="str">
        <f>[30]Outubro!$D$8</f>
        <v>*</v>
      </c>
      <c r="F34" s="112" t="str">
        <f>[30]Outubro!$D$9</f>
        <v>*</v>
      </c>
      <c r="G34" s="112" t="str">
        <f>[30]Outubro!$D$10</f>
        <v>*</v>
      </c>
      <c r="H34" s="112" t="str">
        <f>[30]Outubro!$D$11</f>
        <v>*</v>
      </c>
      <c r="I34" s="112" t="str">
        <f>[30]Outubro!$D$12</f>
        <v>*</v>
      </c>
      <c r="J34" s="112" t="str">
        <f>[30]Outubro!$D$13</f>
        <v>*</v>
      </c>
      <c r="K34" s="112" t="str">
        <f>[30]Outubro!$D$14</f>
        <v>*</v>
      </c>
      <c r="L34" s="112" t="str">
        <f>[30]Outubro!$D$15</f>
        <v>*</v>
      </c>
      <c r="M34" s="112" t="str">
        <f>[30]Outubro!$D$16</f>
        <v>*</v>
      </c>
      <c r="N34" s="112" t="str">
        <f>[30]Outubro!$D$17</f>
        <v>*</v>
      </c>
      <c r="O34" s="112" t="str">
        <f>[30]Outubro!$D$18</f>
        <v>*</v>
      </c>
      <c r="P34" s="112" t="str">
        <f>[30]Outubro!$D$19</f>
        <v>*</v>
      </c>
      <c r="Q34" s="112" t="str">
        <f>[30]Outubro!$D$20</f>
        <v>*</v>
      </c>
      <c r="R34" s="112" t="str">
        <f>[30]Outubro!$D$21</f>
        <v>*</v>
      </c>
      <c r="S34" s="112" t="str">
        <f>[30]Outubro!$D$22</f>
        <v>*</v>
      </c>
      <c r="T34" s="112" t="str">
        <f>[30]Outubro!$D$23</f>
        <v>*</v>
      </c>
      <c r="U34" s="112" t="str">
        <f>[30]Outubro!$D$24</f>
        <v>*</v>
      </c>
      <c r="V34" s="112" t="str">
        <f>[30]Outubro!$D$25</f>
        <v>*</v>
      </c>
      <c r="W34" s="112" t="str">
        <f>[30]Outubro!$D$26</f>
        <v>*</v>
      </c>
      <c r="X34" s="112" t="str">
        <f>[30]Outubro!$D$27</f>
        <v>*</v>
      </c>
      <c r="Y34" s="112" t="str">
        <f>[30]Outubro!$D$28</f>
        <v>*</v>
      </c>
      <c r="Z34" s="112" t="str">
        <f>[30]Outubro!$D$29</f>
        <v>*</v>
      </c>
      <c r="AA34" s="112">
        <f>[30]Outubro!$D$30</f>
        <v>23.8</v>
      </c>
      <c r="AB34" s="112">
        <f>[30]Outubro!$D$31</f>
        <v>25.1</v>
      </c>
      <c r="AC34" s="112">
        <f>[30]Outubro!$D$32</f>
        <v>27.4</v>
      </c>
      <c r="AD34" s="112">
        <f>[30]Outubro!$D$33</f>
        <v>26</v>
      </c>
      <c r="AE34" s="112">
        <f>[30]Outubro!$D$34</f>
        <v>26.4</v>
      </c>
      <c r="AF34" s="112">
        <f>[30]Outubro!$D$35</f>
        <v>26.2</v>
      </c>
      <c r="AG34" s="117">
        <f t="shared" si="3"/>
        <v>23.8</v>
      </c>
      <c r="AH34" s="116">
        <f t="shared" si="4"/>
        <v>25.816666666666666</v>
      </c>
      <c r="AJ34" t="s">
        <v>35</v>
      </c>
      <c r="AK34" t="s">
        <v>35</v>
      </c>
    </row>
    <row r="35" spans="1:39" x14ac:dyDescent="0.2">
      <c r="A35" s="48" t="s">
        <v>152</v>
      </c>
      <c r="B35" s="112">
        <f>[31]Outubro!$D$5</f>
        <v>22.1</v>
      </c>
      <c r="C35" s="112">
        <f>[31]Outubro!$D$6</f>
        <v>20.399999999999999</v>
      </c>
      <c r="D35" s="112">
        <f>[31]Outubro!$D$7</f>
        <v>23.4</v>
      </c>
      <c r="E35" s="112">
        <f>[31]Outubro!$D$8</f>
        <v>26.4</v>
      </c>
      <c r="F35" s="112">
        <f>[31]Outubro!$D$9</f>
        <v>19.8</v>
      </c>
      <c r="G35" s="112">
        <f>[31]Outubro!$D$10</f>
        <v>21.2</v>
      </c>
      <c r="H35" s="112">
        <f>[31]Outubro!$D$11</f>
        <v>24.9</v>
      </c>
      <c r="I35" s="112">
        <f>[31]Outubro!$D$12</f>
        <v>17.899999999999999</v>
      </c>
      <c r="J35" s="112">
        <f>[31]Outubro!$D$13</f>
        <v>16.3</v>
      </c>
      <c r="K35" s="112">
        <f>[31]Outubro!$D$14</f>
        <v>16</v>
      </c>
      <c r="L35" s="112">
        <f>[31]Outubro!$D$15</f>
        <v>23.3</v>
      </c>
      <c r="M35" s="112">
        <f>[31]Outubro!$D$16</f>
        <v>21.5</v>
      </c>
      <c r="N35" s="112">
        <f>[31]Outubro!$D$17</f>
        <v>17.100000000000001</v>
      </c>
      <c r="O35" s="112">
        <f>[31]Outubro!$D$18</f>
        <v>18.399999999999999</v>
      </c>
      <c r="P35" s="112" t="s">
        <v>197</v>
      </c>
      <c r="Q35" s="112">
        <f>[31]Outubro!$D$20</f>
        <v>23.2</v>
      </c>
      <c r="R35" s="112">
        <f>[31]Outubro!$D$21</f>
        <v>24.2</v>
      </c>
      <c r="S35" s="112">
        <f>[31]Outubro!$D$22</f>
        <v>23.5</v>
      </c>
      <c r="T35" s="112">
        <f>[31]Outubro!$D$23</f>
        <v>22.9</v>
      </c>
      <c r="U35" s="112">
        <f>[31]Outubro!$D$24</f>
        <v>21.3</v>
      </c>
      <c r="V35" s="112">
        <f>[31]Outubro!$D$25</f>
        <v>20.3</v>
      </c>
      <c r="W35" s="112">
        <f>[31]Outubro!$D$26</f>
        <v>21.9</v>
      </c>
      <c r="X35" s="112">
        <f>[31]Outubro!$D$27</f>
        <v>22.2</v>
      </c>
      <c r="Y35" s="112">
        <f>[31]Outubro!$D$28</f>
        <v>21.5</v>
      </c>
      <c r="Z35" s="112">
        <f>[31]Outubro!$D$29</f>
        <v>20.7</v>
      </c>
      <c r="AA35" s="112">
        <f>[31]Outubro!$D$30</f>
        <v>21.5</v>
      </c>
      <c r="AB35" s="112">
        <f>[31]Outubro!$D$31</f>
        <v>22.4</v>
      </c>
      <c r="AC35" s="112">
        <f>[31]Outubro!$D$32</f>
        <v>22.5</v>
      </c>
      <c r="AD35" s="112">
        <f>[31]Outubro!$D$33</f>
        <v>24.5</v>
      </c>
      <c r="AE35" s="112">
        <f>[31]Outubro!$D$34</f>
        <v>24.8</v>
      </c>
      <c r="AF35" s="112">
        <f>[31]Outubro!$D$35</f>
        <v>22.7</v>
      </c>
      <c r="AG35" s="117">
        <f t="shared" si="3"/>
        <v>16</v>
      </c>
      <c r="AH35" s="116">
        <f t="shared" si="4"/>
        <v>21.626666666666665</v>
      </c>
      <c r="AK35" t="s">
        <v>35</v>
      </c>
    </row>
    <row r="36" spans="1:39" x14ac:dyDescent="0.2">
      <c r="A36" s="48" t="s">
        <v>123</v>
      </c>
      <c r="B36" s="112">
        <f>[32]Outubro!$D$5</f>
        <v>21.6</v>
      </c>
      <c r="C36" s="112">
        <f>[32]Outubro!$D$6</f>
        <v>20.399999999999999</v>
      </c>
      <c r="D36" s="112">
        <f>[32]Outubro!$D$7</f>
        <v>24.2</v>
      </c>
      <c r="E36" s="112">
        <f>[32]Outubro!$D$8</f>
        <v>25.6</v>
      </c>
      <c r="F36" s="112">
        <f>[32]Outubro!$D$9</f>
        <v>22</v>
      </c>
      <c r="G36" s="112">
        <f>[32]Outubro!$D$10</f>
        <v>22.4</v>
      </c>
      <c r="H36" s="112">
        <f>[32]Outubro!$D$11</f>
        <v>25.2</v>
      </c>
      <c r="I36" s="112">
        <f>[32]Outubro!$D$12</f>
        <v>17.399999999999999</v>
      </c>
      <c r="J36" s="112">
        <f>[32]Outubro!$D$13</f>
        <v>17.3</v>
      </c>
      <c r="K36" s="112">
        <f>[32]Outubro!$D$14</f>
        <v>17</v>
      </c>
      <c r="L36" s="112">
        <f>[32]Outubro!$D$15</f>
        <v>22.7</v>
      </c>
      <c r="M36" s="112">
        <f>[32]Outubro!$D$16</f>
        <v>22.7</v>
      </c>
      <c r="N36" s="112">
        <f>[32]Outubro!$D$17</f>
        <v>17.399999999999999</v>
      </c>
      <c r="O36" s="112">
        <f>[32]Outubro!$D$18</f>
        <v>18.899999999999999</v>
      </c>
      <c r="P36" s="112">
        <f>[32]Outubro!$D$19</f>
        <v>19.399999999999999</v>
      </c>
      <c r="Q36" s="112">
        <f>[32]Outubro!$D$20</f>
        <v>22.7</v>
      </c>
      <c r="R36" s="112">
        <f>[32]Outubro!$D$21</f>
        <v>21</v>
      </c>
      <c r="S36" s="112">
        <f>[32]Outubro!$D$22</f>
        <v>21.2</v>
      </c>
      <c r="T36" s="112">
        <f>[32]Outubro!$D$23</f>
        <v>21.1</v>
      </c>
      <c r="U36" s="112">
        <f>[32]Outubro!$D$24</f>
        <v>20.100000000000001</v>
      </c>
      <c r="V36" s="112">
        <f>[32]Outubro!$D$25</f>
        <v>21.9</v>
      </c>
      <c r="W36" s="112">
        <f>[32]Outubro!$D$26</f>
        <v>20.2</v>
      </c>
      <c r="X36" s="112">
        <f>[32]Outubro!$D$27</f>
        <v>23.4</v>
      </c>
      <c r="Y36" s="112">
        <f>[32]Outubro!$D$28</f>
        <v>21.2</v>
      </c>
      <c r="Z36" s="112">
        <f>[32]Outubro!$D$29</f>
        <v>20.100000000000001</v>
      </c>
      <c r="AA36" s="112">
        <f>[32]Outubro!$D$30</f>
        <v>21.9</v>
      </c>
      <c r="AB36" s="112">
        <f>[32]Outubro!$D$31</f>
        <v>21.2</v>
      </c>
      <c r="AC36" s="112">
        <f>[32]Outubro!$D$32</f>
        <v>21.3</v>
      </c>
      <c r="AD36" s="112">
        <f>[32]Outubro!$D$33</f>
        <v>24.6</v>
      </c>
      <c r="AE36" s="112">
        <f>[32]Outubro!$D$34</f>
        <v>22.9</v>
      </c>
      <c r="AF36" s="112">
        <f>[32]Outubro!$D$35</f>
        <v>21.5</v>
      </c>
      <c r="AG36" s="117">
        <f t="shared" si="3"/>
        <v>17</v>
      </c>
      <c r="AH36" s="116">
        <f t="shared" si="4"/>
        <v>21.306451612903221</v>
      </c>
      <c r="AJ36" t="s">
        <v>35</v>
      </c>
    </row>
    <row r="37" spans="1:39" x14ac:dyDescent="0.2">
      <c r="A37" s="48" t="s">
        <v>14</v>
      </c>
      <c r="B37" s="112">
        <f>[33]Outubro!$D$5</f>
        <v>22</v>
      </c>
      <c r="C37" s="112">
        <f>[33]Outubro!$D$6</f>
        <v>23.7</v>
      </c>
      <c r="D37" s="112">
        <f>[33]Outubro!$D$7</f>
        <v>23.5</v>
      </c>
      <c r="E37" s="112">
        <f>[33]Outubro!$D$8</f>
        <v>25</v>
      </c>
      <c r="F37" s="112">
        <f>[33]Outubro!$D$9</f>
        <v>24.7</v>
      </c>
      <c r="G37" s="112">
        <f>[33]Outubro!$D$10</f>
        <v>25.5</v>
      </c>
      <c r="H37" s="112">
        <f>[33]Outubro!$D$11</f>
        <v>24.9</v>
      </c>
      <c r="I37" s="112">
        <f>[33]Outubro!$D$12</f>
        <v>23.7</v>
      </c>
      <c r="J37" s="112">
        <f>[33]Outubro!$D$13</f>
        <v>20.6</v>
      </c>
      <c r="K37" s="112">
        <f>[33]Outubro!$D$14</f>
        <v>20.100000000000001</v>
      </c>
      <c r="L37" s="112">
        <f>[33]Outubro!$D$15</f>
        <v>21.7</v>
      </c>
      <c r="M37" s="112">
        <f>[33]Outubro!$D$16</f>
        <v>24.5</v>
      </c>
      <c r="N37" s="112">
        <f>[33]Outubro!$D$17</f>
        <v>22.4</v>
      </c>
      <c r="O37" s="112">
        <f>[33]Outubro!$D$18</f>
        <v>23.1</v>
      </c>
      <c r="P37" s="112">
        <f>[33]Outubro!$D$19</f>
        <v>22</v>
      </c>
      <c r="Q37" s="112">
        <f>[33]Outubro!$D$20</f>
        <v>22.9</v>
      </c>
      <c r="R37" s="112">
        <f>[33]Outubro!$D$21</f>
        <v>23.9</v>
      </c>
      <c r="S37" s="112">
        <f>[33]Outubro!$D$22</f>
        <v>22.5</v>
      </c>
      <c r="T37" s="112">
        <f>[33]Outubro!$D$23</f>
        <v>23.8</v>
      </c>
      <c r="U37" s="112">
        <f>[33]Outubro!$D$24</f>
        <v>22</v>
      </c>
      <c r="V37" s="112">
        <f>[33]Outubro!$D$25</f>
        <v>21.1</v>
      </c>
      <c r="W37" s="112">
        <f>[33]Outubro!$D$26</f>
        <v>22.9</v>
      </c>
      <c r="X37" s="112">
        <f>[33]Outubro!$D$27</f>
        <v>24.3</v>
      </c>
      <c r="Y37" s="112">
        <f>[33]Outubro!$D$28</f>
        <v>23.6</v>
      </c>
      <c r="Z37" s="112">
        <f>[33]Outubro!$D$29</f>
        <v>22</v>
      </c>
      <c r="AA37" s="112">
        <f>[33]Outubro!$D$30</f>
        <v>25</v>
      </c>
      <c r="AB37" s="112">
        <f>[33]Outubro!$D$31</f>
        <v>22.3</v>
      </c>
      <c r="AC37" s="112">
        <f>[33]Outubro!$D$32</f>
        <v>22.3</v>
      </c>
      <c r="AD37" s="112">
        <f>[33]Outubro!$D$33</f>
        <v>24.2</v>
      </c>
      <c r="AE37" s="112">
        <f>[33]Outubro!$D$34</f>
        <v>23.6</v>
      </c>
      <c r="AF37" s="112">
        <f>[33]Outubro!$D$35</f>
        <v>20.8</v>
      </c>
      <c r="AG37" s="117">
        <f t="shared" si="3"/>
        <v>20.100000000000001</v>
      </c>
      <c r="AH37" s="116">
        <f t="shared" si="4"/>
        <v>23.051612903225802</v>
      </c>
    </row>
    <row r="38" spans="1:39" x14ac:dyDescent="0.2">
      <c r="A38" s="48" t="s">
        <v>153</v>
      </c>
      <c r="B38" s="112">
        <f>[34]Outubro!$D$5</f>
        <v>23.8</v>
      </c>
      <c r="C38" s="112">
        <f>[34]Outubro!$D$6</f>
        <v>22.8</v>
      </c>
      <c r="D38" s="112">
        <f>[34]Outubro!$D$7</f>
        <v>23</v>
      </c>
      <c r="E38" s="112">
        <f>[34]Outubro!$D$8</f>
        <v>22.8</v>
      </c>
      <c r="F38" s="112">
        <f>[34]Outubro!$D$9</f>
        <v>23.5</v>
      </c>
      <c r="G38" s="112">
        <f>[34]Outubro!$D$10</f>
        <v>23.3</v>
      </c>
      <c r="H38" s="112">
        <f>[34]Outubro!$D$11</f>
        <v>22.9</v>
      </c>
      <c r="I38" s="112">
        <f>[34]Outubro!$D$12</f>
        <v>23.7</v>
      </c>
      <c r="J38" s="112">
        <f>[34]Outubro!$D$13</f>
        <v>23.3</v>
      </c>
      <c r="K38" s="112">
        <f>[34]Outubro!$D$14</f>
        <v>22.8</v>
      </c>
      <c r="L38" s="112">
        <f>[34]Outubro!$D$15</f>
        <v>24.1</v>
      </c>
      <c r="M38" s="112">
        <f>[34]Outubro!$D$16</f>
        <v>24.2</v>
      </c>
      <c r="N38" s="112">
        <f>[34]Outubro!$D$17</f>
        <v>21</v>
      </c>
      <c r="O38" s="112">
        <f>[34]Outubro!$D$18</f>
        <v>21.8</v>
      </c>
      <c r="P38" s="112">
        <f>[34]Outubro!$D$19</f>
        <v>21.4</v>
      </c>
      <c r="Q38" s="112">
        <f>[34]Outubro!$D$20</f>
        <v>22.5</v>
      </c>
      <c r="R38" s="112">
        <f>[34]Outubro!$D$21</f>
        <v>23.7</v>
      </c>
      <c r="S38" s="112">
        <f>[34]Outubro!$D$22</f>
        <v>22.4</v>
      </c>
      <c r="T38" s="112">
        <f>[34]Outubro!$D$23</f>
        <v>24.1</v>
      </c>
      <c r="U38" s="112">
        <f>[34]Outubro!$D$24</f>
        <v>26.2</v>
      </c>
      <c r="V38" s="112">
        <f>[34]Outubro!$D$25</f>
        <v>24</v>
      </c>
      <c r="W38" s="112">
        <f>[34]Outubro!$D$26</f>
        <v>22.7</v>
      </c>
      <c r="X38" s="112">
        <f>[34]Outubro!$D$27</f>
        <v>23.5</v>
      </c>
      <c r="Y38" s="112">
        <f>[34]Outubro!$D$28</f>
        <v>24</v>
      </c>
      <c r="Z38" s="112">
        <f>[34]Outubro!$D$29</f>
        <v>23.7</v>
      </c>
      <c r="AA38" s="112">
        <f>[34]Outubro!$D$30</f>
        <v>23.3</v>
      </c>
      <c r="AB38" s="112">
        <f>[34]Outubro!$D$31</f>
        <v>22.9</v>
      </c>
      <c r="AC38" s="112">
        <f>[34]Outubro!$D$32</f>
        <v>24.2</v>
      </c>
      <c r="AD38" s="112">
        <f>[34]Outubro!$D$33</f>
        <v>24.3</v>
      </c>
      <c r="AE38" s="112">
        <f>[34]Outubro!$D$34</f>
        <v>24.2</v>
      </c>
      <c r="AF38" s="112">
        <f>[34]Outubro!$D$35</f>
        <v>23.6</v>
      </c>
      <c r="AG38" s="117">
        <f t="shared" si="3"/>
        <v>21</v>
      </c>
      <c r="AH38" s="116">
        <f t="shared" si="4"/>
        <v>23.345161290322583</v>
      </c>
      <c r="AJ38" t="s">
        <v>35</v>
      </c>
      <c r="AL38" t="s">
        <v>35</v>
      </c>
    </row>
    <row r="39" spans="1:39" x14ac:dyDescent="0.2">
      <c r="A39" s="48" t="s">
        <v>15</v>
      </c>
      <c r="B39" s="112">
        <f>[35]Outubro!$D$5</f>
        <v>18.3</v>
      </c>
      <c r="C39" s="112">
        <f>[35]Outubro!$D$6</f>
        <v>20.3</v>
      </c>
      <c r="D39" s="112">
        <f>[35]Outubro!$D$7</f>
        <v>21.9</v>
      </c>
      <c r="E39" s="112">
        <f>[35]Outubro!$D$8</f>
        <v>18.3</v>
      </c>
      <c r="F39" s="112">
        <f>[35]Outubro!$D$9</f>
        <v>15.3</v>
      </c>
      <c r="G39" s="112">
        <f>[35]Outubro!$D$10</f>
        <v>18.100000000000001</v>
      </c>
      <c r="H39" s="112">
        <f>[35]Outubro!$D$11</f>
        <v>24.1</v>
      </c>
      <c r="I39" s="112">
        <f>[35]Outubro!$D$12</f>
        <v>16.2</v>
      </c>
      <c r="J39" s="112">
        <f>[35]Outubro!$D$13</f>
        <v>14.7</v>
      </c>
      <c r="K39" s="112">
        <f>[35]Outubro!$D$14</f>
        <v>16</v>
      </c>
      <c r="L39" s="112">
        <f>[35]Outubro!$D$15</f>
        <v>21.6</v>
      </c>
      <c r="M39" s="112">
        <f>[35]Outubro!$D$16</f>
        <v>14.8</v>
      </c>
      <c r="N39" s="112">
        <f>[35]Outubro!$D$17</f>
        <v>12.3</v>
      </c>
      <c r="O39" s="112">
        <f>[35]Outubro!$D$18</f>
        <v>18.399999999999999</v>
      </c>
      <c r="P39" s="112">
        <f>[35]Outubro!$D$19</f>
        <v>19.600000000000001</v>
      </c>
      <c r="Q39" s="112">
        <f>[35]Outubro!$D$20</f>
        <v>22.4</v>
      </c>
      <c r="R39" s="112">
        <f>[35]Outubro!$D$21</f>
        <v>26.4</v>
      </c>
      <c r="S39" s="112">
        <f>[35]Outubro!$D$22</f>
        <v>20.9</v>
      </c>
      <c r="T39" s="112">
        <f>[35]Outubro!$D$23</f>
        <v>20.399999999999999</v>
      </c>
      <c r="U39" s="112">
        <f>[35]Outubro!$D$24</f>
        <v>19.5</v>
      </c>
      <c r="V39" s="112">
        <f>[35]Outubro!$D$25</f>
        <v>20.3</v>
      </c>
      <c r="W39" s="112">
        <f>[35]Outubro!$D$26</f>
        <v>20.5</v>
      </c>
      <c r="X39" s="112">
        <f>[35]Outubro!$D$27</f>
        <v>21.2</v>
      </c>
      <c r="Y39" s="112">
        <f>[35]Outubro!$D$28</f>
        <v>20.6</v>
      </c>
      <c r="Z39" s="112">
        <f>[35]Outubro!$D$29</f>
        <v>19.399999999999999</v>
      </c>
      <c r="AA39" s="112">
        <f>[35]Outubro!$D$30</f>
        <v>20.6</v>
      </c>
      <c r="AB39" s="112">
        <f>[35]Outubro!$D$31</f>
        <v>21</v>
      </c>
      <c r="AC39" s="112">
        <f>[35]Outubro!$D$32</f>
        <v>20.3</v>
      </c>
      <c r="AD39" s="112">
        <f>[35]Outubro!$D$33</f>
        <v>25.2</v>
      </c>
      <c r="AE39" s="112">
        <f>[35]Outubro!$D$34</f>
        <v>23.9</v>
      </c>
      <c r="AF39" s="112">
        <f>[35]Outubro!$D$35</f>
        <v>18.3</v>
      </c>
      <c r="AG39" s="117">
        <f t="shared" si="3"/>
        <v>12.3</v>
      </c>
      <c r="AH39" s="116">
        <f t="shared" si="4"/>
        <v>19.703225806451609</v>
      </c>
      <c r="AI39" s="12" t="s">
        <v>35</v>
      </c>
      <c r="AJ39" t="s">
        <v>35</v>
      </c>
      <c r="AL39" t="s">
        <v>35</v>
      </c>
    </row>
    <row r="40" spans="1:39" x14ac:dyDescent="0.2">
      <c r="A40" s="48" t="s">
        <v>16</v>
      </c>
      <c r="B40" s="112">
        <f>[36]Outubro!$D$5</f>
        <v>21.9</v>
      </c>
      <c r="C40" s="112">
        <f>[36]Outubro!$D$6</f>
        <v>23.1</v>
      </c>
      <c r="D40" s="112">
        <f>[36]Outubro!$D$7</f>
        <v>29.9</v>
      </c>
      <c r="E40" s="112">
        <f>[36]Outubro!$D$8</f>
        <v>22.7</v>
      </c>
      <c r="F40" s="112">
        <f>[36]Outubro!$D$9</f>
        <v>18.8</v>
      </c>
      <c r="G40" s="112">
        <f>[36]Outubro!$D$10</f>
        <v>21.9</v>
      </c>
      <c r="H40" s="112">
        <f>[36]Outubro!$D$11</f>
        <v>25.7</v>
      </c>
      <c r="I40" s="112">
        <f>[36]Outubro!$D$12</f>
        <v>19.600000000000001</v>
      </c>
      <c r="J40" s="112">
        <f>[36]Outubro!$D$13</f>
        <v>17</v>
      </c>
      <c r="K40" s="112">
        <f>[36]Outubro!$D$14</f>
        <v>19.7</v>
      </c>
      <c r="L40" s="112">
        <f>[36]Outubro!$D$15</f>
        <v>28</v>
      </c>
      <c r="M40" s="112">
        <f>[36]Outubro!$D$16</f>
        <v>19.5</v>
      </c>
      <c r="N40" s="112">
        <f>[36]Outubro!$D$17</f>
        <v>17.899999999999999</v>
      </c>
      <c r="O40" s="112">
        <f>[36]Outubro!$D$18</f>
        <v>21.4</v>
      </c>
      <c r="P40" s="112">
        <f>[36]Outubro!$D$19</f>
        <v>22.6</v>
      </c>
      <c r="Q40" s="112">
        <f>[36]Outubro!$D$20</f>
        <v>29</v>
      </c>
      <c r="R40" s="112">
        <f>[36]Outubro!$D$21</f>
        <v>29.2</v>
      </c>
      <c r="S40" s="112">
        <f>[36]Outubro!$D$22</f>
        <v>27.5</v>
      </c>
      <c r="T40" s="112">
        <f>[36]Outubro!$D$23</f>
        <v>23.3</v>
      </c>
      <c r="U40" s="112">
        <f>[36]Outubro!$D$24</f>
        <v>23.6</v>
      </c>
      <c r="V40" s="112">
        <f>[36]Outubro!$D$25</f>
        <v>24.6</v>
      </c>
      <c r="W40" s="112">
        <f>[36]Outubro!$D$26</f>
        <v>27.2</v>
      </c>
      <c r="X40" s="112">
        <f>[36]Outubro!$D$27</f>
        <v>28.7</v>
      </c>
      <c r="Y40" s="112">
        <f>[36]Outubro!$D$28</f>
        <v>26.8</v>
      </c>
      <c r="Z40" s="112">
        <f>[36]Outubro!$D$29</f>
        <v>24.7</v>
      </c>
      <c r="AA40" s="112">
        <f>[36]Outubro!$D$30</f>
        <v>24.6</v>
      </c>
      <c r="AB40" s="112">
        <f>[36]Outubro!$D$31</f>
        <v>25.4</v>
      </c>
      <c r="AC40" s="112">
        <f>[36]Outubro!$D$32</f>
        <v>24.4</v>
      </c>
      <c r="AD40" s="112">
        <f>[36]Outubro!$D$33</f>
        <v>26.6</v>
      </c>
      <c r="AE40" s="112">
        <f>[36]Outubro!$D$34</f>
        <v>28.3</v>
      </c>
      <c r="AF40" s="112">
        <f>[36]Outubro!$D$35</f>
        <v>23.4</v>
      </c>
      <c r="AG40" s="117">
        <f t="shared" si="3"/>
        <v>17</v>
      </c>
      <c r="AH40" s="116">
        <f t="shared" si="4"/>
        <v>24.096774193548388</v>
      </c>
      <c r="AJ40" t="s">
        <v>35</v>
      </c>
      <c r="AK40" t="s">
        <v>35</v>
      </c>
    </row>
    <row r="41" spans="1:39" x14ac:dyDescent="0.2">
      <c r="A41" s="48" t="s">
        <v>154</v>
      </c>
      <c r="B41" s="112">
        <f>[37]Outubro!$D$5</f>
        <v>23</v>
      </c>
      <c r="C41" s="112">
        <f>[37]Outubro!$D$6</f>
        <v>21.7</v>
      </c>
      <c r="D41" s="112">
        <f>[37]Outubro!$D$7</f>
        <v>23.5</v>
      </c>
      <c r="E41" s="112">
        <f>[37]Outubro!$D$8</f>
        <v>24.8</v>
      </c>
      <c r="F41" s="112">
        <f>[37]Outubro!$D$9</f>
        <v>22.6</v>
      </c>
      <c r="G41" s="112">
        <f>[37]Outubro!$D$10</f>
        <v>21.6</v>
      </c>
      <c r="H41" s="112">
        <f>[37]Outubro!$D$11</f>
        <v>25.7</v>
      </c>
      <c r="I41" s="112">
        <f>[37]Outubro!$D$12</f>
        <v>20</v>
      </c>
      <c r="J41" s="112">
        <f>[37]Outubro!$D$13</f>
        <v>18.899999999999999</v>
      </c>
      <c r="K41" s="112">
        <f>[37]Outubro!$D$14</f>
        <v>18.8</v>
      </c>
      <c r="L41" s="112">
        <f>[37]Outubro!$D$15</f>
        <v>22.6</v>
      </c>
      <c r="M41" s="112">
        <f>[37]Outubro!$D$16</f>
        <v>24.6</v>
      </c>
      <c r="N41" s="112">
        <f>[37]Outubro!$D$17</f>
        <v>18.399999999999999</v>
      </c>
      <c r="O41" s="112">
        <f>[37]Outubro!$D$18</f>
        <v>20</v>
      </c>
      <c r="P41" s="112">
        <f>[37]Outubro!$D$19</f>
        <v>22.8</v>
      </c>
      <c r="Q41" s="112">
        <f>[37]Outubro!$D$20</f>
        <v>21.5</v>
      </c>
      <c r="R41" s="112">
        <f>[37]Outubro!$D$21</f>
        <v>24.3</v>
      </c>
      <c r="S41" s="112">
        <f>[37]Outubro!$D$22</f>
        <v>23.1</v>
      </c>
      <c r="T41" s="112">
        <f>[37]Outubro!$D$23</f>
        <v>22.3</v>
      </c>
      <c r="U41" s="112">
        <f>[37]Outubro!$D$24</f>
        <v>21.1</v>
      </c>
      <c r="V41" s="112">
        <f>[37]Outubro!$D$25</f>
        <v>22.6</v>
      </c>
      <c r="W41" s="112">
        <f>[37]Outubro!$D$26</f>
        <v>22.4</v>
      </c>
      <c r="X41" s="112">
        <f>[37]Outubro!$D$27</f>
        <v>22.3</v>
      </c>
      <c r="Y41" s="112">
        <f>[37]Outubro!$D$28</f>
        <v>24</v>
      </c>
      <c r="Z41" s="112">
        <f>[37]Outubro!$D$29</f>
        <v>22.1</v>
      </c>
      <c r="AA41" s="112">
        <f>[37]Outubro!$D$30</f>
        <v>20</v>
      </c>
      <c r="AB41" s="112">
        <f>[37]Outubro!$D$31</f>
        <v>23.1</v>
      </c>
      <c r="AC41" s="112">
        <f>[37]Outubro!$D$32</f>
        <v>23.1</v>
      </c>
      <c r="AD41" s="112">
        <f>[37]Outubro!$D$33</f>
        <v>24.4</v>
      </c>
      <c r="AE41" s="112">
        <f>[37]Outubro!$D$34</f>
        <v>23.6</v>
      </c>
      <c r="AF41" s="112">
        <f>[37]Outubro!$D$35</f>
        <v>24.4</v>
      </c>
      <c r="AG41" s="117">
        <f t="shared" si="3"/>
        <v>18.399999999999999</v>
      </c>
      <c r="AH41" s="116">
        <f t="shared" si="4"/>
        <v>22.364516129032264</v>
      </c>
      <c r="AL41" t="s">
        <v>35</v>
      </c>
    </row>
    <row r="42" spans="1:39" x14ac:dyDescent="0.2">
      <c r="A42" s="48" t="s">
        <v>17</v>
      </c>
      <c r="B42" s="112">
        <f>[38]Outubro!$D$5</f>
        <v>21.2</v>
      </c>
      <c r="C42" s="112">
        <f>[38]Outubro!$D$6</f>
        <v>19.899999999999999</v>
      </c>
      <c r="D42" s="112">
        <f>[38]Outubro!$D$7</f>
        <v>23.3</v>
      </c>
      <c r="E42" s="112">
        <f>[38]Outubro!$D$8</f>
        <v>24.8</v>
      </c>
      <c r="F42" s="112">
        <f>[38]Outubro!$D$9</f>
        <v>20.6</v>
      </c>
      <c r="G42" s="112">
        <f>[38]Outubro!$D$10</f>
        <v>20.8</v>
      </c>
      <c r="H42" s="112">
        <f>[38]Outubro!$D$11</f>
        <v>24.4</v>
      </c>
      <c r="I42" s="112">
        <f>[38]Outubro!$D$12</f>
        <v>18.3</v>
      </c>
      <c r="J42" s="112">
        <f>[38]Outubro!$D$13</f>
        <v>17.7</v>
      </c>
      <c r="K42" s="112">
        <f>[38]Outubro!$D$14</f>
        <v>15.5</v>
      </c>
      <c r="L42" s="112">
        <f>[38]Outubro!$D$15</f>
        <v>22.5</v>
      </c>
      <c r="M42" s="112">
        <f>[38]Outubro!$D$16</f>
        <v>21.1</v>
      </c>
      <c r="N42" s="112">
        <f>[38]Outubro!$D$17</f>
        <v>16.8</v>
      </c>
      <c r="O42" s="112">
        <f>[38]Outubro!$D$18</f>
        <v>18.7</v>
      </c>
      <c r="P42" s="112">
        <f>[38]Outubro!$D$19</f>
        <v>22</v>
      </c>
      <c r="Q42" s="112">
        <f>[38]Outubro!$D$20</f>
        <v>21.3</v>
      </c>
      <c r="R42" s="112">
        <f>[38]Outubro!$D$21</f>
        <v>22.7</v>
      </c>
      <c r="S42" s="112">
        <f>[38]Outubro!$D$22</f>
        <v>22.4</v>
      </c>
      <c r="T42" s="112">
        <f>[38]Outubro!$D$23</f>
        <v>21.9</v>
      </c>
      <c r="U42" s="112">
        <f>[38]Outubro!$D$24</f>
        <v>21.4</v>
      </c>
      <c r="V42" s="112">
        <f>[38]Outubro!$D$25</f>
        <v>21</v>
      </c>
      <c r="W42" s="112">
        <f>[38]Outubro!$D$26</f>
        <v>21.7</v>
      </c>
      <c r="X42" s="112">
        <f>[38]Outubro!$D$27</f>
        <v>21.3</v>
      </c>
      <c r="Y42" s="112">
        <f>[38]Outubro!$D$28</f>
        <v>21.2</v>
      </c>
      <c r="Z42" s="112">
        <f>[38]Outubro!$D$29</f>
        <v>20.7</v>
      </c>
      <c r="AA42" s="112">
        <f>[38]Outubro!$D$30</f>
        <v>21.7</v>
      </c>
      <c r="AB42" s="112">
        <f>[38]Outubro!$D$31</f>
        <v>21.6</v>
      </c>
      <c r="AC42" s="112">
        <f>[38]Outubro!$D$32</f>
        <v>22.1</v>
      </c>
      <c r="AD42" s="112">
        <f>[38]Outubro!$D$33</f>
        <v>25</v>
      </c>
      <c r="AE42" s="112">
        <f>[38]Outubro!$D$34</f>
        <v>24.4</v>
      </c>
      <c r="AF42" s="112">
        <f>[38]Outubro!$D$35</f>
        <v>21.9</v>
      </c>
      <c r="AG42" s="117">
        <f t="shared" si="3"/>
        <v>15.5</v>
      </c>
      <c r="AH42" s="116">
        <f t="shared" si="4"/>
        <v>21.287096774193547</v>
      </c>
      <c r="AJ42" t="s">
        <v>35</v>
      </c>
      <c r="AK42" t="s">
        <v>35</v>
      </c>
      <c r="AL42" t="s">
        <v>35</v>
      </c>
    </row>
    <row r="43" spans="1:39" x14ac:dyDescent="0.2">
      <c r="A43" s="48" t="s">
        <v>136</v>
      </c>
      <c r="B43" s="112">
        <f>[39]Outubro!$D$5</f>
        <v>22.3</v>
      </c>
      <c r="C43" s="112">
        <f>[39]Outubro!$D$6</f>
        <v>21</v>
      </c>
      <c r="D43" s="112">
        <f>[39]Outubro!$D$7</f>
        <v>22.7</v>
      </c>
      <c r="E43" s="112">
        <f>[39]Outubro!$D$8</f>
        <v>25.7</v>
      </c>
      <c r="F43" s="112">
        <f>[39]Outubro!$D$9</f>
        <v>23.7</v>
      </c>
      <c r="G43" s="112">
        <f>[39]Outubro!$D$10</f>
        <v>21.9</v>
      </c>
      <c r="H43" s="112">
        <f>[39]Outubro!$D$11</f>
        <v>24.1</v>
      </c>
      <c r="I43" s="112">
        <f>[39]Outubro!$D$12</f>
        <v>20.100000000000001</v>
      </c>
      <c r="J43" s="112">
        <f>[39]Outubro!$D$13</f>
        <v>18</v>
      </c>
      <c r="K43" s="112">
        <f>[39]Outubro!$D$14</f>
        <v>16.399999999999999</v>
      </c>
      <c r="L43" s="112">
        <f>[39]Outubro!$D$15</f>
        <v>21.6</v>
      </c>
      <c r="M43" s="112">
        <f>[39]Outubro!$D$16</f>
        <v>24.4</v>
      </c>
      <c r="N43" s="112">
        <f>[39]Outubro!$D$17</f>
        <v>17.899999999999999</v>
      </c>
      <c r="O43" s="112">
        <f>[39]Outubro!$D$18</f>
        <v>19.2</v>
      </c>
      <c r="P43" s="112">
        <f>[39]Outubro!$D$19</f>
        <v>19.600000000000001</v>
      </c>
      <c r="Q43" s="112">
        <f>[39]Outubro!$D$20</f>
        <v>22.2</v>
      </c>
      <c r="R43" s="112">
        <f>[39]Outubro!$D$21</f>
        <v>23.1</v>
      </c>
      <c r="S43" s="112">
        <f>[39]Outubro!$D$22</f>
        <v>21.6</v>
      </c>
      <c r="T43" s="112">
        <f>[39]Outubro!$D$23</f>
        <v>22</v>
      </c>
      <c r="U43" s="112">
        <f>[39]Outubro!$D$24</f>
        <v>20.6</v>
      </c>
      <c r="V43" s="112">
        <f>[39]Outubro!$D$25</f>
        <v>21.6</v>
      </c>
      <c r="W43" s="112">
        <f>[39]Outubro!$D$26</f>
        <v>20.3</v>
      </c>
      <c r="X43" s="112">
        <f>[39]Outubro!$D$27</f>
        <v>22.6</v>
      </c>
      <c r="Y43" s="112">
        <f>[39]Outubro!$D$28</f>
        <v>22.2</v>
      </c>
      <c r="Z43" s="112">
        <f>[39]Outubro!$D$29</f>
        <v>21.7</v>
      </c>
      <c r="AA43" s="112">
        <f>[39]Outubro!$D$30</f>
        <v>22.8</v>
      </c>
      <c r="AB43" s="112">
        <f>[39]Outubro!$D$31</f>
        <v>22.5</v>
      </c>
      <c r="AC43" s="112">
        <f>[39]Outubro!$D$32</f>
        <v>21.8</v>
      </c>
      <c r="AD43" s="112">
        <f>[39]Outubro!$D$33</f>
        <v>25.1</v>
      </c>
      <c r="AE43" s="112">
        <f>[39]Outubro!$D$34</f>
        <v>23.9</v>
      </c>
      <c r="AF43" s="112">
        <f>[39]Outubro!$D$35</f>
        <v>24.4</v>
      </c>
      <c r="AG43" s="117">
        <f t="shared" si="3"/>
        <v>16.399999999999999</v>
      </c>
      <c r="AH43" s="116">
        <f t="shared" si="4"/>
        <v>21.838709677419356</v>
      </c>
      <c r="AJ43" t="s">
        <v>35</v>
      </c>
    </row>
    <row r="44" spans="1:39" x14ac:dyDescent="0.2">
      <c r="A44" s="48" t="s">
        <v>18</v>
      </c>
      <c r="B44" s="112">
        <f>[40]Outubro!$D$5</f>
        <v>22</v>
      </c>
      <c r="C44" s="112">
        <f>[40]Outubro!$D$6</f>
        <v>21</v>
      </c>
      <c r="D44" s="112">
        <f>[40]Outubro!$D$7</f>
        <v>22.8</v>
      </c>
      <c r="E44" s="112">
        <f>[40]Outubro!$D$8</f>
        <v>22.8</v>
      </c>
      <c r="F44" s="112">
        <f>[40]Outubro!$D$9</f>
        <v>22</v>
      </c>
      <c r="G44" s="112">
        <f>[40]Outubro!$D$10</f>
        <v>22.1</v>
      </c>
      <c r="H44" s="112">
        <f>[40]Outubro!$D$11</f>
        <v>22.6</v>
      </c>
      <c r="I44" s="112">
        <f>[40]Outubro!$D$12</f>
        <v>20.6</v>
      </c>
      <c r="J44" s="112">
        <f>[40]Outubro!$D$13</f>
        <v>17.899999999999999</v>
      </c>
      <c r="K44" s="112">
        <f>[40]Outubro!$D$14</f>
        <v>20.100000000000001</v>
      </c>
      <c r="L44" s="112">
        <f>[40]Outubro!$D$15</f>
        <v>21.9</v>
      </c>
      <c r="M44" s="112">
        <f>[40]Outubro!$D$16</f>
        <v>23.3</v>
      </c>
      <c r="N44" s="112">
        <f>[40]Outubro!$D$17</f>
        <v>17.2</v>
      </c>
      <c r="O44" s="112">
        <f>[40]Outubro!$D$18</f>
        <v>20.5</v>
      </c>
      <c r="P44" s="112">
        <f>[40]Outubro!$D$19</f>
        <v>21.7</v>
      </c>
      <c r="Q44" s="112">
        <f>[40]Outubro!$D$20</f>
        <v>21.4</v>
      </c>
      <c r="R44" s="112">
        <f>[40]Outubro!$D$21</f>
        <v>22.2</v>
      </c>
      <c r="S44" s="112">
        <f>[40]Outubro!$D$22</f>
        <v>22.3</v>
      </c>
      <c r="T44" s="112">
        <f>[40]Outubro!$D$23</f>
        <v>23.8</v>
      </c>
      <c r="U44" s="112">
        <f>[40]Outubro!$D$24</f>
        <v>21.4</v>
      </c>
      <c r="V44" s="112">
        <f>[40]Outubro!$D$25</f>
        <v>21.4</v>
      </c>
      <c r="W44" s="112">
        <f>[40]Outubro!$D$26</f>
        <v>22.3</v>
      </c>
      <c r="X44" s="112">
        <f>[40]Outubro!$D$27</f>
        <v>24</v>
      </c>
      <c r="Y44" s="112">
        <f>[40]Outubro!$D$28</f>
        <v>23.3</v>
      </c>
      <c r="Z44" s="112">
        <f>[40]Outubro!$D$29</f>
        <v>21.6</v>
      </c>
      <c r="AA44" s="112">
        <f>[40]Outubro!$D$30</f>
        <v>21.7</v>
      </c>
      <c r="AB44" s="112">
        <f>[40]Outubro!$D$31</f>
        <v>22.5</v>
      </c>
      <c r="AC44" s="112">
        <f>[40]Outubro!$D$32</f>
        <v>22.9</v>
      </c>
      <c r="AD44" s="112">
        <f>[40]Outubro!$D$33</f>
        <v>24.2</v>
      </c>
      <c r="AE44" s="112">
        <f>[40]Outubro!$D$34</f>
        <v>24.6</v>
      </c>
      <c r="AF44" s="112">
        <f>[40]Outubro!$D$35</f>
        <v>22.7</v>
      </c>
      <c r="AG44" s="117">
        <f t="shared" ref="AG44" si="5">MIN(B44:AF44)</f>
        <v>17.2</v>
      </c>
      <c r="AH44" s="116">
        <f t="shared" ref="AH44" si="6">AVERAGE(B44:AF44)</f>
        <v>21.961290322580648</v>
      </c>
      <c r="AJ44" t="s">
        <v>35</v>
      </c>
      <c r="AL44" s="12" t="s">
        <v>35</v>
      </c>
    </row>
    <row r="45" spans="1:39" hidden="1" x14ac:dyDescent="0.2">
      <c r="A45" s="48" t="s">
        <v>141</v>
      </c>
      <c r="B45" s="112" t="str">
        <f>[41]Outubro!$D$5</f>
        <v>*</v>
      </c>
      <c r="C45" s="112" t="str">
        <f>[41]Outubro!$D$6</f>
        <v>*</v>
      </c>
      <c r="D45" s="112" t="str">
        <f>[41]Outubro!$D$7</f>
        <v>*</v>
      </c>
      <c r="E45" s="112" t="str">
        <f>[41]Outubro!$D$8</f>
        <v>*</v>
      </c>
      <c r="F45" s="112" t="str">
        <f>[41]Outubro!$D$9</f>
        <v>*</v>
      </c>
      <c r="G45" s="112" t="str">
        <f>[41]Outubro!$D$10</f>
        <v>*</v>
      </c>
      <c r="H45" s="112" t="str">
        <f>[41]Outubro!$D$11</f>
        <v>*</v>
      </c>
      <c r="I45" s="112" t="str">
        <f>[41]Outubro!$D$12</f>
        <v>*</v>
      </c>
      <c r="J45" s="112" t="str">
        <f>[41]Outubro!$D$13</f>
        <v>*</v>
      </c>
      <c r="K45" s="112" t="str">
        <f>[41]Outubro!$D$14</f>
        <v>*</v>
      </c>
      <c r="L45" s="112" t="str">
        <f>[41]Outubro!$D$15</f>
        <v>*</v>
      </c>
      <c r="M45" s="112" t="str">
        <f>[41]Outubro!$D$16</f>
        <v>*</v>
      </c>
      <c r="N45" s="112" t="str">
        <f>[41]Outubro!$D$17</f>
        <v>*</v>
      </c>
      <c r="O45" s="112" t="str">
        <f>[41]Outubro!$D$18</f>
        <v>*</v>
      </c>
      <c r="P45" s="112" t="str">
        <f>[41]Outubro!$D$19</f>
        <v>*</v>
      </c>
      <c r="Q45" s="112" t="str">
        <f>[41]Outubro!$D$20</f>
        <v>*</v>
      </c>
      <c r="R45" s="112" t="str">
        <f>[41]Outubro!$D$21</f>
        <v>*</v>
      </c>
      <c r="S45" s="112" t="str">
        <f>[41]Outubro!$D$22</f>
        <v>*</v>
      </c>
      <c r="T45" s="112" t="str">
        <f>[41]Outubro!$D$23</f>
        <v>*</v>
      </c>
      <c r="U45" s="112" t="str">
        <f>[41]Outubro!$D$24</f>
        <v>*</v>
      </c>
      <c r="V45" s="112" t="str">
        <f>[41]Outubro!$D$25</f>
        <v>*</v>
      </c>
      <c r="W45" s="112" t="str">
        <f>[41]Outubro!$D$26</f>
        <v>*</v>
      </c>
      <c r="X45" s="112" t="str">
        <f>[41]Outubro!$D$27</f>
        <v>*</v>
      </c>
      <c r="Y45" s="112" t="str">
        <f>[41]Outubro!$D$28</f>
        <v>*</v>
      </c>
      <c r="Z45" s="112" t="str">
        <f>[41]Outubro!$D$29</f>
        <v>*</v>
      </c>
      <c r="AA45" s="112" t="str">
        <f>[41]Outubro!$D$30</f>
        <v>*</v>
      </c>
      <c r="AB45" s="112" t="str">
        <f>[41]Outubro!$D$31</f>
        <v>*</v>
      </c>
      <c r="AC45" s="112" t="str">
        <f>[41]Outubro!$D$32</f>
        <v>*</v>
      </c>
      <c r="AD45" s="112" t="str">
        <f>[41]Outubro!$D$33</f>
        <v>*</v>
      </c>
      <c r="AE45" s="112" t="str">
        <f>[41]Outubro!$D$34</f>
        <v>*</v>
      </c>
      <c r="AF45" s="112" t="str">
        <f>[41]Outubro!$D$35</f>
        <v>*</v>
      </c>
      <c r="AG45" s="115" t="s">
        <v>197</v>
      </c>
      <c r="AH45" s="116" t="s">
        <v>197</v>
      </c>
      <c r="AL45" t="s">
        <v>35</v>
      </c>
      <c r="AM45" t="s">
        <v>35</v>
      </c>
    </row>
    <row r="46" spans="1:39" x14ac:dyDescent="0.2">
      <c r="A46" s="48" t="s">
        <v>19</v>
      </c>
      <c r="B46" s="112">
        <f>[42]Outubro!$D$5</f>
        <v>19.600000000000001</v>
      </c>
      <c r="C46" s="112">
        <f>[42]Outubro!$D$6</f>
        <v>17.899999999999999</v>
      </c>
      <c r="D46" s="112">
        <f>[42]Outubro!$D$7</f>
        <v>22.1</v>
      </c>
      <c r="E46" s="112">
        <f>[42]Outubro!$D$8</f>
        <v>19.8</v>
      </c>
      <c r="F46" s="112">
        <f>[42]Outubro!$D$9</f>
        <v>16.899999999999999</v>
      </c>
      <c r="G46" s="112">
        <f>[42]Outubro!$D$10</f>
        <v>17.899999999999999</v>
      </c>
      <c r="H46" s="112">
        <f>[42]Outubro!$D$11</f>
        <v>21.9</v>
      </c>
      <c r="I46" s="112">
        <f>[42]Outubro!$D$12</f>
        <v>17.7</v>
      </c>
      <c r="J46" s="112">
        <f>[42]Outubro!$D$13</f>
        <v>14.7</v>
      </c>
      <c r="K46" s="112">
        <f>[42]Outubro!$D$14</f>
        <v>15.7</v>
      </c>
      <c r="L46" s="112">
        <f>[42]Outubro!$D$15</f>
        <v>21.4</v>
      </c>
      <c r="M46" s="112">
        <f>[42]Outubro!$D$16</f>
        <v>16.600000000000001</v>
      </c>
      <c r="N46" s="112">
        <f>[42]Outubro!$D$17</f>
        <v>13.3</v>
      </c>
      <c r="O46" s="112">
        <f>[42]Outubro!$D$18</f>
        <v>17.7</v>
      </c>
      <c r="P46" s="112">
        <f>[42]Outubro!$D$19</f>
        <v>19.2</v>
      </c>
      <c r="Q46" s="112">
        <f>[42]Outubro!$D$20</f>
        <v>23.4</v>
      </c>
      <c r="R46" s="112">
        <f>[42]Outubro!$D$21</f>
        <v>22.6</v>
      </c>
      <c r="S46" s="112">
        <f>[42]Outubro!$D$22</f>
        <v>19.100000000000001</v>
      </c>
      <c r="T46" s="112">
        <f>[42]Outubro!$D$23</f>
        <v>21.1</v>
      </c>
      <c r="U46" s="112">
        <f>[42]Outubro!$D$24</f>
        <v>19.3</v>
      </c>
      <c r="V46" s="112">
        <f>[42]Outubro!$D$25</f>
        <v>20.7</v>
      </c>
      <c r="W46" s="112">
        <f>[42]Outubro!$D$26</f>
        <v>20.6</v>
      </c>
      <c r="X46" s="112">
        <f>[42]Outubro!$D$27</f>
        <v>19.7</v>
      </c>
      <c r="Y46" s="112">
        <f>[42]Outubro!$D$28</f>
        <v>18.899999999999999</v>
      </c>
      <c r="Z46" s="112">
        <f>[42]Outubro!$D$29</f>
        <v>19.2</v>
      </c>
      <c r="AA46" s="112">
        <f>[42]Outubro!$D$30</f>
        <v>19.3</v>
      </c>
      <c r="AB46" s="112">
        <f>[42]Outubro!$D$31</f>
        <v>20.2</v>
      </c>
      <c r="AC46" s="112">
        <f>[42]Outubro!$D$32</f>
        <v>19.7</v>
      </c>
      <c r="AD46" s="112">
        <f>[42]Outubro!$D$33</f>
        <v>21.6</v>
      </c>
      <c r="AE46" s="112">
        <f>[42]Outubro!$D$34</f>
        <v>19.3</v>
      </c>
      <c r="AF46" s="112">
        <f>[42]Outubro!$D$35</f>
        <v>18.899999999999999</v>
      </c>
      <c r="AG46" s="117">
        <f t="shared" si="3"/>
        <v>13.3</v>
      </c>
      <c r="AH46" s="116">
        <f t="shared" si="4"/>
        <v>19.225806451612904</v>
      </c>
      <c r="AI46" s="12" t="s">
        <v>35</v>
      </c>
      <c r="AJ46" t="s">
        <v>35</v>
      </c>
    </row>
    <row r="47" spans="1:39" x14ac:dyDescent="0.2">
      <c r="A47" s="48" t="s">
        <v>23</v>
      </c>
      <c r="B47" s="112">
        <f>[43]Outubro!$D$5</f>
        <v>21.9</v>
      </c>
      <c r="C47" s="112">
        <f>[43]Outubro!$D$6</f>
        <v>20.9</v>
      </c>
      <c r="D47" s="112">
        <f>[43]Outubro!$D$7</f>
        <v>25.3</v>
      </c>
      <c r="E47" s="112">
        <f>[43]Outubro!$D$8</f>
        <v>24.5</v>
      </c>
      <c r="F47" s="112">
        <f>[43]Outubro!$D$9</f>
        <v>19</v>
      </c>
      <c r="G47" s="112">
        <f>[43]Outubro!$D$10</f>
        <v>22.6</v>
      </c>
      <c r="H47" s="112">
        <f>[43]Outubro!$D$11</f>
        <v>25.7</v>
      </c>
      <c r="I47" s="112">
        <f>[43]Outubro!$D$12</f>
        <v>18.399999999999999</v>
      </c>
      <c r="J47" s="112">
        <f>[43]Outubro!$D$13</f>
        <v>17.3</v>
      </c>
      <c r="K47" s="112">
        <f>[43]Outubro!$D$14</f>
        <v>18.3</v>
      </c>
      <c r="L47" s="112">
        <f>[43]Outubro!$D$15</f>
        <v>24.6</v>
      </c>
      <c r="M47" s="112">
        <f>[43]Outubro!$D$16</f>
        <v>23.7</v>
      </c>
      <c r="N47" s="112">
        <f>[43]Outubro!$D$17</f>
        <v>16.399999999999999</v>
      </c>
      <c r="O47" s="112">
        <f>[43]Outubro!$D$18</f>
        <v>18.3</v>
      </c>
      <c r="P47" s="112">
        <f>[43]Outubro!$D$19</f>
        <v>22.4</v>
      </c>
      <c r="Q47" s="112">
        <f>[43]Outubro!$D$20</f>
        <v>21.8</v>
      </c>
      <c r="R47" s="112">
        <f>[43]Outubro!$D$21</f>
        <v>25.2</v>
      </c>
      <c r="S47" s="112">
        <f>[43]Outubro!$D$22</f>
        <v>24</v>
      </c>
      <c r="T47" s="112">
        <f>[43]Outubro!$D$23</f>
        <v>21.2</v>
      </c>
      <c r="U47" s="112">
        <f>[43]Outubro!$D$24</f>
        <v>21.2</v>
      </c>
      <c r="V47" s="112">
        <f>[43]Outubro!$D$25</f>
        <v>19.899999999999999</v>
      </c>
      <c r="W47" s="112">
        <f>[43]Outubro!$D$26</f>
        <v>24.1</v>
      </c>
      <c r="X47" s="112">
        <f>[43]Outubro!$D$27</f>
        <v>25.4</v>
      </c>
      <c r="Y47" s="112">
        <f>[43]Outubro!$D$28</f>
        <v>22.1</v>
      </c>
      <c r="Z47" s="112">
        <f>[43]Outubro!$D$29</f>
        <v>20.3</v>
      </c>
      <c r="AA47" s="112">
        <f>[43]Outubro!$D$30</f>
        <v>22.6</v>
      </c>
      <c r="AB47" s="112">
        <f>[43]Outubro!$D$31</f>
        <v>21.7</v>
      </c>
      <c r="AC47" s="112">
        <f>[43]Outubro!$D$32</f>
        <v>23.5</v>
      </c>
      <c r="AD47" s="112">
        <f>[43]Outubro!$D$33</f>
        <v>24.3</v>
      </c>
      <c r="AE47" s="112">
        <f>[43]Outubro!$D$34</f>
        <v>24.3</v>
      </c>
      <c r="AF47" s="112">
        <f>[43]Outubro!$D$35</f>
        <v>23.2</v>
      </c>
      <c r="AG47" s="117">
        <f t="shared" si="3"/>
        <v>16.399999999999999</v>
      </c>
      <c r="AH47" s="116">
        <f t="shared" si="4"/>
        <v>22.06774193548387</v>
      </c>
    </row>
    <row r="48" spans="1:39" x14ac:dyDescent="0.2">
      <c r="A48" s="48" t="s">
        <v>34</v>
      </c>
      <c r="B48" s="112">
        <f>[44]Outubro!$D$5</f>
        <v>23.1</v>
      </c>
      <c r="C48" s="112">
        <f>[44]Outubro!$D$6</f>
        <v>22.4</v>
      </c>
      <c r="D48" s="112">
        <f>[44]Outubro!$D$7</f>
        <v>23.5</v>
      </c>
      <c r="E48" s="112">
        <f>[44]Outubro!$D$8</f>
        <v>24.2</v>
      </c>
      <c r="F48" s="112">
        <f>[44]Outubro!$D$9</f>
        <v>24.1</v>
      </c>
      <c r="G48" s="112">
        <f>[44]Outubro!$D$10</f>
        <v>25.2</v>
      </c>
      <c r="H48" s="112">
        <f>[44]Outubro!$D$11</f>
        <v>23.5</v>
      </c>
      <c r="I48" s="112">
        <f>[44]Outubro!$D$12</f>
        <v>22.8</v>
      </c>
      <c r="J48" s="112">
        <f>[44]Outubro!$D$13</f>
        <v>22.2</v>
      </c>
      <c r="K48" s="112">
        <f>[44]Outubro!$D$14</f>
        <v>22.3</v>
      </c>
      <c r="L48" s="112">
        <f>[44]Outubro!$D$15</f>
        <v>24.4</v>
      </c>
      <c r="M48" s="112">
        <f>[44]Outubro!$D$16</f>
        <v>21.5</v>
      </c>
      <c r="N48" s="112">
        <f>[44]Outubro!$D$17</f>
        <v>19.2</v>
      </c>
      <c r="O48" s="112">
        <f>[44]Outubro!$D$18</f>
        <v>21.2</v>
      </c>
      <c r="P48" s="112">
        <f>[44]Outubro!$D$19</f>
        <v>22.6</v>
      </c>
      <c r="Q48" s="112">
        <f>[44]Outubro!$D$20</f>
        <v>22.1</v>
      </c>
      <c r="R48" s="112">
        <f>[44]Outubro!$D$21</f>
        <v>23</v>
      </c>
      <c r="S48" s="112">
        <f>[44]Outubro!$D$22</f>
        <v>22.9</v>
      </c>
      <c r="T48" s="112">
        <f>[44]Outubro!$D$23</f>
        <v>23.9</v>
      </c>
      <c r="U48" s="112">
        <f>[44]Outubro!$D$24</f>
        <v>24.2</v>
      </c>
      <c r="V48" s="112">
        <f>[44]Outubro!$D$25</f>
        <v>23.4</v>
      </c>
      <c r="W48" s="112">
        <f>[44]Outubro!$D$26</f>
        <v>21.9</v>
      </c>
      <c r="X48" s="112">
        <f>[44]Outubro!$D$27</f>
        <v>24.5</v>
      </c>
      <c r="Y48" s="112">
        <f>[44]Outubro!$D$28</f>
        <v>23.2</v>
      </c>
      <c r="Z48" s="112">
        <f>[44]Outubro!$D$29</f>
        <v>22.1</v>
      </c>
      <c r="AA48" s="112">
        <f>[44]Outubro!$D$30</f>
        <v>22.7</v>
      </c>
      <c r="AB48" s="112">
        <f>[44]Outubro!$D$31</f>
        <v>23.3</v>
      </c>
      <c r="AC48" s="112">
        <f>[44]Outubro!$D$32</f>
        <v>22.3</v>
      </c>
      <c r="AD48" s="112">
        <f>[44]Outubro!$D$33</f>
        <v>23.7</v>
      </c>
      <c r="AE48" s="112">
        <f>[44]Outubro!$D$34</f>
        <v>22.6</v>
      </c>
      <c r="AF48" s="112">
        <f>[44]Outubro!$D$35</f>
        <v>22.9</v>
      </c>
      <c r="AG48" s="117">
        <f t="shared" si="3"/>
        <v>19.2</v>
      </c>
      <c r="AH48" s="116">
        <f t="shared" si="4"/>
        <v>22.932258064516127</v>
      </c>
      <c r="AI48" s="12" t="s">
        <v>35</v>
      </c>
      <c r="AJ48" t="s">
        <v>35</v>
      </c>
      <c r="AL48" t="s">
        <v>35</v>
      </c>
    </row>
    <row r="49" spans="1:39" x14ac:dyDescent="0.2">
      <c r="A49" s="48" t="s">
        <v>20</v>
      </c>
      <c r="B49" s="112">
        <f>[45]Outubro!$D$5</f>
        <v>23.6</v>
      </c>
      <c r="C49" s="112">
        <f>[45]Outubro!$D$6</f>
        <v>24.1</v>
      </c>
      <c r="D49" s="112">
        <f>[45]Outubro!$D$7</f>
        <v>24.4</v>
      </c>
      <c r="E49" s="112">
        <f>[45]Outubro!$D$8</f>
        <v>27.1</v>
      </c>
      <c r="F49" s="112">
        <f>[45]Outubro!$D$9</f>
        <v>26</v>
      </c>
      <c r="G49" s="112">
        <f>[45]Outubro!$D$10</f>
        <v>27.1</v>
      </c>
      <c r="H49" s="112">
        <f>[45]Outubro!$D$11</f>
        <v>24.8</v>
      </c>
      <c r="I49" s="112">
        <f>[45]Outubro!$D$12</f>
        <v>22.4</v>
      </c>
      <c r="J49" s="112">
        <f>[45]Outubro!$D$13</f>
        <v>20.2</v>
      </c>
      <c r="K49" s="112">
        <f>[45]Outubro!$D$14</f>
        <v>19.899999999999999</v>
      </c>
      <c r="L49" s="112">
        <f>[45]Outubro!$D$15</f>
        <v>22.4</v>
      </c>
      <c r="M49" s="112">
        <f>[45]Outubro!$D$16</f>
        <v>26.2</v>
      </c>
      <c r="N49" s="112">
        <f>[45]Outubro!$D$17</f>
        <v>22</v>
      </c>
      <c r="O49" s="112">
        <f>[45]Outubro!$D$18</f>
        <v>22</v>
      </c>
      <c r="P49" s="112">
        <f>[45]Outubro!$D$19</f>
        <v>21</v>
      </c>
      <c r="Q49" s="112">
        <f>[45]Outubro!$D$20</f>
        <v>24.4</v>
      </c>
      <c r="R49" s="112">
        <f>[45]Outubro!$D$21</f>
        <v>26.1</v>
      </c>
      <c r="S49" s="112">
        <f>[45]Outubro!$D$22</f>
        <v>23.3</v>
      </c>
      <c r="T49" s="112">
        <f>[45]Outubro!$D$23</f>
        <v>23.1</v>
      </c>
      <c r="U49" s="112">
        <f>[45]Outubro!$D$24</f>
        <v>20.399999999999999</v>
      </c>
      <c r="V49" s="112">
        <f>[45]Outubro!$D$25</f>
        <v>22.2</v>
      </c>
      <c r="W49" s="112">
        <f>[45]Outubro!$D$26</f>
        <v>21.4</v>
      </c>
      <c r="X49" s="112">
        <f>[45]Outubro!$D$27</f>
        <v>25</v>
      </c>
      <c r="Y49" s="112">
        <f>[45]Outubro!$D$28</f>
        <v>23.2</v>
      </c>
      <c r="Z49" s="112">
        <f>[45]Outubro!$D$29</f>
        <v>23.4</v>
      </c>
      <c r="AA49" s="112">
        <f>[45]Outubro!$D$30</f>
        <v>25.1</v>
      </c>
      <c r="AB49" s="112">
        <f>[45]Outubro!$D$31</f>
        <v>22.1</v>
      </c>
      <c r="AC49" s="112">
        <f>[45]Outubro!$D$32</f>
        <v>22.6</v>
      </c>
      <c r="AD49" s="112">
        <f>[45]Outubro!$D$33</f>
        <v>22.3</v>
      </c>
      <c r="AE49" s="112">
        <f>[45]Outubro!$D$34</f>
        <v>24.2</v>
      </c>
      <c r="AF49" s="112">
        <f>[45]Outubro!$D$35</f>
        <v>23.6</v>
      </c>
      <c r="AG49" s="117">
        <f t="shared" si="3"/>
        <v>19.899999999999999</v>
      </c>
      <c r="AH49" s="116">
        <f t="shared" si="4"/>
        <v>23.406451612903229</v>
      </c>
    </row>
    <row r="50" spans="1:39" s="5" customFormat="1" ht="17.100000000000001" customHeight="1" x14ac:dyDescent="0.2">
      <c r="A50" s="49" t="s">
        <v>199</v>
      </c>
      <c r="B50" s="113">
        <f t="shared" ref="B50:AG50" si="7">MIN(B5:B49)</f>
        <v>18.3</v>
      </c>
      <c r="C50" s="113">
        <f t="shared" si="7"/>
        <v>17.899999999999999</v>
      </c>
      <c r="D50" s="113">
        <f t="shared" si="7"/>
        <v>20.399999999999999</v>
      </c>
      <c r="E50" s="113">
        <f t="shared" si="7"/>
        <v>17.399999999999999</v>
      </c>
      <c r="F50" s="113">
        <f t="shared" si="7"/>
        <v>15.3</v>
      </c>
      <c r="G50" s="113">
        <f t="shared" si="7"/>
        <v>17.2</v>
      </c>
      <c r="H50" s="113">
        <f t="shared" si="7"/>
        <v>21.9</v>
      </c>
      <c r="I50" s="113">
        <f t="shared" si="7"/>
        <v>16.2</v>
      </c>
      <c r="J50" s="113">
        <f t="shared" si="7"/>
        <v>13.2</v>
      </c>
      <c r="K50" s="113">
        <f t="shared" si="7"/>
        <v>12.5</v>
      </c>
      <c r="L50" s="113">
        <f t="shared" si="7"/>
        <v>20.2</v>
      </c>
      <c r="M50" s="113">
        <f t="shared" si="7"/>
        <v>14.8</v>
      </c>
      <c r="N50" s="113">
        <f t="shared" si="7"/>
        <v>12.3</v>
      </c>
      <c r="O50" s="113">
        <f t="shared" si="7"/>
        <v>17.5</v>
      </c>
      <c r="P50" s="113">
        <f t="shared" si="7"/>
        <v>18.600000000000001</v>
      </c>
      <c r="Q50" s="113">
        <f t="shared" si="7"/>
        <v>20.9</v>
      </c>
      <c r="R50" s="113">
        <f t="shared" si="7"/>
        <v>19.5</v>
      </c>
      <c r="S50" s="113">
        <f t="shared" si="7"/>
        <v>18.7</v>
      </c>
      <c r="T50" s="113">
        <f t="shared" si="7"/>
        <v>20.399999999999999</v>
      </c>
      <c r="U50" s="113">
        <f t="shared" si="7"/>
        <v>17.100000000000001</v>
      </c>
      <c r="V50" s="113">
        <f t="shared" si="7"/>
        <v>19.2</v>
      </c>
      <c r="W50" s="113">
        <f t="shared" si="7"/>
        <v>19.100000000000001</v>
      </c>
      <c r="X50" s="113">
        <f t="shared" si="7"/>
        <v>19</v>
      </c>
      <c r="Y50" s="113">
        <f t="shared" si="7"/>
        <v>18.899999999999999</v>
      </c>
      <c r="Z50" s="113">
        <f t="shared" si="7"/>
        <v>19.2</v>
      </c>
      <c r="AA50" s="113">
        <f t="shared" si="7"/>
        <v>19.3</v>
      </c>
      <c r="AB50" s="113">
        <f t="shared" si="7"/>
        <v>20.2</v>
      </c>
      <c r="AC50" s="113">
        <f t="shared" si="7"/>
        <v>19.7</v>
      </c>
      <c r="AD50" s="113">
        <f t="shared" si="7"/>
        <v>21.6</v>
      </c>
      <c r="AE50" s="113">
        <f t="shared" si="7"/>
        <v>19</v>
      </c>
      <c r="AF50" s="113">
        <f t="shared" si="7"/>
        <v>18.3</v>
      </c>
      <c r="AG50" s="117">
        <f t="shared" si="7"/>
        <v>12.3</v>
      </c>
      <c r="AH50" s="116">
        <f>AVERAGE(AH5:AH49)</f>
        <v>21.954153459967781</v>
      </c>
      <c r="AL50" s="5" t="s">
        <v>35</v>
      </c>
    </row>
    <row r="51" spans="1:39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45"/>
      <c r="AF51" s="50"/>
      <c r="AG51" s="43"/>
      <c r="AH51" s="44"/>
    </row>
    <row r="52" spans="1:39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  <c r="AL52" t="s">
        <v>35</v>
      </c>
      <c r="AM5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</row>
    <row r="54" spans="1:39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</row>
    <row r="55" spans="1:39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45"/>
      <c r="AG55" s="43"/>
      <c r="AH55" s="44"/>
      <c r="AK55" t="s">
        <v>35</v>
      </c>
      <c r="AL55" t="s">
        <v>35</v>
      </c>
    </row>
    <row r="56" spans="1:39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46"/>
      <c r="AG56" s="43"/>
      <c r="AH56" s="44"/>
      <c r="AL56" t="s">
        <v>35</v>
      </c>
    </row>
    <row r="57" spans="1:39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  <c r="AL57" s="12" t="s">
        <v>35</v>
      </c>
    </row>
    <row r="58" spans="1:39" x14ac:dyDescent="0.2">
      <c r="AJ58" t="s">
        <v>35</v>
      </c>
    </row>
    <row r="60" spans="1:39" x14ac:dyDescent="0.2">
      <c r="AD60" s="2" t="s">
        <v>35</v>
      </c>
    </row>
    <row r="61" spans="1:39" x14ac:dyDescent="0.2">
      <c r="AL61" s="12" t="s">
        <v>35</v>
      </c>
    </row>
    <row r="62" spans="1:39" x14ac:dyDescent="0.2">
      <c r="AI62" s="12" t="s">
        <v>35</v>
      </c>
      <c r="AJ62" t="s">
        <v>35</v>
      </c>
      <c r="AM62" s="12" t="s">
        <v>35</v>
      </c>
    </row>
    <row r="65" spans="9:39" x14ac:dyDescent="0.2">
      <c r="I65" s="2" t="s">
        <v>35</v>
      </c>
      <c r="Y65" s="2" t="s">
        <v>35</v>
      </c>
      <c r="AB65" s="2" t="s">
        <v>35</v>
      </c>
      <c r="AI65" t="s">
        <v>35</v>
      </c>
    </row>
    <row r="72" spans="9:39" x14ac:dyDescent="0.2">
      <c r="AI72" s="12" t="s">
        <v>35</v>
      </c>
      <c r="AM72" t="s">
        <v>35</v>
      </c>
    </row>
    <row r="73" spans="9:39" x14ac:dyDescent="0.2">
      <c r="AM73" s="12" t="s">
        <v>35</v>
      </c>
    </row>
  </sheetData>
  <mergeCells count="34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B5" sqref="B5:AG50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26" t="s">
        <v>208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</row>
    <row r="2" spans="1:37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5"/>
    </row>
    <row r="3" spans="1:37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33" t="s">
        <v>26</v>
      </c>
    </row>
    <row r="4" spans="1:37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33"/>
    </row>
    <row r="5" spans="1:37" s="5" customFormat="1" x14ac:dyDescent="0.2">
      <c r="A5" s="48" t="s">
        <v>30</v>
      </c>
      <c r="B5" s="110">
        <f>[1]Outubro!$E$5</f>
        <v>79.375</v>
      </c>
      <c r="C5" s="110">
        <f>[1]Outubro!$E$6</f>
        <v>70.916666666666671</v>
      </c>
      <c r="D5" s="110">
        <f>[1]Outubro!$E$7</f>
        <v>59.166666666666664</v>
      </c>
      <c r="E5" s="110">
        <f>[1]Outubro!$E$8</f>
        <v>57</v>
      </c>
      <c r="F5" s="110">
        <f>[1]Outubro!$E$9</f>
        <v>55.5</v>
      </c>
      <c r="G5" s="110">
        <f>[1]Outubro!$E$10</f>
        <v>60.625</v>
      </c>
      <c r="H5" s="110">
        <f>[1]Outubro!$E$11</f>
        <v>65.083333333333329</v>
      </c>
      <c r="I5" s="110">
        <f>[1]Outubro!$E$12</f>
        <v>82.458333333333329</v>
      </c>
      <c r="J5" s="110">
        <f>[1]Outubro!$E$13</f>
        <v>79.416666666666671</v>
      </c>
      <c r="K5" s="110">
        <f>[1]Outubro!$E$14</f>
        <v>71.916666666666671</v>
      </c>
      <c r="L5" s="110">
        <f>[1]Outubro!$E$15</f>
        <v>62.125</v>
      </c>
      <c r="M5" s="110">
        <f>[1]Outubro!$E$16</f>
        <v>58.583333333333336</v>
      </c>
      <c r="N5" s="110">
        <f>[1]Outubro!$E$17</f>
        <v>66.375</v>
      </c>
      <c r="O5" s="110">
        <f>[1]Outubro!$E$18</f>
        <v>68.125</v>
      </c>
      <c r="P5" s="110">
        <f>[1]Outubro!$E$19</f>
        <v>64.75</v>
      </c>
      <c r="Q5" s="110">
        <f>[1]Outubro!$E$20</f>
        <v>66.708333333333329</v>
      </c>
      <c r="R5" s="110">
        <f>[1]Outubro!$E$21</f>
        <v>64.166666666666671</v>
      </c>
      <c r="S5" s="110">
        <f>[1]Outubro!$E$22</f>
        <v>64.916666666666671</v>
      </c>
      <c r="T5" s="110">
        <f>[1]Outubro!$E$23</f>
        <v>64.625</v>
      </c>
      <c r="U5" s="110">
        <f>[1]Outubro!$E$24</f>
        <v>78.041666666666671</v>
      </c>
      <c r="V5" s="110">
        <f>[1]Outubro!$E$25</f>
        <v>71.291666666666671</v>
      </c>
      <c r="W5" s="110">
        <f>[1]Outubro!$E$26</f>
        <v>60.833333333333336</v>
      </c>
      <c r="X5" s="110">
        <f>[1]Outubro!$E$27</f>
        <v>55.875</v>
      </c>
      <c r="Y5" s="110">
        <f>[1]Outubro!$E$28</f>
        <v>66.958333333333329</v>
      </c>
      <c r="Z5" s="110">
        <f>[1]Outubro!$E$29</f>
        <v>76.583333333333329</v>
      </c>
      <c r="AA5" s="110">
        <f>[1]Outubro!$E$30</f>
        <v>67.625</v>
      </c>
      <c r="AB5" s="110">
        <f>[1]Outubro!$E$31</f>
        <v>70.708333333333329</v>
      </c>
      <c r="AC5" s="110">
        <f>[1]Outubro!$E$32</f>
        <v>82.875</v>
      </c>
      <c r="AD5" s="110">
        <f>[1]Outubro!$E$33</f>
        <v>78.583333333333329</v>
      </c>
      <c r="AE5" s="110">
        <f>[1]Outubro!$E$34</f>
        <v>83.833333333333329</v>
      </c>
      <c r="AF5" s="110">
        <f>[1]Outubro!$E$35</f>
        <v>78.583333333333329</v>
      </c>
      <c r="AG5" s="118">
        <f t="shared" ref="AG5:AG49" si="1">AVERAGE(B5:AF5)</f>
        <v>68.826612903225808</v>
      </c>
    </row>
    <row r="6" spans="1:37" x14ac:dyDescent="0.2">
      <c r="A6" s="48" t="s">
        <v>0</v>
      </c>
      <c r="B6" s="112">
        <f>[2]Outubro!$E$5</f>
        <v>62.125</v>
      </c>
      <c r="C6" s="112">
        <f>[2]Outubro!$E$6</f>
        <v>57.958333333333336</v>
      </c>
      <c r="D6" s="112">
        <f>[2]Outubro!$E$7</f>
        <v>51.375</v>
      </c>
      <c r="E6" s="112">
        <f>[2]Outubro!$E$8</f>
        <v>50</v>
      </c>
      <c r="F6" s="112">
        <f>[2]Outubro!$E$9</f>
        <v>81.625</v>
      </c>
      <c r="G6" s="112">
        <f>[2]Outubro!$E$10</f>
        <v>63.708333333333336</v>
      </c>
      <c r="H6" s="112">
        <f>[2]Outubro!$E$11</f>
        <v>46.583333333333336</v>
      </c>
      <c r="I6" s="112">
        <f>[2]Outubro!$E$12</f>
        <v>81.666666666666671</v>
      </c>
      <c r="J6" s="112">
        <f>[2]Outubro!$E$13</f>
        <v>70.526315789473685</v>
      </c>
      <c r="K6" s="112">
        <f>[2]Outubro!$E$14</f>
        <v>65.25</v>
      </c>
      <c r="L6" s="112">
        <f>[2]Outubro!$E$15</f>
        <v>54.5</v>
      </c>
      <c r="M6" s="112">
        <f>[2]Outubro!$E$16</f>
        <v>71.208333333333329</v>
      </c>
      <c r="N6" s="112">
        <f>[2]Outubro!$E$17</f>
        <v>67.666666666666671</v>
      </c>
      <c r="O6" s="112">
        <f>[2]Outubro!$E$18</f>
        <v>62.416666666666664</v>
      </c>
      <c r="P6" s="112">
        <f>[2]Outubro!$E$19</f>
        <v>61.041666666666664</v>
      </c>
      <c r="Q6" s="112">
        <f>[2]Outubro!$E$20</f>
        <v>53.666666666666664</v>
      </c>
      <c r="R6" s="112">
        <f>[2]Outubro!$E$21</f>
        <v>45.041666666666664</v>
      </c>
      <c r="S6" s="112">
        <f>[2]Outubro!$E$22</f>
        <v>70</v>
      </c>
      <c r="T6" s="112">
        <f>[2]Outubro!$E$23</f>
        <v>82.708333333333329</v>
      </c>
      <c r="U6" s="112">
        <f>[2]Outubro!$E$24</f>
        <v>77.5</v>
      </c>
      <c r="V6" s="112">
        <f>[2]Outubro!$E$25</f>
        <v>68.916666666666671</v>
      </c>
      <c r="W6" s="112">
        <f>[2]Outubro!$E$26</f>
        <v>56.458333333333336</v>
      </c>
      <c r="X6" s="112">
        <f>[2]Outubro!$E$27</f>
        <v>53.083333333333336</v>
      </c>
      <c r="Y6" s="112">
        <f>[2]Outubro!$E$28</f>
        <v>85.625</v>
      </c>
      <c r="Z6" s="112">
        <f>[2]Outubro!$E$29</f>
        <v>85.333333333333329</v>
      </c>
      <c r="AA6" s="112">
        <f>[2]Outubro!$E$30</f>
        <v>77.916666666666671</v>
      </c>
      <c r="AB6" s="112">
        <f>[2]Outubro!$E$31</f>
        <v>87.375</v>
      </c>
      <c r="AC6" s="112">
        <f>[2]Outubro!$E$32</f>
        <v>71.25</v>
      </c>
      <c r="AD6" s="112">
        <f>[2]Outubro!$E$33</f>
        <v>58.583333333333336</v>
      </c>
      <c r="AE6" s="112">
        <f>[2]Outubro!$E$34</f>
        <v>66.333333333333329</v>
      </c>
      <c r="AF6" s="112">
        <f>[2]Outubro!$E$35</f>
        <v>77.916666666666671</v>
      </c>
      <c r="AG6" s="118">
        <f t="shared" si="1"/>
        <v>66.624504810413129</v>
      </c>
    </row>
    <row r="7" spans="1:37" x14ac:dyDescent="0.2">
      <c r="A7" s="48" t="s">
        <v>85</v>
      </c>
      <c r="B7" s="112">
        <f>[3]Outubro!$E$5</f>
        <v>72.75</v>
      </c>
      <c r="C7" s="112">
        <f>[3]Outubro!$E$6</f>
        <v>64.25</v>
      </c>
      <c r="D7" s="112">
        <f>[3]Outubro!$E$7</f>
        <v>60.583333333333336</v>
      </c>
      <c r="E7" s="112">
        <f>[3]Outubro!$E$8</f>
        <v>55.041666666666664</v>
      </c>
      <c r="F7" s="112">
        <f>[3]Outubro!$E$9</f>
        <v>71.875</v>
      </c>
      <c r="G7" s="112">
        <f>[3]Outubro!$E$10</f>
        <v>65.875</v>
      </c>
      <c r="H7" s="112">
        <f>[3]Outubro!$E$11</f>
        <v>56.583333333333336</v>
      </c>
      <c r="I7" s="112">
        <f>[3]Outubro!$E$12</f>
        <v>95.291666666666671</v>
      </c>
      <c r="J7" s="112">
        <f>[3]Outubro!$E$13</f>
        <v>80.125</v>
      </c>
      <c r="K7" s="112">
        <f>[3]Outubro!$E$14</f>
        <v>72.875</v>
      </c>
      <c r="L7" s="112">
        <f>[3]Outubro!$E$15</f>
        <v>60.208333333333336</v>
      </c>
      <c r="M7" s="112">
        <f>[3]Outubro!$E$16</f>
        <v>65.291666666666671</v>
      </c>
      <c r="N7" s="112">
        <f>[3]Outubro!$E$17</f>
        <v>71.291666666666671</v>
      </c>
      <c r="O7" s="112">
        <f>[3]Outubro!$E$18</f>
        <v>75.565217391304344</v>
      </c>
      <c r="P7" s="112">
        <f>[3]Outubro!$E$19</f>
        <v>66.458333333333329</v>
      </c>
      <c r="Q7" s="112">
        <f>[3]Outubro!$E$20</f>
        <v>57.541666666666664</v>
      </c>
      <c r="R7" s="112">
        <f>[3]Outubro!$E$21</f>
        <v>64.916666666666671</v>
      </c>
      <c r="S7" s="112">
        <f>[3]Outubro!$E$22</f>
        <v>71.583333333333329</v>
      </c>
      <c r="T7" s="112">
        <f>[3]Outubro!$E$23</f>
        <v>68.25</v>
      </c>
      <c r="U7" s="112">
        <f>[3]Outubro!$E$24</f>
        <v>75.208333333333329</v>
      </c>
      <c r="V7" s="112">
        <f>[3]Outubro!$E$25</f>
        <v>65.333333333333329</v>
      </c>
      <c r="W7" s="112">
        <f>[3]Outubro!$E$26</f>
        <v>59.75</v>
      </c>
      <c r="X7" s="112">
        <f>[3]Outubro!$E$27</f>
        <v>55.956521739130437</v>
      </c>
      <c r="Y7" s="112">
        <f>[3]Outubro!$E$28</f>
        <v>79.083333333333329</v>
      </c>
      <c r="Z7" s="112">
        <f>[3]Outubro!$E$29</f>
        <v>88</v>
      </c>
      <c r="AA7" s="112">
        <f>[3]Outubro!$E$30</f>
        <v>82.833333333333329</v>
      </c>
      <c r="AB7" s="112">
        <f>[3]Outubro!$E$31</f>
        <v>84.521739130434781</v>
      </c>
      <c r="AC7" s="112">
        <f>[3]Outubro!$E$32</f>
        <v>77.458333333333329</v>
      </c>
      <c r="AD7" s="112">
        <f>[3]Outubro!$E$33</f>
        <v>76.25</v>
      </c>
      <c r="AE7" s="112">
        <f>[3]Outubro!$E$34</f>
        <v>80.166666666666671</v>
      </c>
      <c r="AF7" s="112">
        <f>[3]Outubro!$E$35</f>
        <v>90.652173913043484</v>
      </c>
      <c r="AG7" s="118">
        <f t="shared" si="1"/>
        <v>71.340988779803624</v>
      </c>
    </row>
    <row r="8" spans="1:37" x14ac:dyDescent="0.2">
      <c r="A8" s="48" t="s">
        <v>1</v>
      </c>
      <c r="B8" s="112">
        <f>[4]Outubro!$E$5</f>
        <v>56.708333333333336</v>
      </c>
      <c r="C8" s="112">
        <f>[4]Outubro!$E$6</f>
        <v>58.541666666666664</v>
      </c>
      <c r="D8" s="112">
        <f>[4]Outubro!$E$7</f>
        <v>46</v>
      </c>
      <c r="E8" s="112">
        <f>[4]Outubro!$E$8</f>
        <v>49.833333333333336</v>
      </c>
      <c r="F8" s="112">
        <f>[4]Outubro!$E$9</f>
        <v>64.833333333333329</v>
      </c>
      <c r="G8" s="112">
        <f>[4]Outubro!$E$10</f>
        <v>56.333333333333336</v>
      </c>
      <c r="H8" s="112">
        <f>[4]Outubro!$E$11</f>
        <v>51.875</v>
      </c>
      <c r="I8" s="112">
        <f>[4]Outubro!$E$12</f>
        <v>85.875</v>
      </c>
      <c r="J8" s="112">
        <f>[4]Outubro!$E$13</f>
        <v>76.625</v>
      </c>
      <c r="K8" s="112">
        <f>[4]Outubro!$E$14</f>
        <v>59.833333333333336</v>
      </c>
      <c r="L8" s="112">
        <f>[4]Outubro!$E$15</f>
        <v>59.833333333333336</v>
      </c>
      <c r="M8" s="112">
        <f>[4]Outubro!$E$16</f>
        <v>65.791666666666671</v>
      </c>
      <c r="N8" s="112">
        <f>[4]Outubro!$E$17</f>
        <v>67.708333333333329</v>
      </c>
      <c r="O8" s="112">
        <f>[4]Outubro!$E$18</f>
        <v>64.5</v>
      </c>
      <c r="P8" s="112">
        <f>[4]Outubro!$E$19</f>
        <v>58.958333333333336</v>
      </c>
      <c r="Q8" s="112">
        <f>[4]Outubro!$E$20</f>
        <v>55.625</v>
      </c>
      <c r="R8" s="112">
        <f>[4]Outubro!$E$21</f>
        <v>53.333333333333336</v>
      </c>
      <c r="S8" s="112">
        <f>[4]Outubro!$E$22</f>
        <v>55.333333333333336</v>
      </c>
      <c r="T8" s="112">
        <f>[4]Outubro!$E$23</f>
        <v>59</v>
      </c>
      <c r="U8" s="112">
        <f>[4]Outubro!$E$24</f>
        <v>68.25</v>
      </c>
      <c r="V8" s="112">
        <f>[4]Outubro!$E$25</f>
        <v>57.333333333333336</v>
      </c>
      <c r="W8" s="112">
        <f>[4]Outubro!$E$26</f>
        <v>53.791666666666664</v>
      </c>
      <c r="X8" s="112">
        <f>[4]Outubro!$E$27</f>
        <v>56.291666666666664</v>
      </c>
      <c r="Y8" s="112">
        <f>[4]Outubro!$E$28</f>
        <v>68.583333333333329</v>
      </c>
      <c r="Z8" s="112">
        <f>[4]Outubro!$E$29</f>
        <v>71.541666666666671</v>
      </c>
      <c r="AA8" s="112">
        <f>[4]Outubro!$E$30</f>
        <v>65.166666666666671</v>
      </c>
      <c r="AB8" s="112">
        <f>[4]Outubro!$E$31</f>
        <v>53.875</v>
      </c>
      <c r="AC8" s="112">
        <f>[4]Outubro!$E$32</f>
        <v>51.916666666666664</v>
      </c>
      <c r="AD8" s="112">
        <f>[4]Outubro!$E$33</f>
        <v>54.875</v>
      </c>
      <c r="AE8" s="112">
        <f>[4]Outubro!$E$34</f>
        <v>60.958333333333336</v>
      </c>
      <c r="AF8" s="112">
        <f>[4]Outubro!$E$35</f>
        <v>68</v>
      </c>
      <c r="AG8" s="118">
        <f t="shared" si="1"/>
        <v>60.552419354838719</v>
      </c>
    </row>
    <row r="9" spans="1:37" x14ac:dyDescent="0.2">
      <c r="A9" s="48" t="s">
        <v>146</v>
      </c>
      <c r="B9" s="112">
        <f>[5]Outubro!$E$5</f>
        <v>67.875</v>
      </c>
      <c r="C9" s="112">
        <f>[5]Outubro!$E$6</f>
        <v>58.375</v>
      </c>
      <c r="D9" s="112">
        <f>[5]Outubro!$E$7</f>
        <v>60.1</v>
      </c>
      <c r="E9" s="112">
        <f>[5]Outubro!$E$8</f>
        <v>57.083333333333336</v>
      </c>
      <c r="F9" s="112">
        <f>[5]Outubro!$E$9</f>
        <v>96</v>
      </c>
      <c r="G9" s="112">
        <f>[5]Outubro!$E$10</f>
        <v>67.125</v>
      </c>
      <c r="H9" s="112">
        <f>[5]Outubro!$E$11</f>
        <v>51.375</v>
      </c>
      <c r="I9" s="112">
        <f>[5]Outubro!$E$12</f>
        <v>87.958333333333329</v>
      </c>
      <c r="J9" s="112">
        <f>[5]Outubro!$E$13</f>
        <v>75.458333333333329</v>
      </c>
      <c r="K9" s="112">
        <f>[5]Outubro!$E$14</f>
        <v>63.291666666666664</v>
      </c>
      <c r="L9" s="112">
        <f>[5]Outubro!$E$15</f>
        <v>59.166666666666664</v>
      </c>
      <c r="M9" s="112">
        <f>[5]Outubro!$E$16</f>
        <v>81.416666666666671</v>
      </c>
      <c r="N9" s="112">
        <f>[5]Outubro!$E$17</f>
        <v>81</v>
      </c>
      <c r="O9" s="112">
        <f>[5]Outubro!$E$18</f>
        <v>67.5</v>
      </c>
      <c r="P9" s="112">
        <f>[5]Outubro!$E$19</f>
        <v>65.25</v>
      </c>
      <c r="Q9" s="112">
        <f>[5]Outubro!$E$20</f>
        <v>50.541666666666664</v>
      </c>
      <c r="R9" s="112">
        <f>[5]Outubro!$E$21</f>
        <v>44.523809523809526</v>
      </c>
      <c r="S9" s="112">
        <f>[5]Outubro!$E$22</f>
        <v>66.833333333333329</v>
      </c>
      <c r="T9" s="112">
        <f>[5]Outubro!$E$23</f>
        <v>84.041666666666671</v>
      </c>
      <c r="U9" s="112">
        <f>[5]Outubro!$E$24</f>
        <v>83.666666666666671</v>
      </c>
      <c r="V9" s="112">
        <f>[5]Outubro!$E$25</f>
        <v>70.083333333333329</v>
      </c>
      <c r="W9" s="112">
        <f>[5]Outubro!$E$26</f>
        <v>56.208333333333336</v>
      </c>
      <c r="X9" s="112">
        <f>[5]Outubro!$E$27</f>
        <v>59.222222222222221</v>
      </c>
      <c r="Y9" s="112">
        <f>[5]Outubro!$E$28</f>
        <v>88.590909090909093</v>
      </c>
      <c r="Z9" s="112">
        <f>[5]Outubro!$E$29</f>
        <v>89.25</v>
      </c>
      <c r="AA9" s="112">
        <f>[5]Outubro!$E$30</f>
        <v>79.166666666666671</v>
      </c>
      <c r="AB9" s="112">
        <f>[5]Outubro!$E$31</f>
        <v>84.304347826086953</v>
      </c>
      <c r="AC9" s="112">
        <f>[5]Outubro!$E$32</f>
        <v>77.458333333333329</v>
      </c>
      <c r="AD9" s="112">
        <f>[5]Outubro!$E$33</f>
        <v>62.583333333333336</v>
      </c>
      <c r="AE9" s="112">
        <f>[5]Outubro!$E$34</f>
        <v>64.791666666666671</v>
      </c>
      <c r="AF9" s="112">
        <f>[5]Outubro!$E$35</f>
        <v>81.142857142857139</v>
      </c>
      <c r="AG9" s="118">
        <f t="shared" si="1"/>
        <v>70.367230509867255</v>
      </c>
      <c r="AK9" t="s">
        <v>35</v>
      </c>
    </row>
    <row r="10" spans="1:37" x14ac:dyDescent="0.2">
      <c r="A10" s="48" t="s">
        <v>91</v>
      </c>
      <c r="B10" s="112">
        <f>[6]Outubro!$E$5</f>
        <v>85.333333333333329</v>
      </c>
      <c r="C10" s="112">
        <f>[6]Outubro!$E$6</f>
        <v>75.833333333333329</v>
      </c>
      <c r="D10" s="112">
        <f>[6]Outubro!$E$7</f>
        <v>61.166666666666664</v>
      </c>
      <c r="E10" s="112">
        <f>[6]Outubro!$E$8</f>
        <v>57.125</v>
      </c>
      <c r="F10" s="112">
        <f>[6]Outubro!$E$9</f>
        <v>65.208333333333329</v>
      </c>
      <c r="G10" s="112">
        <f>[6]Outubro!$E$10</f>
        <v>68.458333333333329</v>
      </c>
      <c r="H10" s="112">
        <f>[6]Outubro!$E$11</f>
        <v>63.083333333333336</v>
      </c>
      <c r="I10" s="112">
        <f>[6]Outubro!$E$12</f>
        <v>79.833333333333329</v>
      </c>
      <c r="J10" s="112">
        <f>[6]Outubro!$E$13</f>
        <v>82.666666666666671</v>
      </c>
      <c r="K10" s="112">
        <f>[6]Outubro!$E$14</f>
        <v>74.291666666666671</v>
      </c>
      <c r="L10" s="112">
        <f>[6]Outubro!$E$15</f>
        <v>73.083333333333329</v>
      </c>
      <c r="M10" s="112">
        <f>[6]Outubro!$E$16</f>
        <v>61.375</v>
      </c>
      <c r="N10" s="112">
        <f>[6]Outubro!$E$17</f>
        <v>75.625</v>
      </c>
      <c r="O10" s="112">
        <f>[6]Outubro!$E$18</f>
        <v>76.958333333333329</v>
      </c>
      <c r="P10" s="112">
        <f>[6]Outubro!$E$19</f>
        <v>79.166666666666671</v>
      </c>
      <c r="Q10" s="112">
        <f>[6]Outubro!$E$20</f>
        <v>63.791666666666664</v>
      </c>
      <c r="R10" s="112">
        <f>[6]Outubro!$E$21</f>
        <v>56.125</v>
      </c>
      <c r="S10" s="112">
        <f>[6]Outubro!$E$22</f>
        <v>59.666666666666664</v>
      </c>
      <c r="T10" s="112">
        <f>[6]Outubro!$E$23</f>
        <v>64.333333333333329</v>
      </c>
      <c r="U10" s="112">
        <f>[6]Outubro!$E$24</f>
        <v>75.916666666666671</v>
      </c>
      <c r="V10" s="112">
        <f>[6]Outubro!$E$25</f>
        <v>68.958333333333329</v>
      </c>
      <c r="W10" s="112">
        <f>[6]Outubro!$E$26</f>
        <v>60</v>
      </c>
      <c r="X10" s="112">
        <f>[6]Outubro!$E$27</f>
        <v>56.791666666666664</v>
      </c>
      <c r="Y10" s="112">
        <f>[6]Outubro!$E$28</f>
        <v>67.875</v>
      </c>
      <c r="Z10" s="112">
        <f>[6]Outubro!$E$29</f>
        <v>83.708333333333329</v>
      </c>
      <c r="AA10" s="112">
        <f>[6]Outubro!$E$30</f>
        <v>77.5</v>
      </c>
      <c r="AB10" s="112">
        <f>[6]Outubro!$E$31</f>
        <v>67.875</v>
      </c>
      <c r="AC10" s="112">
        <f>[6]Outubro!$E$32</f>
        <v>77.291666666666671</v>
      </c>
      <c r="AD10" s="112">
        <f>[6]Outubro!$E$33</f>
        <v>69.5</v>
      </c>
      <c r="AE10" s="112">
        <f>[6]Outubro!$E$34</f>
        <v>66.833333333333329</v>
      </c>
      <c r="AF10" s="112">
        <f>[6]Outubro!$E$35</f>
        <v>62.5</v>
      </c>
      <c r="AG10" s="118">
        <f t="shared" si="1"/>
        <v>69.608870967741936</v>
      </c>
    </row>
    <row r="11" spans="1:37" x14ac:dyDescent="0.2">
      <c r="A11" s="48" t="s">
        <v>49</v>
      </c>
      <c r="B11" s="112">
        <f>[7]Outubro!$E$5</f>
        <v>68.571428571428569</v>
      </c>
      <c r="C11" s="112">
        <f>[7]Outubro!$E$6</f>
        <v>57.916666666666664</v>
      </c>
      <c r="D11" s="112">
        <f>[7]Outubro!$E$7</f>
        <v>57.916666666666664</v>
      </c>
      <c r="E11" s="112">
        <f>[7]Outubro!$E$8</f>
        <v>47.5</v>
      </c>
      <c r="F11" s="112">
        <f>[7]Outubro!$E$9</f>
        <v>60.388888888888886</v>
      </c>
      <c r="G11" s="112">
        <f>[7]Outubro!$E$10</f>
        <v>63.095238095238095</v>
      </c>
      <c r="H11" s="112">
        <f>[7]Outubro!$E$11</f>
        <v>55.375</v>
      </c>
      <c r="I11" s="112">
        <f>[7]Outubro!$E$12</f>
        <v>83.181818181818187</v>
      </c>
      <c r="J11" s="112">
        <f>[7]Outubro!$E$13</f>
        <v>59.5</v>
      </c>
      <c r="K11" s="112">
        <f>[7]Outubro!$E$14</f>
        <v>68.181818181818187</v>
      </c>
      <c r="L11" s="112">
        <f>[7]Outubro!$E$15</f>
        <v>56.375</v>
      </c>
      <c r="M11" s="112">
        <f>[7]Outubro!$E$16</f>
        <v>54.75</v>
      </c>
      <c r="N11" s="112">
        <f>[7]Outubro!$E$17</f>
        <v>72.166666666666671</v>
      </c>
      <c r="O11" s="112">
        <f>[7]Outubro!$E$18</f>
        <v>66.625</v>
      </c>
      <c r="P11" s="112">
        <f>[7]Outubro!$E$19</f>
        <v>62.666666666666664</v>
      </c>
      <c r="Q11" s="112">
        <f>[7]Outubro!$E$20</f>
        <v>53.5</v>
      </c>
      <c r="R11" s="112">
        <f>[7]Outubro!$E$21</f>
        <v>54.666666666666664</v>
      </c>
      <c r="S11" s="112">
        <f>[7]Outubro!$E$22</f>
        <v>60</v>
      </c>
      <c r="T11" s="112">
        <f>[7]Outubro!$E$23</f>
        <v>65.958333333333329</v>
      </c>
      <c r="U11" s="112">
        <f>[7]Outubro!$E$24</f>
        <v>62.666666666666664</v>
      </c>
      <c r="V11" s="112">
        <f>[7]Outubro!$E$25</f>
        <v>57.583333333333336</v>
      </c>
      <c r="W11" s="112">
        <f>[7]Outubro!$E$26</f>
        <v>54.833333333333336</v>
      </c>
      <c r="X11" s="112">
        <f>[7]Outubro!$E$27</f>
        <v>48.333333333333336</v>
      </c>
      <c r="Y11" s="112">
        <f>[7]Outubro!$E$28</f>
        <v>51.888888888888886</v>
      </c>
      <c r="Z11" s="112">
        <f>[7]Outubro!$E$29</f>
        <v>67.333333333333329</v>
      </c>
      <c r="AA11" s="112">
        <f>[7]Outubro!$E$30</f>
        <v>70.708333333333329</v>
      </c>
      <c r="AB11" s="112">
        <f>[7]Outubro!$E$31</f>
        <v>73.8</v>
      </c>
      <c r="AC11" s="112">
        <f>[7]Outubro!$E$32</f>
        <v>75.571428571428569</v>
      </c>
      <c r="AD11" s="112">
        <f>[7]Outubro!$E$33</f>
        <v>72.166666666666671</v>
      </c>
      <c r="AE11" s="112">
        <f>[7]Outubro!$E$34</f>
        <v>71.833333333333329</v>
      </c>
      <c r="AF11" s="112">
        <f>[7]Outubro!$E$35</f>
        <v>85.266666666666666</v>
      </c>
      <c r="AG11" s="118">
        <f t="shared" si="1"/>
        <v>63.236166969231469</v>
      </c>
    </row>
    <row r="12" spans="1:37" hidden="1" x14ac:dyDescent="0.2">
      <c r="A12" s="48" t="s">
        <v>31</v>
      </c>
      <c r="B12" s="112" t="str">
        <f>[8]Outubro!$E$5</f>
        <v>*</v>
      </c>
      <c r="C12" s="112" t="str">
        <f>[8]Outubro!$E$6</f>
        <v>*</v>
      </c>
      <c r="D12" s="112" t="str">
        <f>[8]Outubro!$E$7</f>
        <v>*</v>
      </c>
      <c r="E12" s="112" t="str">
        <f>[8]Outubro!$E$8</f>
        <v>*</v>
      </c>
      <c r="F12" s="112" t="str">
        <f>[8]Outubro!$E$9</f>
        <v>*</v>
      </c>
      <c r="G12" s="112" t="str">
        <f>[8]Outubro!$E$10</f>
        <v>*</v>
      </c>
      <c r="H12" s="112" t="str">
        <f>[8]Outubro!$E$11</f>
        <v>*</v>
      </c>
      <c r="I12" s="112" t="str">
        <f>[8]Outubro!$E$12</f>
        <v>*</v>
      </c>
      <c r="J12" s="112" t="str">
        <f>[8]Outubro!$E$13</f>
        <v>*</v>
      </c>
      <c r="K12" s="112" t="str">
        <f>[8]Outubro!$E$14</f>
        <v>*</v>
      </c>
      <c r="L12" s="112" t="str">
        <f>[8]Outubro!$E$15</f>
        <v>*</v>
      </c>
      <c r="M12" s="112" t="str">
        <f>[8]Outubro!$E$16</f>
        <v>*</v>
      </c>
      <c r="N12" s="112" t="str">
        <f>[8]Outubro!$E$17</f>
        <v>*</v>
      </c>
      <c r="O12" s="112" t="str">
        <f>[8]Outubro!$E$18</f>
        <v>*</v>
      </c>
      <c r="P12" s="112" t="str">
        <f>[8]Outubro!$E$19</f>
        <v>*</v>
      </c>
      <c r="Q12" s="112" t="str">
        <f>[8]Outubro!$E$20</f>
        <v>*</v>
      </c>
      <c r="R12" s="112" t="str">
        <f>[8]Outubro!$E$21</f>
        <v>*</v>
      </c>
      <c r="S12" s="112" t="str">
        <f>[8]Outubro!$E$22</f>
        <v>*</v>
      </c>
      <c r="T12" s="112" t="str">
        <f>[8]Outubro!$E$23</f>
        <v>*</v>
      </c>
      <c r="U12" s="112" t="str">
        <f>[8]Outubro!$E$24</f>
        <v>*</v>
      </c>
      <c r="V12" s="112" t="str">
        <f>[8]Outubro!$E$25</f>
        <v>*</v>
      </c>
      <c r="W12" s="112" t="str">
        <f>[8]Outubro!$E$26</f>
        <v>*</v>
      </c>
      <c r="X12" s="112" t="str">
        <f>[8]Outubro!$E$27</f>
        <v>*</v>
      </c>
      <c r="Y12" s="112" t="str">
        <f>[8]Outubro!$E$28</f>
        <v>*</v>
      </c>
      <c r="Z12" s="112" t="str">
        <f>[8]Outubro!$E$29</f>
        <v>*</v>
      </c>
      <c r="AA12" s="112" t="str">
        <f>[8]Outubro!$E$30</f>
        <v>*</v>
      </c>
      <c r="AB12" s="112" t="str">
        <f>[8]Outubro!$E$31</f>
        <v>*</v>
      </c>
      <c r="AC12" s="112" t="str">
        <f>[8]Outubro!$E$32</f>
        <v>*</v>
      </c>
      <c r="AD12" s="112" t="str">
        <f>[8]Outubro!$E$33</f>
        <v>*</v>
      </c>
      <c r="AE12" s="112" t="str">
        <f>[8]Outubro!$E$34</f>
        <v>*</v>
      </c>
      <c r="AF12" s="112" t="str">
        <f>[8]Outubro!$E$35</f>
        <v>*</v>
      </c>
      <c r="AG12" s="118" t="s">
        <v>197</v>
      </c>
    </row>
    <row r="13" spans="1:37" x14ac:dyDescent="0.2">
      <c r="A13" s="48" t="s">
        <v>94</v>
      </c>
      <c r="B13" s="112">
        <f>[9]Outubro!$E$5</f>
        <v>62.291666666666664</v>
      </c>
      <c r="C13" s="112">
        <f>[9]Outubro!$E$6</f>
        <v>61.958333333333336</v>
      </c>
      <c r="D13" s="112">
        <f>[9]Outubro!$E$7</f>
        <v>51.791666666666664</v>
      </c>
      <c r="E13" s="112">
        <f>[9]Outubro!$E$8</f>
        <v>53.791666666666664</v>
      </c>
      <c r="F13" s="112">
        <f>[9]Outubro!$E$9</f>
        <v>70.791666666666671</v>
      </c>
      <c r="G13" s="112">
        <f>[9]Outubro!$E$10</f>
        <v>61.375</v>
      </c>
      <c r="H13" s="112">
        <f>[9]Outubro!$E$11</f>
        <v>52.458333333333336</v>
      </c>
      <c r="I13" s="112">
        <f>[9]Outubro!$E$12</f>
        <v>93.25</v>
      </c>
      <c r="J13" s="112">
        <f>[9]Outubro!$E$13</f>
        <v>81.5</v>
      </c>
      <c r="K13" s="112">
        <f>[9]Outubro!$E$14</f>
        <v>65.125</v>
      </c>
      <c r="L13" s="112">
        <f>[9]Outubro!$E$15</f>
        <v>62.708333333333336</v>
      </c>
      <c r="M13" s="112">
        <f>[9]Outubro!$E$16</f>
        <v>69.083333333333329</v>
      </c>
      <c r="N13" s="112">
        <f>[9]Outubro!$E$17</f>
        <v>73</v>
      </c>
      <c r="O13" s="112">
        <f>[9]Outubro!$E$18</f>
        <v>61.958333333333336</v>
      </c>
      <c r="P13" s="112">
        <f>[9]Outubro!$E$19</f>
        <v>67.208333333333329</v>
      </c>
      <c r="Q13" s="112">
        <f>[9]Outubro!$E$20</f>
        <v>56.25</v>
      </c>
      <c r="R13" s="112">
        <f>[9]Outubro!$E$21</f>
        <v>49.375</v>
      </c>
      <c r="S13" s="112">
        <f>[9]Outubro!$E$22</f>
        <v>55.041666666666664</v>
      </c>
      <c r="T13" s="112">
        <f>[9]Outubro!$E$23</f>
        <v>67.958333333333329</v>
      </c>
      <c r="U13" s="112">
        <f>[9]Outubro!$E$24</f>
        <v>74.75</v>
      </c>
      <c r="V13" s="112">
        <f>[9]Outubro!$E$25</f>
        <v>66.041666666666671</v>
      </c>
      <c r="W13" s="112">
        <f>[9]Outubro!$E$26</f>
        <v>61.708333333333336</v>
      </c>
      <c r="X13" s="112">
        <f>[9]Outubro!$E$27</f>
        <v>57.583333333333336</v>
      </c>
      <c r="Y13" s="112">
        <f>[9]Outubro!$E$28</f>
        <v>71.083333333333329</v>
      </c>
      <c r="Z13" s="112">
        <f>[9]Outubro!$E$29</f>
        <v>85.125</v>
      </c>
      <c r="AA13" s="112">
        <f>[9]Outubro!$E$30</f>
        <v>83.791666666666671</v>
      </c>
      <c r="AB13" s="112">
        <f>[9]Outubro!$E$31</f>
        <v>67.958333333333329</v>
      </c>
      <c r="AC13" s="112">
        <f>[9]Outubro!$E$32</f>
        <v>58.541666666666664</v>
      </c>
      <c r="AD13" s="112">
        <f>[9]Outubro!$E$33</f>
        <v>67.708333333333329</v>
      </c>
      <c r="AE13" s="112">
        <f>[9]Outubro!$E$34</f>
        <v>63.416666666666664</v>
      </c>
      <c r="AF13" s="112">
        <f>[9]Outubro!$E$35</f>
        <v>86.833333333333329</v>
      </c>
      <c r="AG13" s="118">
        <f t="shared" si="1"/>
        <v>66.498655913978496</v>
      </c>
    </row>
    <row r="14" spans="1:37" hidden="1" x14ac:dyDescent="0.2">
      <c r="A14" s="48" t="s">
        <v>98</v>
      </c>
      <c r="B14" s="112" t="str">
        <f>[10]Outubro!$E$5</f>
        <v>*</v>
      </c>
      <c r="C14" s="112" t="str">
        <f>[10]Outubro!$E$6</f>
        <v>*</v>
      </c>
      <c r="D14" s="112" t="str">
        <f>[10]Outubro!$E$7</f>
        <v>*</v>
      </c>
      <c r="E14" s="112" t="str">
        <f>[10]Outubro!$E$8</f>
        <v>*</v>
      </c>
      <c r="F14" s="112" t="str">
        <f>[10]Outubro!$E$9</f>
        <v>*</v>
      </c>
      <c r="G14" s="112" t="str">
        <f>[10]Outubro!$E$10</f>
        <v>*</v>
      </c>
      <c r="H14" s="112" t="str">
        <f>[10]Outubro!$E$11</f>
        <v>*</v>
      </c>
      <c r="I14" s="112" t="str">
        <f>[10]Outubro!$E$12</f>
        <v>*</v>
      </c>
      <c r="J14" s="112" t="str">
        <f>[10]Outubro!$E$13</f>
        <v>*</v>
      </c>
      <c r="K14" s="112" t="str">
        <f>[10]Outubro!$E$14</f>
        <v>*</v>
      </c>
      <c r="L14" s="112" t="str">
        <f>[10]Outubro!$E$15</f>
        <v>*</v>
      </c>
      <c r="M14" s="112" t="str">
        <f>[10]Outubro!$E$16</f>
        <v>*</v>
      </c>
      <c r="N14" s="112" t="str">
        <f>[10]Outubro!$E$17</f>
        <v>*</v>
      </c>
      <c r="O14" s="112" t="str">
        <f>[10]Outubro!$E$18</f>
        <v>*</v>
      </c>
      <c r="P14" s="112" t="str">
        <f>[10]Outubro!$E$19</f>
        <v>*</v>
      </c>
      <c r="Q14" s="112" t="str">
        <f>[10]Outubro!$E$20</f>
        <v>*</v>
      </c>
      <c r="R14" s="112" t="str">
        <f>[10]Outubro!$E$21</f>
        <v>*</v>
      </c>
      <c r="S14" s="112" t="str">
        <f>[10]Outubro!$E$22</f>
        <v>*</v>
      </c>
      <c r="T14" s="112" t="str">
        <f>[10]Outubro!$E$23</f>
        <v>*</v>
      </c>
      <c r="U14" s="112" t="str">
        <f>[10]Outubro!$E$24</f>
        <v>*</v>
      </c>
      <c r="V14" s="112" t="str">
        <f>[10]Outubro!$E$25</f>
        <v>*</v>
      </c>
      <c r="W14" s="112" t="str">
        <f>[10]Outubro!$E$26</f>
        <v>*</v>
      </c>
      <c r="X14" s="112" t="str">
        <f>[10]Outubro!$E$27</f>
        <v>*</v>
      </c>
      <c r="Y14" s="112" t="str">
        <f>[10]Outubro!$E$28</f>
        <v>*</v>
      </c>
      <c r="Z14" s="112" t="str">
        <f>[10]Outubro!$E$29</f>
        <v>*</v>
      </c>
      <c r="AA14" s="112" t="str">
        <f>[10]Outubro!$E$30</f>
        <v>*</v>
      </c>
      <c r="AB14" s="112" t="str">
        <f>[10]Outubro!$E$31</f>
        <v>*</v>
      </c>
      <c r="AC14" s="112" t="str">
        <f>[10]Outubro!$E$32</f>
        <v>*</v>
      </c>
      <c r="AD14" s="112" t="str">
        <f>[10]Outubro!$E$33</f>
        <v>*</v>
      </c>
      <c r="AE14" s="112" t="str">
        <f>[10]Outubro!$E$34</f>
        <v>*</v>
      </c>
      <c r="AF14" s="112" t="str">
        <f>[10]Outubro!$E$35</f>
        <v>*</v>
      </c>
      <c r="AG14" s="118" t="s">
        <v>197</v>
      </c>
      <c r="AK14" t="s">
        <v>35</v>
      </c>
    </row>
    <row r="15" spans="1:37" x14ac:dyDescent="0.2">
      <c r="A15" s="48" t="s">
        <v>101</v>
      </c>
      <c r="B15" s="112">
        <f>[11]Outubro!$E$5</f>
        <v>68.208333333333329</v>
      </c>
      <c r="C15" s="112">
        <f>[11]Outubro!$E$6</f>
        <v>60.130434782608695</v>
      </c>
      <c r="D15" s="112">
        <f>[11]Outubro!$E$7</f>
        <v>56.25</v>
      </c>
      <c r="E15" s="112">
        <f>[11]Outubro!$E$8</f>
        <v>53.375</v>
      </c>
      <c r="F15" s="112">
        <f>[11]Outubro!$E$9</f>
        <v>80.166666666666671</v>
      </c>
      <c r="G15" s="112">
        <f>[11]Outubro!$E$10</f>
        <v>64.166666666666671</v>
      </c>
      <c r="H15" s="112">
        <f>[11]Outubro!$E$11</f>
        <v>52.791666666666664</v>
      </c>
      <c r="I15" s="112">
        <f>[11]Outubro!$E$12</f>
        <v>94</v>
      </c>
      <c r="J15" s="112">
        <f>[11]Outubro!$E$13</f>
        <v>82.826086956521735</v>
      </c>
      <c r="K15" s="112">
        <f>[11]Outubro!$E$14</f>
        <v>67.521739130434781</v>
      </c>
      <c r="L15" s="112">
        <f>[11]Outubro!$E$15</f>
        <v>56.166666666666664</v>
      </c>
      <c r="M15" s="112">
        <f>[11]Outubro!$E$16</f>
        <v>69.958333333333329</v>
      </c>
      <c r="N15" s="112">
        <f>[11]Outubro!$E$17</f>
        <v>73.916666666666671</v>
      </c>
      <c r="O15" s="112">
        <f>[11]Outubro!$E$18</f>
        <v>72.041666666666671</v>
      </c>
      <c r="P15" s="112">
        <f>[11]Outubro!$E$19</f>
        <v>62.217391304347828</v>
      </c>
      <c r="Q15" s="112">
        <f>[11]Outubro!$E$20</f>
        <v>56.333333333333336</v>
      </c>
      <c r="R15" s="112">
        <f>[11]Outubro!$E$21</f>
        <v>54.875</v>
      </c>
      <c r="S15" s="112">
        <f>[11]Outubro!$E$22</f>
        <v>72.708333333333329</v>
      </c>
      <c r="T15" s="112">
        <f>[11]Outubro!$E$23</f>
        <v>76.833333333333329</v>
      </c>
      <c r="U15" s="112">
        <f>[11]Outubro!$E$24</f>
        <v>80.958333333333329</v>
      </c>
      <c r="V15" s="112">
        <f>[11]Outubro!$E$25</f>
        <v>69</v>
      </c>
      <c r="W15" s="112">
        <f>[11]Outubro!$E$26</f>
        <v>55.916666666666664</v>
      </c>
      <c r="X15" s="112">
        <f>[11]Outubro!$E$27</f>
        <v>50.260869565217391</v>
      </c>
      <c r="Y15" s="112">
        <f>[11]Outubro!$E$28</f>
        <v>86.416666666666671</v>
      </c>
      <c r="Z15" s="112">
        <f>[11]Outubro!$E$29</f>
        <v>88.541666666666671</v>
      </c>
      <c r="AA15" s="112">
        <f>[11]Outubro!$E$30</f>
        <v>89.916666666666671</v>
      </c>
      <c r="AB15" s="112">
        <f>[11]Outubro!$E$31</f>
        <v>90.333333333333329</v>
      </c>
      <c r="AC15" s="112">
        <f>[11]Outubro!$E$32</f>
        <v>77.333333333333329</v>
      </c>
      <c r="AD15" s="112">
        <f>[11]Outubro!$E$33</f>
        <v>69.869565217391298</v>
      </c>
      <c r="AE15" s="112">
        <f>[11]Outubro!$E$34</f>
        <v>69.916666666666671</v>
      </c>
      <c r="AF15" s="112">
        <f>[11]Outubro!$E$35</f>
        <v>83.958333333333329</v>
      </c>
      <c r="AG15" s="118">
        <f t="shared" si="1"/>
        <v>70.545465170640483</v>
      </c>
      <c r="AK15" t="s">
        <v>35</v>
      </c>
    </row>
    <row r="16" spans="1:37" x14ac:dyDescent="0.2">
      <c r="A16" s="48" t="s">
        <v>147</v>
      </c>
      <c r="B16" s="112" t="str">
        <f>[12]Outubro!$E$5</f>
        <v>*</v>
      </c>
      <c r="C16" s="112">
        <f>[12]Outubro!$E$6</f>
        <v>81.5</v>
      </c>
      <c r="D16" s="112">
        <f>[12]Outubro!$E$7</f>
        <v>62.083333333333336</v>
      </c>
      <c r="E16" s="112">
        <f>[12]Outubro!$E$8</f>
        <v>63.692307692307693</v>
      </c>
      <c r="F16" s="112">
        <f>[12]Outubro!$E$9</f>
        <v>64.470588235294116</v>
      </c>
      <c r="G16" s="112">
        <f>[12]Outubro!$E$10</f>
        <v>51.833333333333336</v>
      </c>
      <c r="H16" s="112">
        <f>[12]Outubro!$E$11</f>
        <v>80.900000000000006</v>
      </c>
      <c r="I16" s="112">
        <f>[12]Outubro!$E$12</f>
        <v>71.285714285714292</v>
      </c>
      <c r="J16" s="112">
        <f>[12]Outubro!$E$13</f>
        <v>82.818181818181813</v>
      </c>
      <c r="K16" s="112">
        <f>[12]Outubro!$E$14</f>
        <v>69.666666666666671</v>
      </c>
      <c r="L16" s="112">
        <f>[12]Outubro!$E$15</f>
        <v>65.8125</v>
      </c>
      <c r="M16" s="112">
        <f>[12]Outubro!$E$16</f>
        <v>61.133333333333333</v>
      </c>
      <c r="N16" s="112">
        <f>[12]Outubro!$E$17</f>
        <v>71.2</v>
      </c>
      <c r="O16" s="112">
        <f>[12]Outubro!$E$18</f>
        <v>66</v>
      </c>
      <c r="P16" s="112">
        <f>[12]Outubro!$E$19</f>
        <v>58.46153846153846</v>
      </c>
      <c r="Q16" s="112">
        <f>[12]Outubro!$E$20</f>
        <v>62.631578947368418</v>
      </c>
      <c r="R16" s="112">
        <f>[12]Outubro!$E$21</f>
        <v>64.578947368421055</v>
      </c>
      <c r="S16" s="112">
        <f>[12]Outubro!$E$22</f>
        <v>51.9375</v>
      </c>
      <c r="T16" s="112">
        <f>[12]Outubro!$E$23</f>
        <v>67.272727272727266</v>
      </c>
      <c r="U16" s="112">
        <f>[12]Outubro!$E$24</f>
        <v>76.17647058823529</v>
      </c>
      <c r="V16" s="112">
        <f>[12]Outubro!$E$25</f>
        <v>60.8125</v>
      </c>
      <c r="W16" s="112">
        <f>[12]Outubro!$E$26</f>
        <v>53.666666666666664</v>
      </c>
      <c r="X16" s="112">
        <f>[12]Outubro!$E$27</f>
        <v>53.409090909090907</v>
      </c>
      <c r="Y16" s="112">
        <f>[12]Outubro!$E$28</f>
        <v>83.777777777777771</v>
      </c>
      <c r="Z16" s="112">
        <f>[12]Outubro!$E$29</f>
        <v>84.75</v>
      </c>
      <c r="AA16" s="112">
        <f>[12]Outubro!$E$30</f>
        <v>70</v>
      </c>
      <c r="AB16" s="112">
        <f>[12]Outubro!$E$31</f>
        <v>71.3125</v>
      </c>
      <c r="AC16" s="112">
        <f>[12]Outubro!$E$32</f>
        <v>82.615384615384613</v>
      </c>
      <c r="AD16" s="112">
        <f>[12]Outubro!$E$33</f>
        <v>74.07692307692308</v>
      </c>
      <c r="AE16" s="112">
        <f>[12]Outubro!$E$34</f>
        <v>92.928571428571431</v>
      </c>
      <c r="AF16" s="112">
        <f>[12]Outubro!$E$35</f>
        <v>85.222222222222229</v>
      </c>
      <c r="AG16" s="118">
        <f t="shared" si="1"/>
        <v>69.534211934436399</v>
      </c>
    </row>
    <row r="17" spans="1:37" x14ac:dyDescent="0.2">
      <c r="A17" s="48" t="s">
        <v>2</v>
      </c>
      <c r="B17" s="112">
        <f>[13]Outubro!$E$5</f>
        <v>72.625</v>
      </c>
      <c r="C17" s="112">
        <f>[13]Outubro!$E$6</f>
        <v>62.916666666666664</v>
      </c>
      <c r="D17" s="112">
        <f>[13]Outubro!$E$7</f>
        <v>53.125</v>
      </c>
      <c r="E17" s="112">
        <f>[13]Outubro!$E$8</f>
        <v>47.166666666666664</v>
      </c>
      <c r="F17" s="112">
        <f>[13]Outubro!$E$9</f>
        <v>62.75</v>
      </c>
      <c r="G17" s="112">
        <f>[13]Outubro!$E$10</f>
        <v>55.208333333333336</v>
      </c>
      <c r="H17" s="112">
        <f>[13]Outubro!$E$11</f>
        <v>50.166666666666664</v>
      </c>
      <c r="I17" s="112">
        <f>[13]Outubro!$E$12</f>
        <v>75.125</v>
      </c>
      <c r="J17" s="112">
        <f>[13]Outubro!$E$13</f>
        <v>70.208333333333329</v>
      </c>
      <c r="K17" s="112">
        <f>[13]Outubro!$E$14</f>
        <v>53.833333333333336</v>
      </c>
      <c r="L17" s="112">
        <f>[13]Outubro!$E$15</f>
        <v>51.125</v>
      </c>
      <c r="M17" s="112">
        <f>[13]Outubro!$E$16</f>
        <v>51.916666666666664</v>
      </c>
      <c r="N17" s="112">
        <f>[13]Outubro!$E$17</f>
        <v>69.208333333333329</v>
      </c>
      <c r="O17" s="112">
        <f>[13]Outubro!$E$18</f>
        <v>56.625</v>
      </c>
      <c r="P17" s="112">
        <f>[13]Outubro!$E$19</f>
        <v>58.333333333333336</v>
      </c>
      <c r="Q17" s="112">
        <f>[13]Outubro!$E$20</f>
        <v>49.041666666666664</v>
      </c>
      <c r="R17" s="112">
        <f>[13]Outubro!$E$21</f>
        <v>48.666666666666664</v>
      </c>
      <c r="S17" s="112">
        <f>[13]Outubro!$E$22</f>
        <v>48.333333333333336</v>
      </c>
      <c r="T17" s="112">
        <f>[13]Outubro!$E$23</f>
        <v>55.083333333333336</v>
      </c>
      <c r="U17" s="112">
        <f>[13]Outubro!$E$24</f>
        <v>66.833333333333329</v>
      </c>
      <c r="V17" s="112">
        <f>[13]Outubro!$E$25</f>
        <v>55.666666666666664</v>
      </c>
      <c r="W17" s="112">
        <f>[13]Outubro!$E$26</f>
        <v>45.166666666666664</v>
      </c>
      <c r="X17" s="112">
        <f>[13]Outubro!$E$27</f>
        <v>35.875</v>
      </c>
      <c r="Y17" s="112">
        <f>[13]Outubro!$E$28</f>
        <v>60.291666666666664</v>
      </c>
      <c r="Z17" s="112">
        <f>[13]Outubro!$E$29</f>
        <v>71.375</v>
      </c>
      <c r="AA17" s="112">
        <f>[13]Outubro!$E$30</f>
        <v>65.666666666666671</v>
      </c>
      <c r="AB17" s="112">
        <f>[13]Outubro!$E$31</f>
        <v>58.083333333333336</v>
      </c>
      <c r="AC17" s="112">
        <f>[13]Outubro!$E$32</f>
        <v>62.125</v>
      </c>
      <c r="AD17" s="112">
        <f>[13]Outubro!$E$33</f>
        <v>64.666666666666671</v>
      </c>
      <c r="AE17" s="112">
        <f>[13]Outubro!$E$34</f>
        <v>58.666666666666664</v>
      </c>
      <c r="AF17" s="112">
        <f>[13]Outubro!$E$35</f>
        <v>60.625</v>
      </c>
      <c r="AG17" s="118">
        <f t="shared" si="1"/>
        <v>57.951612903225815</v>
      </c>
      <c r="AI17" s="12" t="s">
        <v>35</v>
      </c>
    </row>
    <row r="18" spans="1:37" hidden="1" x14ac:dyDescent="0.2">
      <c r="A18" s="48" t="s">
        <v>3</v>
      </c>
      <c r="B18" s="112" t="str">
        <f>[14]Outubro!$E$5</f>
        <v>*</v>
      </c>
      <c r="C18" s="112" t="str">
        <f>[14]Outubro!$E$6</f>
        <v>*</v>
      </c>
      <c r="D18" s="112" t="str">
        <f>[14]Outubro!$E$7</f>
        <v>*</v>
      </c>
      <c r="E18" s="112" t="str">
        <f>[14]Outubro!$E$8</f>
        <v>*</v>
      </c>
      <c r="F18" s="112" t="str">
        <f>[14]Outubro!$E$9</f>
        <v>*</v>
      </c>
      <c r="G18" s="112" t="str">
        <f>[14]Outubro!$E$10</f>
        <v>*</v>
      </c>
      <c r="H18" s="112" t="str">
        <f>[14]Outubro!$E$11</f>
        <v>*</v>
      </c>
      <c r="I18" s="112" t="str">
        <f>[14]Outubro!$E$12</f>
        <v>*</v>
      </c>
      <c r="J18" s="112" t="str">
        <f>[14]Outubro!$E$13</f>
        <v>*</v>
      </c>
      <c r="K18" s="112" t="str">
        <f>[14]Outubro!$E$14</f>
        <v>*</v>
      </c>
      <c r="L18" s="112" t="str">
        <f>[14]Outubro!$E$15</f>
        <v>*</v>
      </c>
      <c r="M18" s="112" t="str">
        <f>[14]Outubro!$E$16</f>
        <v>*</v>
      </c>
      <c r="N18" s="112" t="str">
        <f>[14]Outubro!$E$17</f>
        <v>*</v>
      </c>
      <c r="O18" s="112" t="str">
        <f>[14]Outubro!$E$18</f>
        <v>*</v>
      </c>
      <c r="P18" s="112" t="str">
        <f>[14]Outubro!$E$19</f>
        <v>*</v>
      </c>
      <c r="Q18" s="112" t="str">
        <f>[14]Outubro!$E$20</f>
        <v>*</v>
      </c>
      <c r="R18" s="112" t="str">
        <f>[14]Outubro!$E$21</f>
        <v>*</v>
      </c>
      <c r="S18" s="112" t="str">
        <f>[14]Outubro!$E$22</f>
        <v>*</v>
      </c>
      <c r="T18" s="112" t="str">
        <f>[14]Outubro!$E$23</f>
        <v>*</v>
      </c>
      <c r="U18" s="112" t="str">
        <f>[14]Outubro!$E$24</f>
        <v>*</v>
      </c>
      <c r="V18" s="112" t="str">
        <f>[14]Outubro!$E$25</f>
        <v>*</v>
      </c>
      <c r="W18" s="112" t="str">
        <f>[14]Outubro!$E$26</f>
        <v>*</v>
      </c>
      <c r="X18" s="112" t="str">
        <f>[14]Outubro!$E$27</f>
        <v>*</v>
      </c>
      <c r="Y18" s="112" t="str">
        <f>[14]Outubro!$E$28</f>
        <v>*</v>
      </c>
      <c r="Z18" s="112" t="str">
        <f>[14]Outubro!$E$29</f>
        <v>*</v>
      </c>
      <c r="AA18" s="112" t="str">
        <f>[14]Outubro!$E$30</f>
        <v>*</v>
      </c>
      <c r="AB18" s="112" t="str">
        <f>[14]Outubro!$E$31</f>
        <v>*</v>
      </c>
      <c r="AC18" s="112" t="str">
        <f>[14]Outubro!$E$32</f>
        <v>*</v>
      </c>
      <c r="AD18" s="112" t="str">
        <f>[14]Outubro!$E$33</f>
        <v>*</v>
      </c>
      <c r="AE18" s="112" t="str">
        <f>[14]Outubro!$E$34</f>
        <v>*</v>
      </c>
      <c r="AF18" s="112" t="str">
        <f>[14]Outubro!$E$35</f>
        <v>*</v>
      </c>
      <c r="AG18" s="118" t="s">
        <v>197</v>
      </c>
      <c r="AH18" s="12" t="s">
        <v>35</v>
      </c>
      <c r="AI18" s="12" t="s">
        <v>35</v>
      </c>
    </row>
    <row r="19" spans="1:37" x14ac:dyDescent="0.2">
      <c r="A19" s="48" t="s">
        <v>4</v>
      </c>
      <c r="B19" s="112">
        <f>[15]Outubro!$E$5</f>
        <v>72.086956521739125</v>
      </c>
      <c r="C19" s="112">
        <f>[15]Outubro!$E$6</f>
        <v>71.869565217391298</v>
      </c>
      <c r="D19" s="112">
        <f>[15]Outubro!$E$7</f>
        <v>68.909090909090907</v>
      </c>
      <c r="E19" s="112">
        <f>[15]Outubro!$E$8</f>
        <v>58.478260869565219</v>
      </c>
      <c r="F19" s="112">
        <f>[15]Outubro!$E$9</f>
        <v>57.739130434782609</v>
      </c>
      <c r="G19" s="112">
        <f>[15]Outubro!$E$10</f>
        <v>58.391304347826086</v>
      </c>
      <c r="H19" s="112">
        <f>[15]Outubro!$E$11</f>
        <v>68.545454545454547</v>
      </c>
      <c r="I19" s="112">
        <f>[15]Outubro!$E$12</f>
        <v>74.391304347826093</v>
      </c>
      <c r="J19" s="112">
        <f>[15]Outubro!$E$13</f>
        <v>85.625</v>
      </c>
      <c r="K19" s="112">
        <f>[15]Outubro!$E$14</f>
        <v>77.695652173913047</v>
      </c>
      <c r="L19" s="112">
        <f>[15]Outubro!$E$15</f>
        <v>66.545454545454547</v>
      </c>
      <c r="M19" s="112">
        <f>[15]Outubro!$E$16</f>
        <v>53.772727272727273</v>
      </c>
      <c r="N19" s="112">
        <f>[15]Outubro!$E$17</f>
        <v>71.476190476190482</v>
      </c>
      <c r="O19" s="112">
        <f>[15]Outubro!$E$18</f>
        <v>70.666666666666671</v>
      </c>
      <c r="P19" s="112">
        <f>[15]Outubro!$E$19</f>
        <v>67.05</v>
      </c>
      <c r="Q19" s="112">
        <f>[15]Outubro!$E$20</f>
        <v>57.238095238095241</v>
      </c>
      <c r="R19" s="112">
        <f>[15]Outubro!$E$21</f>
        <v>56.590909090909093</v>
      </c>
      <c r="S19" s="112">
        <f>[15]Outubro!$E$22</f>
        <v>49.045454545454547</v>
      </c>
      <c r="T19" s="112">
        <f>[15]Outubro!$E$23</f>
        <v>54.727272727272727</v>
      </c>
      <c r="U19" s="112">
        <f>[15]Outubro!$E$24</f>
        <v>72.25</v>
      </c>
      <c r="V19" s="112">
        <f>[15]Outubro!$E$25</f>
        <v>60.772727272727273</v>
      </c>
      <c r="W19" s="112">
        <f>[15]Outubro!$E$26</f>
        <v>51.5</v>
      </c>
      <c r="X19" s="112">
        <f>[15]Outubro!$E$27</f>
        <v>45.80952380952381</v>
      </c>
      <c r="Y19" s="112">
        <f>[15]Outubro!$E$28</f>
        <v>70.38095238095238</v>
      </c>
      <c r="Z19" s="112">
        <f>[15]Outubro!$E$29</f>
        <v>66.476190476190482</v>
      </c>
      <c r="AA19" s="112">
        <f>[15]Outubro!$E$30</f>
        <v>65.095238095238102</v>
      </c>
      <c r="AB19" s="112">
        <f>[15]Outubro!$E$31</f>
        <v>63.041666666666664</v>
      </c>
      <c r="AC19" s="112">
        <f>[15]Outubro!$E$32</f>
        <v>68.181818181818187</v>
      </c>
      <c r="AD19" s="112">
        <f>[15]Outubro!$E$33</f>
        <v>70.125</v>
      </c>
      <c r="AE19" s="112">
        <f>[15]Outubro!$E$34</f>
        <v>78.086956521739125</v>
      </c>
      <c r="AF19" s="112">
        <f>[15]Outubro!$E$35</f>
        <v>68.476190476190482</v>
      </c>
      <c r="AG19" s="118">
        <f t="shared" si="1"/>
        <v>65.194863026174374</v>
      </c>
      <c r="AI19" t="s">
        <v>35</v>
      </c>
    </row>
    <row r="20" spans="1:37" x14ac:dyDescent="0.2">
      <c r="A20" s="48" t="s">
        <v>5</v>
      </c>
      <c r="B20" s="112">
        <f>[16]Outubro!$E$5</f>
        <v>38.541666666666664</v>
      </c>
      <c r="C20" s="112">
        <f>[16]Outubro!$E$6</f>
        <v>51.454545454545453</v>
      </c>
      <c r="D20" s="112">
        <f>[16]Outubro!$E$7</f>
        <v>47.45</v>
      </c>
      <c r="E20" s="112">
        <f>[16]Outubro!$E$8</f>
        <v>48.608695652173914</v>
      </c>
      <c r="F20" s="112">
        <f>[16]Outubro!$E$9</f>
        <v>46.458333333333336</v>
      </c>
      <c r="G20" s="112">
        <f>[16]Outubro!$E$10</f>
        <v>49.166666666666664</v>
      </c>
      <c r="H20" s="112">
        <f>[16]Outubro!$E$11</f>
        <v>47.782608695652172</v>
      </c>
      <c r="I20" s="112">
        <f>[16]Outubro!$E$12</f>
        <v>74.958333333333329</v>
      </c>
      <c r="J20" s="112">
        <f>[16]Outubro!$E$13</f>
        <v>69.791666666666671</v>
      </c>
      <c r="K20" s="112">
        <f>[16]Outubro!$E$14</f>
        <v>57.826086956521742</v>
      </c>
      <c r="L20" s="112">
        <f>[16]Outubro!$E$15</f>
        <v>53.476190476190474</v>
      </c>
      <c r="M20" s="112">
        <f>[16]Outubro!$E$16</f>
        <v>45.782608695652172</v>
      </c>
      <c r="N20" s="112">
        <f>[16]Outubro!$E$17</f>
        <v>50.347826086956523</v>
      </c>
      <c r="O20" s="112">
        <f>[16]Outubro!$E$18</f>
        <v>51.090909090909093</v>
      </c>
      <c r="P20" s="112">
        <f>[16]Outubro!$E$19</f>
        <v>45.363636363636367</v>
      </c>
      <c r="Q20" s="112">
        <f>[16]Outubro!$E$20</f>
        <v>48.173913043478258</v>
      </c>
      <c r="R20" s="112">
        <f>[16]Outubro!$E$21</f>
        <v>43.80952380952381</v>
      </c>
      <c r="S20" s="112">
        <f>[16]Outubro!$E$22</f>
        <v>39</v>
      </c>
      <c r="T20" s="112">
        <f>[16]Outubro!$E$23</f>
        <v>55.454545454545453</v>
      </c>
      <c r="U20" s="112">
        <f>[16]Outubro!$E$24</f>
        <v>50.5</v>
      </c>
      <c r="V20" s="112">
        <f>[16]Outubro!$E$25</f>
        <v>48.565217391304351</v>
      </c>
      <c r="W20" s="112">
        <f>[16]Outubro!$E$26</f>
        <v>46.75</v>
      </c>
      <c r="X20" s="112">
        <f>[16]Outubro!$E$27</f>
        <v>46.791666666666664</v>
      </c>
      <c r="Y20" s="112">
        <f>[16]Outubro!$E$28</f>
        <v>66.590909090909093</v>
      </c>
      <c r="Z20" s="112">
        <f>[16]Outubro!$E$29</f>
        <v>72.954545454545453</v>
      </c>
      <c r="AA20" s="112">
        <f>[16]Outubro!$E$30</f>
        <v>65.782608695652172</v>
      </c>
      <c r="AB20" s="112">
        <f>[16]Outubro!$E$31</f>
        <v>55.913043478260867</v>
      </c>
      <c r="AC20" s="112">
        <f>[16]Outubro!$E$32</f>
        <v>58.913043478260867</v>
      </c>
      <c r="AD20" s="112">
        <f>[16]Outubro!$E$33</f>
        <v>52</v>
      </c>
      <c r="AE20" s="112">
        <f>[16]Outubro!$E$34</f>
        <v>56.041666666666664</v>
      </c>
      <c r="AF20" s="112">
        <f>[16]Outubro!$E$35</f>
        <v>63.714285714285715</v>
      </c>
      <c r="AG20" s="118">
        <f t="shared" si="1"/>
        <v>53.195314293000131</v>
      </c>
      <c r="AH20" s="12" t="s">
        <v>35</v>
      </c>
    </row>
    <row r="21" spans="1:37" x14ac:dyDescent="0.2">
      <c r="A21" s="48" t="s">
        <v>33</v>
      </c>
      <c r="B21" s="112">
        <f>[17]Outubro!$E$5</f>
        <v>77.458333333333329</v>
      </c>
      <c r="C21" s="112">
        <f>[17]Outubro!$E$6</f>
        <v>74.083333333333329</v>
      </c>
      <c r="D21" s="112">
        <f>[17]Outubro!$E$7</f>
        <v>67.041666666666671</v>
      </c>
      <c r="E21" s="112">
        <f>[17]Outubro!$E$8</f>
        <v>62.416666666666664</v>
      </c>
      <c r="F21" s="112">
        <f>[17]Outubro!$E$9</f>
        <v>61.125</v>
      </c>
      <c r="G21" s="112">
        <f>[17]Outubro!$E$10</f>
        <v>66.083333333333329</v>
      </c>
      <c r="H21" s="112">
        <f>[17]Outubro!$E$11</f>
        <v>73.791666666666671</v>
      </c>
      <c r="I21" s="112">
        <f>[17]Outubro!$E$12</f>
        <v>71.958333333333329</v>
      </c>
      <c r="J21" s="112">
        <f>[17]Outubro!$E$13</f>
        <v>84.916666666666671</v>
      </c>
      <c r="K21" s="112">
        <f>[17]Outubro!$E$14</f>
        <v>71.166666666666671</v>
      </c>
      <c r="L21" s="112">
        <f>[17]Outubro!$E$15</f>
        <v>67.5</v>
      </c>
      <c r="M21" s="112">
        <f>[17]Outubro!$E$16</f>
        <v>59.708333333333336</v>
      </c>
      <c r="N21" s="112">
        <f>[17]Outubro!$E$17</f>
        <v>70.375</v>
      </c>
      <c r="O21" s="112">
        <f>[17]Outubro!$E$18</f>
        <v>79.041666666666671</v>
      </c>
      <c r="P21" s="112">
        <f>[17]Outubro!$E$19</f>
        <v>73.333333333333329</v>
      </c>
      <c r="Q21" s="112">
        <f>[17]Outubro!$E$20</f>
        <v>69.375</v>
      </c>
      <c r="R21" s="112">
        <f>[17]Outubro!$E$21</f>
        <v>71.958333333333329</v>
      </c>
      <c r="S21" s="112">
        <f>[17]Outubro!$E$22</f>
        <v>60.208333333333336</v>
      </c>
      <c r="T21" s="112">
        <f>[17]Outubro!$E$23</f>
        <v>52.416666666666664</v>
      </c>
      <c r="U21" s="112">
        <f>[17]Outubro!$E$24</f>
        <v>69.375</v>
      </c>
      <c r="V21" s="112">
        <f>[17]Outubro!$E$25</f>
        <v>64.458333333333329</v>
      </c>
      <c r="W21" s="112">
        <f>[17]Outubro!$E$26</f>
        <v>55.416666666666664</v>
      </c>
      <c r="X21" s="112">
        <f>[17]Outubro!$E$27</f>
        <v>53.458333333333336</v>
      </c>
      <c r="Y21" s="112">
        <f>[17]Outubro!$E$28</f>
        <v>70.708333333333329</v>
      </c>
      <c r="Z21" s="112">
        <f>[17]Outubro!$E$29</f>
        <v>83.208333333333329</v>
      </c>
      <c r="AA21" s="112">
        <f>[17]Outubro!$E$30</f>
        <v>75.25</v>
      </c>
      <c r="AB21" s="112">
        <f>[17]Outubro!$E$31</f>
        <v>71.208333333333329</v>
      </c>
      <c r="AC21" s="112">
        <f>[17]Outubro!$E$32</f>
        <v>67.416666666666671</v>
      </c>
      <c r="AD21" s="112">
        <f>[17]Outubro!$E$33</f>
        <v>69.125</v>
      </c>
      <c r="AE21" s="112">
        <f>[17]Outubro!$E$34</f>
        <v>79.583333333333329</v>
      </c>
      <c r="AF21" s="112">
        <f>[17]Outubro!$E$35</f>
        <v>73.375</v>
      </c>
      <c r="AG21" s="118">
        <f t="shared" si="1"/>
        <v>69.243279569892465</v>
      </c>
      <c r="AI21" t="s">
        <v>35</v>
      </c>
      <c r="AJ21" t="s">
        <v>35</v>
      </c>
    </row>
    <row r="22" spans="1:37" x14ac:dyDescent="0.2">
      <c r="A22" s="48" t="s">
        <v>6</v>
      </c>
      <c r="B22" s="112">
        <f>[18]Outubro!$E$5</f>
        <v>67.545454545454547</v>
      </c>
      <c r="C22" s="112">
        <f>[18]Outubro!$E$6</f>
        <v>62.047619047619051</v>
      </c>
      <c r="D22" s="112">
        <f>[18]Outubro!$E$7</f>
        <v>56.238095238095241</v>
      </c>
      <c r="E22" s="112">
        <f>[18]Outubro!$E$8</f>
        <v>51.863636363636367</v>
      </c>
      <c r="F22" s="112">
        <f>[18]Outubro!$E$9</f>
        <v>56.666666666666664</v>
      </c>
      <c r="G22" s="112">
        <f>[18]Outubro!$E$10</f>
        <v>55.909090909090907</v>
      </c>
      <c r="H22" s="112">
        <f>[18]Outubro!$E$11</f>
        <v>61.125</v>
      </c>
      <c r="I22" s="112">
        <f>[18]Outubro!$E$12</f>
        <v>77.304347826086953</v>
      </c>
      <c r="J22" s="112">
        <f>[18]Outubro!$E$13</f>
        <v>70.086956521739125</v>
      </c>
      <c r="K22" s="112">
        <f>[18]Outubro!$E$14</f>
        <v>64.454545454545453</v>
      </c>
      <c r="L22" s="112">
        <f>[18]Outubro!$E$15</f>
        <v>61.761904761904759</v>
      </c>
      <c r="M22" s="112">
        <f>[18]Outubro!$E$16</f>
        <v>59.434782608695649</v>
      </c>
      <c r="N22" s="112">
        <f>[18]Outubro!$E$17</f>
        <v>61.826086956521742</v>
      </c>
      <c r="O22" s="112">
        <f>[18]Outubro!$E$18</f>
        <v>57.454545454545453</v>
      </c>
      <c r="P22" s="112">
        <f>[18]Outubro!$E$19</f>
        <v>58.478260869565219</v>
      </c>
      <c r="Q22" s="112">
        <f>[18]Outubro!$E$20</f>
        <v>55.19047619047619</v>
      </c>
      <c r="R22" s="112">
        <f>[18]Outubro!$E$21</f>
        <v>60.15</v>
      </c>
      <c r="S22" s="112">
        <f>[18]Outubro!$E$22</f>
        <v>53.173913043478258</v>
      </c>
      <c r="T22" s="112">
        <f>[18]Outubro!$E$23</f>
        <v>46.727272727272727</v>
      </c>
      <c r="U22" s="112">
        <f>[18]Outubro!$E$24</f>
        <v>57.625</v>
      </c>
      <c r="V22" s="112">
        <f>[18]Outubro!$E$25</f>
        <v>54.086956521739133</v>
      </c>
      <c r="W22" s="112">
        <f>[18]Outubro!$E$26</f>
        <v>50.416666666666664</v>
      </c>
      <c r="X22" s="112">
        <f>[18]Outubro!$E$27</f>
        <v>49.521739130434781</v>
      </c>
      <c r="Y22" s="112">
        <f>[18]Outubro!$E$28</f>
        <v>58.782608695652172</v>
      </c>
      <c r="Z22" s="112">
        <f>[18]Outubro!$E$29</f>
        <v>73.952380952380949</v>
      </c>
      <c r="AA22" s="112">
        <f>[18]Outubro!$E$30</f>
        <v>61.409090909090907</v>
      </c>
      <c r="AB22" s="112">
        <f>[18]Outubro!$E$31</f>
        <v>61.083333333333336</v>
      </c>
      <c r="AC22" s="112">
        <f>[18]Outubro!$E$32</f>
        <v>57.80952380952381</v>
      </c>
      <c r="AD22" s="112">
        <f>[18]Outubro!$E$33</f>
        <v>61.304347826086953</v>
      </c>
      <c r="AE22" s="112">
        <f>[18]Outubro!$E$34</f>
        <v>73.166666666666671</v>
      </c>
      <c r="AF22" s="112">
        <f>[18]Outubro!$E$35</f>
        <v>63.238095238095241</v>
      </c>
      <c r="AG22" s="118">
        <f t="shared" si="1"/>
        <v>59.994679514034367</v>
      </c>
      <c r="AK22" t="s">
        <v>35</v>
      </c>
    </row>
    <row r="23" spans="1:37" x14ac:dyDescent="0.2">
      <c r="A23" s="48" t="s">
        <v>7</v>
      </c>
      <c r="B23" s="112">
        <f>[19]Outubro!$E$5</f>
        <v>66.041666666666671</v>
      </c>
      <c r="C23" s="112">
        <f>[19]Outubro!$E$6</f>
        <v>61.208333333333336</v>
      </c>
      <c r="D23" s="112">
        <f>[19]Outubro!$E$7</f>
        <v>52.375</v>
      </c>
      <c r="E23" s="112">
        <f>[19]Outubro!$E$8</f>
        <v>55.833333333333336</v>
      </c>
      <c r="F23" s="112">
        <f>[19]Outubro!$E$9</f>
        <v>74.291666666666671</v>
      </c>
      <c r="G23" s="112">
        <f>[19]Outubro!$E$10</f>
        <v>59.458333333333336</v>
      </c>
      <c r="H23" s="112">
        <f>[19]Outubro!$E$11</f>
        <v>54.291666666666664</v>
      </c>
      <c r="I23" s="112">
        <f>[19]Outubro!$E$12</f>
        <v>92.875</v>
      </c>
      <c r="J23" s="112">
        <f>[19]Outubro!$E$13</f>
        <v>78.708333333333329</v>
      </c>
      <c r="K23" s="112">
        <f>[19]Outubro!$E$14</f>
        <v>61.416666666666664</v>
      </c>
      <c r="L23" s="112">
        <f>[19]Outubro!$E$15</f>
        <v>55.833333333333336</v>
      </c>
      <c r="M23" s="112">
        <f>[19]Outubro!$E$16</f>
        <v>69.208333333333329</v>
      </c>
      <c r="N23" s="112">
        <f>[19]Outubro!$E$17</f>
        <v>73.75</v>
      </c>
      <c r="O23" s="112">
        <f>[19]Outubro!$E$18</f>
        <v>72.416666666666671</v>
      </c>
      <c r="P23" s="112">
        <f>[19]Outubro!$E$19</f>
        <v>63.166666666666664</v>
      </c>
      <c r="Q23" s="112">
        <f>[19]Outubro!$E$20</f>
        <v>53.541666666666664</v>
      </c>
      <c r="R23" s="112">
        <f>[19]Outubro!$E$21</f>
        <v>48.041666666666664</v>
      </c>
      <c r="S23" s="112">
        <f>[19]Outubro!$E$22</f>
        <v>61.916666666666664</v>
      </c>
      <c r="T23" s="112">
        <f>[19]Outubro!$E$23</f>
        <v>72.041666666666671</v>
      </c>
      <c r="U23" s="112">
        <f>[19]Outubro!$E$24</f>
        <v>81.75</v>
      </c>
      <c r="V23" s="112">
        <f>[19]Outubro!$E$25</f>
        <v>71.5</v>
      </c>
      <c r="W23" s="112">
        <f>[19]Outubro!$E$26</f>
        <v>56.375</v>
      </c>
      <c r="X23" s="112">
        <f>[19]Outubro!$E$27</f>
        <v>49.875</v>
      </c>
      <c r="Y23" s="112">
        <f>[19]Outubro!$E$28</f>
        <v>77.208333333333329</v>
      </c>
      <c r="Z23" s="112">
        <f>[19]Outubro!$E$29</f>
        <v>88.916666666666671</v>
      </c>
      <c r="AA23" s="112">
        <f>[19]Outubro!$E$30</f>
        <v>84.458333333333329</v>
      </c>
      <c r="AB23" s="112">
        <f>[19]Outubro!$E$31</f>
        <v>79.291666666666671</v>
      </c>
      <c r="AC23" s="112">
        <f>[19]Outubro!$E$32</f>
        <v>71.5</v>
      </c>
      <c r="AD23" s="112">
        <f>[19]Outubro!$E$33</f>
        <v>68.958333333333329</v>
      </c>
      <c r="AE23" s="112">
        <f>[19]Outubro!$E$34</f>
        <v>67.083333333333329</v>
      </c>
      <c r="AF23" s="112">
        <f>[19]Outubro!$E$35</f>
        <v>86</v>
      </c>
      <c r="AG23" s="118">
        <f t="shared" si="1"/>
        <v>68.043010752688176</v>
      </c>
    </row>
    <row r="24" spans="1:37" x14ac:dyDescent="0.2">
      <c r="A24" s="48" t="s">
        <v>148</v>
      </c>
      <c r="B24" s="112">
        <f>[20]Outubro!$E$5</f>
        <v>71.590909090909093</v>
      </c>
      <c r="C24" s="112">
        <f>[20]Outubro!$E$6</f>
        <v>66.041666666666671</v>
      </c>
      <c r="D24" s="112">
        <f>[20]Outubro!$E$7</f>
        <v>58.416666666666664</v>
      </c>
      <c r="E24" s="112">
        <f>[20]Outubro!$E$8</f>
        <v>58.583333333333336</v>
      </c>
      <c r="F24" s="112">
        <f>[20]Outubro!$E$9</f>
        <v>76.545454545454547</v>
      </c>
      <c r="G24" s="112">
        <f>[20]Outubro!$E$10</f>
        <v>67.478260869565219</v>
      </c>
      <c r="H24" s="112">
        <f>[20]Outubro!$E$11</f>
        <v>59.363636363636367</v>
      </c>
      <c r="I24" s="112">
        <f>[20]Outubro!$E$12</f>
        <v>96.521739130434781</v>
      </c>
      <c r="J24" s="112">
        <f>[20]Outubro!$E$13</f>
        <v>78.583333333333329</v>
      </c>
      <c r="K24" s="112">
        <f>[20]Outubro!$E$14</f>
        <v>71.217391304347828</v>
      </c>
      <c r="L24" s="112">
        <f>[20]Outubro!$E$15</f>
        <v>57.772727272727273</v>
      </c>
      <c r="M24" s="112">
        <f>[20]Outubro!$E$16</f>
        <v>75.555555555555557</v>
      </c>
      <c r="N24" s="112">
        <f>[20]Outubro!$E$17</f>
        <v>71.208333333333329</v>
      </c>
      <c r="O24" s="112">
        <f>[20]Outubro!$E$18</f>
        <v>74.476190476190482</v>
      </c>
      <c r="P24" s="112">
        <f>[20]Outubro!$E$19</f>
        <v>63.217391304347828</v>
      </c>
      <c r="Q24" s="112">
        <f>[20]Outubro!$E$20</f>
        <v>56.75</v>
      </c>
      <c r="R24" s="112">
        <f>[20]Outubro!$E$21</f>
        <v>64.695652173913047</v>
      </c>
      <c r="S24" s="112">
        <f>[20]Outubro!$E$22</f>
        <v>71.166666666666671</v>
      </c>
      <c r="T24" s="112">
        <f>[20]Outubro!$E$23</f>
        <v>68.826086956521735</v>
      </c>
      <c r="U24" s="112">
        <f>[20]Outubro!$E$24</f>
        <v>77.5</v>
      </c>
      <c r="V24" s="112">
        <f>[20]Outubro!$E$25</f>
        <v>64.875</v>
      </c>
      <c r="W24" s="112">
        <f>[20]Outubro!$E$26</f>
        <v>55.166666666666664</v>
      </c>
      <c r="X24" s="112">
        <f>[20]Outubro!$E$27</f>
        <v>50.869565217391305</v>
      </c>
      <c r="Y24" s="112">
        <f>[20]Outubro!$E$28</f>
        <v>83.708333333333329</v>
      </c>
      <c r="Z24" s="112">
        <f>[20]Outubro!$E$29</f>
        <v>87.875</v>
      </c>
      <c r="AA24" s="112">
        <f>[20]Outubro!$E$30</f>
        <v>87.625</v>
      </c>
      <c r="AB24" s="112">
        <f>[20]Outubro!$E$31</f>
        <v>87.125</v>
      </c>
      <c r="AC24" s="112">
        <f>[20]Outubro!$E$32</f>
        <v>77.708333333333329</v>
      </c>
      <c r="AD24" s="112">
        <f>[20]Outubro!$E$33</f>
        <v>79.958333333333329</v>
      </c>
      <c r="AE24" s="112">
        <f>[20]Outubro!$E$34</f>
        <v>79.875</v>
      </c>
      <c r="AF24" s="112">
        <f>[20]Outubro!$E$35</f>
        <v>91.5</v>
      </c>
      <c r="AG24" s="118">
        <f t="shared" si="1"/>
        <v>71.993458933150379</v>
      </c>
      <c r="AI24" t="s">
        <v>35</v>
      </c>
      <c r="AK24" t="s">
        <v>35</v>
      </c>
    </row>
    <row r="25" spans="1:37" x14ac:dyDescent="0.2">
      <c r="A25" s="48" t="s">
        <v>149</v>
      </c>
      <c r="B25" s="112">
        <f>[21]Outubro!$E$5</f>
        <v>75.125</v>
      </c>
      <c r="C25" s="112">
        <f>[21]Outubro!$E$6</f>
        <v>65.625</v>
      </c>
      <c r="D25" s="112">
        <f>[21]Outubro!$E$7</f>
        <v>56.208333333333336</v>
      </c>
      <c r="E25" s="112">
        <f>[21]Outubro!$E$8</f>
        <v>55.708333333333336</v>
      </c>
      <c r="F25" s="112">
        <f>[21]Outubro!$E$9</f>
        <v>83</v>
      </c>
      <c r="G25" s="112">
        <f>[21]Outubro!$E$10</f>
        <v>66.826086956521735</v>
      </c>
      <c r="H25" s="112">
        <f>[21]Outubro!$E$11</f>
        <v>57.739130434782609</v>
      </c>
      <c r="I25" s="112">
        <f>[21]Outubro!$E$12</f>
        <v>86.434782608695656</v>
      </c>
      <c r="J25" s="112">
        <f>[21]Outubro!$E$13</f>
        <v>79.541666666666671</v>
      </c>
      <c r="K25" s="112">
        <f>[21]Outubro!$E$14</f>
        <v>68.666666666666671</v>
      </c>
      <c r="L25" s="112">
        <f>[21]Outubro!$E$15</f>
        <v>55.041666666666664</v>
      </c>
      <c r="M25" s="112">
        <f>[21]Outubro!$E$16</f>
        <v>71.625</v>
      </c>
      <c r="N25" s="112">
        <f>[21]Outubro!$E$17</f>
        <v>70.125</v>
      </c>
      <c r="O25" s="112">
        <f>[21]Outubro!$E$18</f>
        <v>67.833333333333329</v>
      </c>
      <c r="P25" s="112">
        <f>[21]Outubro!$E$19</f>
        <v>61.956521739130437</v>
      </c>
      <c r="Q25" s="112">
        <f>[21]Outubro!$E$20</f>
        <v>55.541666666666664</v>
      </c>
      <c r="R25" s="112" t="s">
        <v>197</v>
      </c>
      <c r="S25" s="112">
        <f>[21]Outubro!$E$22</f>
        <v>76</v>
      </c>
      <c r="T25" s="112">
        <f>[21]Outubro!$E$23</f>
        <v>75.791666666666671</v>
      </c>
      <c r="U25" s="112">
        <f>[21]Outubro!$E$24</f>
        <v>80.291666666666671</v>
      </c>
      <c r="V25" s="112">
        <f>[21]Outubro!$E$25</f>
        <v>72.956521739130437</v>
      </c>
      <c r="W25" s="112">
        <f>[21]Outubro!$E$26</f>
        <v>61.217391304347828</v>
      </c>
      <c r="X25" s="112">
        <f>[21]Outubro!$E$27</f>
        <v>57.208333333333336</v>
      </c>
      <c r="Y25" s="112">
        <f>[21]Outubro!$E$28</f>
        <v>88.875</v>
      </c>
      <c r="Z25" s="112">
        <f>[21]Outubro!$E$29</f>
        <v>83.5</v>
      </c>
      <c r="AA25" s="112">
        <f>[21]Outubro!$E$30</f>
        <v>83.791666666666671</v>
      </c>
      <c r="AB25" s="112">
        <f>[21]Outubro!$E$31</f>
        <v>93.5</v>
      </c>
      <c r="AC25" s="112">
        <f>[21]Outubro!$E$32</f>
        <v>75.833333333333329</v>
      </c>
      <c r="AD25" s="112">
        <f>[21]Outubro!$E$33</f>
        <v>75.333333333333329</v>
      </c>
      <c r="AE25" s="112">
        <f>[21]Outubro!$E$34</f>
        <v>76.083333333333329</v>
      </c>
      <c r="AF25" s="112">
        <f>[21]Outubro!$E$35</f>
        <v>83.791666666666671</v>
      </c>
      <c r="AG25" s="118">
        <f t="shared" si="1"/>
        <v>72.039070048309185</v>
      </c>
      <c r="AH25" s="12" t="s">
        <v>35</v>
      </c>
      <c r="AK25" t="s">
        <v>35</v>
      </c>
    </row>
    <row r="26" spans="1:37" x14ac:dyDescent="0.2">
      <c r="A26" s="48" t="s">
        <v>150</v>
      </c>
      <c r="B26" s="112">
        <f>[22]Outubro!$E$5</f>
        <v>62.875</v>
      </c>
      <c r="C26" s="112">
        <f>[22]Outubro!$E$6</f>
        <v>62.625</v>
      </c>
      <c r="D26" s="112">
        <f>[22]Outubro!$E$7</f>
        <v>56.708333333333336</v>
      </c>
      <c r="E26" s="112">
        <f>[22]Outubro!$E$8</f>
        <v>57.875</v>
      </c>
      <c r="F26" s="112">
        <f>[22]Outubro!$E$9</f>
        <v>74.916666666666671</v>
      </c>
      <c r="G26" s="112">
        <f>[22]Outubro!$E$10</f>
        <v>60.5</v>
      </c>
      <c r="H26" s="112">
        <f>[22]Outubro!$E$11</f>
        <v>54.541666666666664</v>
      </c>
      <c r="I26" s="112">
        <f>[22]Outubro!$E$12</f>
        <v>95</v>
      </c>
      <c r="J26" s="112">
        <f>[22]Outubro!$E$13</f>
        <v>78.041666666666671</v>
      </c>
      <c r="K26" s="112">
        <f>[22]Outubro!$E$14</f>
        <v>65.375</v>
      </c>
      <c r="L26" s="112">
        <f>[22]Outubro!$E$15</f>
        <v>61.416666666666664</v>
      </c>
      <c r="M26" s="112">
        <f>[22]Outubro!$E$16</f>
        <v>68.666666666666671</v>
      </c>
      <c r="N26" s="112">
        <f>[22]Outubro!$E$17</f>
        <v>70.304347826086953</v>
      </c>
      <c r="O26" s="112">
        <f>[22]Outubro!$E$18</f>
        <v>72.333333333333329</v>
      </c>
      <c r="P26" s="112">
        <f>[22]Outubro!$E$19</f>
        <v>65.125</v>
      </c>
      <c r="Q26" s="112">
        <f>[22]Outubro!$E$20</f>
        <v>56.291666666666664</v>
      </c>
      <c r="R26" s="112">
        <f>[22]Outubro!$E$21</f>
        <v>53.916666666666664</v>
      </c>
      <c r="S26" s="112">
        <f>[22]Outubro!$E$22</f>
        <v>66.708333333333329</v>
      </c>
      <c r="T26" s="112">
        <f>[22]Outubro!$E$23</f>
        <v>75.041666666666671</v>
      </c>
      <c r="U26" s="112">
        <f>[22]Outubro!$E$24</f>
        <v>86.875</v>
      </c>
      <c r="V26" s="112">
        <f>[22]Outubro!$E$25</f>
        <v>76.260869565217391</v>
      </c>
      <c r="W26" s="112">
        <f>[22]Outubro!$E$26</f>
        <v>61.375</v>
      </c>
      <c r="X26" s="112">
        <f>[22]Outubro!$E$27</f>
        <v>54.916666666666664</v>
      </c>
      <c r="Y26" s="112">
        <f>[22]Outubro!$E$28</f>
        <v>83.217391304347828</v>
      </c>
      <c r="Z26" s="112">
        <f>[22]Outubro!$E$29</f>
        <v>91.375</v>
      </c>
      <c r="AA26" s="112">
        <f>[22]Outubro!$E$30</f>
        <v>87.166666666666671</v>
      </c>
      <c r="AB26" s="112">
        <f>[22]Outubro!$E$31</f>
        <v>81.25</v>
      </c>
      <c r="AC26" s="112">
        <f>[22]Outubro!$E$32</f>
        <v>76.608695652173907</v>
      </c>
      <c r="AD26" s="112">
        <f>[22]Outubro!$E$33</f>
        <v>77.083333333333329</v>
      </c>
      <c r="AE26" s="112">
        <f>[22]Outubro!$E$34</f>
        <v>76.041666666666671</v>
      </c>
      <c r="AF26" s="112">
        <f>[22]Outubro!$E$35</f>
        <v>90.217391304347828</v>
      </c>
      <c r="AG26" s="118">
        <f t="shared" si="1"/>
        <v>70.988721365123908</v>
      </c>
      <c r="AJ26" t="s">
        <v>35</v>
      </c>
      <c r="AK26" t="s">
        <v>35</v>
      </c>
    </row>
    <row r="27" spans="1:37" x14ac:dyDescent="0.2">
      <c r="A27" s="48" t="s">
        <v>8</v>
      </c>
      <c r="B27" s="112">
        <f>[23]Outubro!$E$5</f>
        <v>74.125</v>
      </c>
      <c r="C27" s="112">
        <f>[23]Outubro!$E$6</f>
        <v>60.5</v>
      </c>
      <c r="D27" s="112">
        <f>[23]Outubro!$E$7</f>
        <v>54.083333333333336</v>
      </c>
      <c r="E27" s="112">
        <f>[23]Outubro!$E$8</f>
        <v>54.291666666666664</v>
      </c>
      <c r="F27" s="112">
        <f>[23]Outubro!$E$9</f>
        <v>79.19047619047619</v>
      </c>
      <c r="G27" s="112">
        <f>[23]Outubro!$E$10</f>
        <v>62.285714285714285</v>
      </c>
      <c r="H27" s="112">
        <f>[23]Outubro!$E$11</f>
        <v>55.875</v>
      </c>
      <c r="I27" s="112">
        <f>[23]Outubro!$E$12</f>
        <v>68</v>
      </c>
      <c r="J27" s="112">
        <f>[23]Outubro!$E$13</f>
        <v>65.15384615384616</v>
      </c>
      <c r="K27" s="112">
        <f>[23]Outubro!$E$14</f>
        <v>69.571428571428569</v>
      </c>
      <c r="L27" s="112">
        <f>[23]Outubro!$E$15</f>
        <v>60.125</v>
      </c>
      <c r="M27" s="112">
        <f>[23]Outubro!$E$16</f>
        <v>70.375</v>
      </c>
      <c r="N27" s="112">
        <f>[23]Outubro!$E$17</f>
        <v>75.125</v>
      </c>
      <c r="O27" s="112">
        <f>[23]Outubro!$E$18</f>
        <v>75.416666666666671</v>
      </c>
      <c r="P27" s="112">
        <f>[23]Outubro!$E$19</f>
        <v>66.25</v>
      </c>
      <c r="Q27" s="112">
        <f>[23]Outubro!$E$20</f>
        <v>58.541666666666664</v>
      </c>
      <c r="R27" s="112">
        <f>[23]Outubro!$E$21</f>
        <v>63.421052631578945</v>
      </c>
      <c r="S27" s="112">
        <f>[23]Outubro!$E$22</f>
        <v>70.25</v>
      </c>
      <c r="T27" s="112">
        <f>[23]Outubro!$E$23</f>
        <v>78.782608695652172</v>
      </c>
      <c r="U27" s="112">
        <f>[23]Outubro!$E$24</f>
        <v>80.913043478260875</v>
      </c>
      <c r="V27" s="112">
        <f>[23]Outubro!$E$25</f>
        <v>74.86363636363636</v>
      </c>
      <c r="W27" s="112">
        <f>[23]Outubro!$E$26</f>
        <v>67.375</v>
      </c>
      <c r="X27" s="112">
        <f>[23]Outubro!$E$27</f>
        <v>60.166666666666664</v>
      </c>
      <c r="Y27" s="112">
        <f>[23]Outubro!$E$28</f>
        <v>81.545454545454547</v>
      </c>
      <c r="Z27" s="112">
        <f>[23]Outubro!$E$29</f>
        <v>73.461538461538467</v>
      </c>
      <c r="AA27" s="112">
        <f>[23]Outubro!$E$30</f>
        <v>83.818181818181813</v>
      </c>
      <c r="AB27" s="112">
        <f>[23]Outubro!$E$31</f>
        <v>94.285714285714292</v>
      </c>
      <c r="AC27" s="112">
        <f>[23]Outubro!$E$32</f>
        <v>77.117647058823536</v>
      </c>
      <c r="AD27" s="112">
        <f>[23]Outubro!$E$33</f>
        <v>71.047619047619051</v>
      </c>
      <c r="AE27" s="112">
        <f>[23]Outubro!$E$34</f>
        <v>79.130434782608702</v>
      </c>
      <c r="AF27" s="112">
        <f>[23]Outubro!$E$35</f>
        <v>72.090909090909093</v>
      </c>
      <c r="AG27" s="118">
        <f t="shared" si="1"/>
        <v>70.231590498756233</v>
      </c>
    </row>
    <row r="28" spans="1:37" x14ac:dyDescent="0.2">
      <c r="A28" s="48" t="s">
        <v>9</v>
      </c>
      <c r="B28" s="112">
        <f>[24]Outubro!$E$5</f>
        <v>67.458333333333329</v>
      </c>
      <c r="C28" s="112">
        <f>[24]Outubro!$E$6</f>
        <v>55.458333333333336</v>
      </c>
      <c r="D28" s="112">
        <f>[24]Outubro!$E$7</f>
        <v>57</v>
      </c>
      <c r="E28" s="112">
        <f>[24]Outubro!$E$8</f>
        <v>51.5</v>
      </c>
      <c r="F28" s="112">
        <f>[24]Outubro!$E$9</f>
        <v>70.416666666666671</v>
      </c>
      <c r="G28" s="112">
        <f>[24]Outubro!$E$10</f>
        <v>62.041666666666664</v>
      </c>
      <c r="H28" s="112">
        <f>[24]Outubro!$E$11</f>
        <v>51.666666666666664</v>
      </c>
      <c r="I28" s="112">
        <f>[24]Outubro!$E$12</f>
        <v>91.125</v>
      </c>
      <c r="J28" s="112">
        <f>[24]Outubro!$E$13</f>
        <v>75.916666666666671</v>
      </c>
      <c r="K28" s="112">
        <f>[24]Outubro!$E$14</f>
        <v>65.5</v>
      </c>
      <c r="L28" s="112">
        <f>[24]Outubro!$E$15</f>
        <v>55.25</v>
      </c>
      <c r="M28" s="112">
        <f>[24]Outubro!$E$16</f>
        <v>62.208333333333336</v>
      </c>
      <c r="N28" s="112">
        <f>[24]Outubro!$E$17</f>
        <v>68.708333333333329</v>
      </c>
      <c r="O28" s="112">
        <f>[24]Outubro!$E$18</f>
        <v>71.791666666666671</v>
      </c>
      <c r="P28" s="112">
        <f>[24]Outubro!$E$19</f>
        <v>63.625</v>
      </c>
      <c r="Q28" s="112">
        <f>[24]Outubro!$E$20</f>
        <v>54.125</v>
      </c>
      <c r="R28" s="112">
        <f>[24]Outubro!$E$21</f>
        <v>62.541666666666664</v>
      </c>
      <c r="S28" s="112">
        <f>[24]Outubro!$E$22</f>
        <v>67.875</v>
      </c>
      <c r="T28" s="112">
        <f>[24]Outubro!$E$23</f>
        <v>65.041666666666671</v>
      </c>
      <c r="U28" s="112">
        <f>[24]Outubro!$E$24</f>
        <v>71.416666666666671</v>
      </c>
      <c r="V28" s="112">
        <f>[24]Outubro!$E$25</f>
        <v>61.75</v>
      </c>
      <c r="W28" s="112">
        <f>[24]Outubro!$E$26</f>
        <v>56.375</v>
      </c>
      <c r="X28" s="112">
        <f>[24]Outubro!$E$27</f>
        <v>50.291666666666664</v>
      </c>
      <c r="Y28" s="112">
        <f>[24]Outubro!$E$28</f>
        <v>74.041666666666671</v>
      </c>
      <c r="Z28" s="112">
        <f>[24]Outubro!$E$29</f>
        <v>83.833333333333329</v>
      </c>
      <c r="AA28" s="112">
        <f>[24]Outubro!$E$30</f>
        <v>76.458333333333329</v>
      </c>
      <c r="AB28" s="112">
        <f>[24]Outubro!$E$31</f>
        <v>79.666666666666671</v>
      </c>
      <c r="AC28" s="112">
        <f>[24]Outubro!$E$32</f>
        <v>73.041666666666671</v>
      </c>
      <c r="AD28" s="112">
        <f>[24]Outubro!$E$33</f>
        <v>71.75</v>
      </c>
      <c r="AE28" s="112">
        <f>[24]Outubro!$E$34</f>
        <v>77.5</v>
      </c>
      <c r="AF28" s="112">
        <f>[24]Outubro!$E$35</f>
        <v>85.416666666666671</v>
      </c>
      <c r="AG28" s="118">
        <f t="shared" si="1"/>
        <v>67.122311827957006</v>
      </c>
      <c r="AJ28" t="s">
        <v>35</v>
      </c>
    </row>
    <row r="29" spans="1:37" x14ac:dyDescent="0.2">
      <c r="A29" s="48" t="s">
        <v>32</v>
      </c>
      <c r="B29" s="112" t="str">
        <f>[25]Outubro!$E$5</f>
        <v>*</v>
      </c>
      <c r="C29" s="112" t="str">
        <f>[25]Outubro!$E$6</f>
        <v>*</v>
      </c>
      <c r="D29" s="112" t="str">
        <f>[25]Outubro!$E$7</f>
        <v>*</v>
      </c>
      <c r="E29" s="112" t="str">
        <f>[25]Outubro!$E$8</f>
        <v>*</v>
      </c>
      <c r="F29" s="112" t="str">
        <f>[25]Outubro!$E$9</f>
        <v>*</v>
      </c>
      <c r="G29" s="112" t="str">
        <f>[25]Outubro!$E$10</f>
        <v>*</v>
      </c>
      <c r="H29" s="112" t="str">
        <f>[25]Outubro!$E$11</f>
        <v>*</v>
      </c>
      <c r="I29" s="112" t="str">
        <f>[25]Outubro!$E$12</f>
        <v>*</v>
      </c>
      <c r="J29" s="112" t="str">
        <f>[25]Outubro!$E$13</f>
        <v>*</v>
      </c>
      <c r="K29" s="112" t="str">
        <f>[25]Outubro!$E$14</f>
        <v>*</v>
      </c>
      <c r="L29" s="112" t="str">
        <f>[25]Outubro!$E$15</f>
        <v>*</v>
      </c>
      <c r="M29" s="112" t="str">
        <f>[25]Outubro!$E$16</f>
        <v>*</v>
      </c>
      <c r="N29" s="112" t="str">
        <f>[25]Outubro!$E$17</f>
        <v>*</v>
      </c>
      <c r="O29" s="112" t="str">
        <f>[25]Outubro!$E$18</f>
        <v>*</v>
      </c>
      <c r="P29" s="112" t="str">
        <f>[25]Outubro!$E$19</f>
        <v>*</v>
      </c>
      <c r="Q29" s="112" t="str">
        <f>[25]Outubro!$E$20</f>
        <v>*</v>
      </c>
      <c r="R29" s="112" t="str">
        <f>[25]Outubro!$E$21</f>
        <v>*</v>
      </c>
      <c r="S29" s="112" t="str">
        <f>[25]Outubro!$E$22</f>
        <v>*</v>
      </c>
      <c r="T29" s="112" t="str">
        <f>[25]Outubro!$E$23</f>
        <v>*</v>
      </c>
      <c r="U29" s="112" t="str">
        <f>[25]Outubro!$E$24</f>
        <v>*</v>
      </c>
      <c r="V29" s="112" t="str">
        <f>[25]Outubro!$E$25</f>
        <v>*</v>
      </c>
      <c r="W29" s="112" t="str">
        <f>[25]Outubro!$E$26</f>
        <v>*</v>
      </c>
      <c r="X29" s="112" t="str">
        <f>[25]Outubro!$E$27</f>
        <v>*</v>
      </c>
      <c r="Y29" s="112" t="str">
        <f>[25]Outubro!$E$28</f>
        <v>*</v>
      </c>
      <c r="Z29" s="112">
        <f>[25]Outubro!$E$29</f>
        <v>76.608695652173907</v>
      </c>
      <c r="AA29" s="112">
        <f>[25]Outubro!$E$30</f>
        <v>71.615384615384613</v>
      </c>
      <c r="AB29" s="112">
        <f>[25]Outubro!$E$31</f>
        <v>64.416666666666671</v>
      </c>
      <c r="AC29" s="112">
        <f>[25]Outubro!$E$32</f>
        <v>54.25</v>
      </c>
      <c r="AD29" s="112">
        <f>[25]Outubro!$E$33</f>
        <v>59.125</v>
      </c>
      <c r="AE29" s="112">
        <f>[25]Outubro!$E$34</f>
        <v>52.541666666666664</v>
      </c>
      <c r="AF29" s="112">
        <f>[25]Outubro!$E$35</f>
        <v>72.333333333333329</v>
      </c>
      <c r="AG29" s="118">
        <f t="shared" si="1"/>
        <v>64.412963847746454</v>
      </c>
      <c r="AK29" t="s">
        <v>35</v>
      </c>
    </row>
    <row r="30" spans="1:37" x14ac:dyDescent="0.2">
      <c r="A30" s="48" t="s">
        <v>10</v>
      </c>
      <c r="B30" s="112">
        <f>[26]Outubro!$E$5</f>
        <v>70.833333333333329</v>
      </c>
      <c r="C30" s="112">
        <f>[26]Outubro!$E$6</f>
        <v>60.833333333333336</v>
      </c>
      <c r="D30" s="112">
        <f>[26]Outubro!$E$7</f>
        <v>55.041666666666664</v>
      </c>
      <c r="E30" s="112">
        <f>[26]Outubro!$E$8</f>
        <v>54.291666666666664</v>
      </c>
      <c r="F30" s="112">
        <f>[26]Outubro!$E$9</f>
        <v>79.375</v>
      </c>
      <c r="G30" s="112">
        <f>[26]Outubro!$E$10</f>
        <v>63.875</v>
      </c>
      <c r="H30" s="112">
        <f>[26]Outubro!$E$11</f>
        <v>54.666666666666664</v>
      </c>
      <c r="I30" s="112">
        <f>[26]Outubro!$E$12</f>
        <v>90</v>
      </c>
      <c r="J30" s="112">
        <f>[26]Outubro!$E$13</f>
        <v>81.333333333333329</v>
      </c>
      <c r="K30" s="112">
        <f>[26]Outubro!$E$14</f>
        <v>70.791666666666671</v>
      </c>
      <c r="L30" s="112">
        <f>[26]Outubro!$E$15</f>
        <v>52.791666666666664</v>
      </c>
      <c r="M30" s="112">
        <f>[26]Outubro!$E$16</f>
        <v>70.666666666666671</v>
      </c>
      <c r="N30" s="112">
        <f>[26]Outubro!$E$17</f>
        <v>71.916666666666671</v>
      </c>
      <c r="O30" s="112">
        <f>[26]Outubro!$E$18</f>
        <v>71.916666666666671</v>
      </c>
      <c r="P30" s="112">
        <f>[26]Outubro!$E$19</f>
        <v>64.75</v>
      </c>
      <c r="Q30" s="112">
        <f>[26]Outubro!$E$20</f>
        <v>53.5</v>
      </c>
      <c r="R30" s="112">
        <f>[26]Outubro!$E$21</f>
        <v>64.5</v>
      </c>
      <c r="S30" s="112">
        <f>[26]Outubro!$E$22</f>
        <v>78.708333333333329</v>
      </c>
      <c r="T30" s="112">
        <f>[26]Outubro!$E$23</f>
        <v>79.416666666666671</v>
      </c>
      <c r="U30" s="112">
        <f>[26]Outubro!$E$24</f>
        <v>76.708333333333329</v>
      </c>
      <c r="V30" s="112">
        <f>[26]Outubro!$E$25</f>
        <v>69.333333333333329</v>
      </c>
      <c r="W30" s="112">
        <f>[26]Outubro!$E$26</f>
        <v>58.416666666666664</v>
      </c>
      <c r="X30" s="112">
        <f>[26]Outubro!$E$27</f>
        <v>52.541666666666664</v>
      </c>
      <c r="Y30" s="112">
        <f>[26]Outubro!$E$28</f>
        <v>86.541666666666671</v>
      </c>
      <c r="Z30" s="112">
        <f>[26]Outubro!$E$29</f>
        <v>84.791666666666671</v>
      </c>
      <c r="AA30" s="112">
        <f>[26]Outubro!$E$30</f>
        <v>82.666666666666671</v>
      </c>
      <c r="AB30" s="112">
        <f>[26]Outubro!$E$31</f>
        <v>87.666666666666671</v>
      </c>
      <c r="AC30" s="112">
        <f>[26]Outubro!$E$32</f>
        <v>74.791666666666671</v>
      </c>
      <c r="AD30" s="112">
        <f>[26]Outubro!$E$33</f>
        <v>69.125</v>
      </c>
      <c r="AE30" s="112">
        <f>[26]Outubro!$E$34</f>
        <v>69.5</v>
      </c>
      <c r="AF30" s="112">
        <f>[26]Outubro!$E$35</f>
        <v>81.625</v>
      </c>
      <c r="AG30" s="118">
        <f t="shared" si="1"/>
        <v>70.416666666666671</v>
      </c>
      <c r="AJ30" t="s">
        <v>35</v>
      </c>
      <c r="AK30" t="s">
        <v>35</v>
      </c>
    </row>
    <row r="31" spans="1:37" x14ac:dyDescent="0.2">
      <c r="A31" s="48" t="s">
        <v>151</v>
      </c>
      <c r="B31" s="112">
        <f>[27]Outubro!$E$5</f>
        <v>66.208333333333329</v>
      </c>
      <c r="C31" s="112">
        <f>[27]Outubro!$E$6</f>
        <v>61.75</v>
      </c>
      <c r="D31" s="112">
        <f>[27]Outubro!$E$7</f>
        <v>57.708333333333336</v>
      </c>
      <c r="E31" s="112">
        <f>[27]Outubro!$E$8</f>
        <v>58.75</v>
      </c>
      <c r="F31" s="112">
        <f>[27]Outubro!$E$9</f>
        <v>76.75</v>
      </c>
      <c r="G31" s="112">
        <f>[27]Outubro!$E$10</f>
        <v>64.083333333333329</v>
      </c>
      <c r="H31" s="112">
        <f>[27]Outubro!$E$11</f>
        <v>57.875</v>
      </c>
      <c r="I31" s="112">
        <f>[27]Outubro!$E$12</f>
        <v>90.666666666666671</v>
      </c>
      <c r="J31" s="112">
        <f>[27]Outubro!$E$13</f>
        <v>80.916666666666671</v>
      </c>
      <c r="K31" s="112">
        <f>[27]Outubro!$E$14</f>
        <v>66.791666666666671</v>
      </c>
      <c r="L31" s="112">
        <f>[27]Outubro!$E$15</f>
        <v>59.5</v>
      </c>
      <c r="M31" s="112">
        <f>[27]Outubro!$E$16</f>
        <v>76.541666666666671</v>
      </c>
      <c r="N31" s="112">
        <f>[27]Outubro!$E$17</f>
        <v>74.916666666666671</v>
      </c>
      <c r="O31" s="112">
        <f>[27]Outubro!$E$18</f>
        <v>69</v>
      </c>
      <c r="P31" s="112">
        <f>[27]Outubro!$E$19</f>
        <v>63.708333333333336</v>
      </c>
      <c r="Q31" s="112">
        <f>[27]Outubro!$E$20</f>
        <v>55.916666666666664</v>
      </c>
      <c r="R31" s="112">
        <f>[27]Outubro!$E$21</f>
        <v>56.041666666666664</v>
      </c>
      <c r="S31" s="112">
        <f>[27]Outubro!$E$22</f>
        <v>71.041666666666671</v>
      </c>
      <c r="T31" s="112">
        <f>[27]Outubro!$E$23</f>
        <v>78.833333333333329</v>
      </c>
      <c r="U31" s="112">
        <f>[27]Outubro!$E$24</f>
        <v>86.166666666666671</v>
      </c>
      <c r="V31" s="112">
        <f>[27]Outubro!$E$25</f>
        <v>72.791666666666671</v>
      </c>
      <c r="W31" s="112">
        <f>[27]Outubro!$E$26</f>
        <v>60.458333333333336</v>
      </c>
      <c r="X31" s="112">
        <f>[27]Outubro!$E$27</f>
        <v>54.826086956521742</v>
      </c>
      <c r="Y31" s="112">
        <f>[27]Outubro!$E$28</f>
        <v>84.958333333333329</v>
      </c>
      <c r="Z31" s="112">
        <f>[27]Outubro!$E$29</f>
        <v>89.208333333333329</v>
      </c>
      <c r="AA31" s="112">
        <f>[27]Outubro!$E$30</f>
        <v>87.086956521739125</v>
      </c>
      <c r="AB31" s="112">
        <f>[27]Outubro!$E$31</f>
        <v>89.391304347826093</v>
      </c>
      <c r="AC31" s="112">
        <f>[27]Outubro!$E$32</f>
        <v>77</v>
      </c>
      <c r="AD31" s="112">
        <f>[27]Outubro!$E$33</f>
        <v>67.708333333333329</v>
      </c>
      <c r="AE31" s="112">
        <f>[27]Outubro!$E$34</f>
        <v>64.391304347826093</v>
      </c>
      <c r="AF31" s="112">
        <f>[27]Outubro!$E$35</f>
        <v>81.708333333333329</v>
      </c>
      <c r="AG31" s="118">
        <f t="shared" si="1"/>
        <v>71.054698457222997</v>
      </c>
      <c r="AH31" s="12" t="s">
        <v>35</v>
      </c>
      <c r="AJ31" t="s">
        <v>35</v>
      </c>
    </row>
    <row r="32" spans="1:37" x14ac:dyDescent="0.2">
      <c r="A32" s="48" t="s">
        <v>11</v>
      </c>
      <c r="B32" s="112">
        <f>[28]Outubro!$E$5</f>
        <v>58.458333333333336</v>
      </c>
      <c r="C32" s="112">
        <f>[28]Outubro!$E$6</f>
        <v>64.208333333333329</v>
      </c>
      <c r="D32" s="112">
        <f>[28]Outubro!$E$7</f>
        <v>58</v>
      </c>
      <c r="E32" s="112">
        <f>[28]Outubro!$E$8</f>
        <v>57.083333333333336</v>
      </c>
      <c r="F32" s="112">
        <f>[28]Outubro!$E$9</f>
        <v>68.666666666666671</v>
      </c>
      <c r="G32" s="112">
        <f>[28]Outubro!$E$10</f>
        <v>60.625</v>
      </c>
      <c r="H32" s="112">
        <f>[28]Outubro!$E$11</f>
        <v>54.5</v>
      </c>
      <c r="I32" s="112">
        <f>[28]Outubro!$E$12</f>
        <v>95.083333333333329</v>
      </c>
      <c r="J32" s="112">
        <f>[28]Outubro!$E$13</f>
        <v>77.708333333333329</v>
      </c>
      <c r="K32" s="112">
        <f>[28]Outubro!$E$14</f>
        <v>71.416666666666671</v>
      </c>
      <c r="L32" s="112">
        <f>[28]Outubro!$E$15</f>
        <v>63.083333333333336</v>
      </c>
      <c r="M32" s="112">
        <f>[28]Outubro!$E$16</f>
        <v>64.958333333333329</v>
      </c>
      <c r="N32" s="112">
        <f>[28]Outubro!$E$17</f>
        <v>67.708333333333329</v>
      </c>
      <c r="O32" s="112">
        <f>[28]Outubro!$E$18</f>
        <v>68.166666666666671</v>
      </c>
      <c r="P32" s="112">
        <f>[28]Outubro!$E$19</f>
        <v>70.208333333333329</v>
      </c>
      <c r="Q32" s="112">
        <f>[28]Outubro!$E$20</f>
        <v>59.958333333333336</v>
      </c>
      <c r="R32" s="112">
        <f>[28]Outubro!$E$21</f>
        <v>52.5</v>
      </c>
      <c r="S32" s="112">
        <f>[28]Outubro!$E$22</f>
        <v>58.5</v>
      </c>
      <c r="T32" s="112">
        <f>[28]Outubro!$E$23</f>
        <v>65.208333333333329</v>
      </c>
      <c r="U32" s="112">
        <f>[28]Outubro!$E$24</f>
        <v>81.375</v>
      </c>
      <c r="V32" s="112">
        <f>[28]Outubro!$E$25</f>
        <v>74.333333333333329</v>
      </c>
      <c r="W32" s="112">
        <f>[28]Outubro!$E$26</f>
        <v>59.125</v>
      </c>
      <c r="X32" s="112">
        <f>[28]Outubro!$E$27</f>
        <v>56.666666666666664</v>
      </c>
      <c r="Y32" s="112">
        <f>[28]Outubro!$E$28</f>
        <v>81.75</v>
      </c>
      <c r="Z32" s="112">
        <f>[28]Outubro!$E$29</f>
        <v>82.333333333333329</v>
      </c>
      <c r="AA32" s="112">
        <f>[28]Outubro!$E$30</f>
        <v>76.708333333333329</v>
      </c>
      <c r="AB32" s="112">
        <f>[28]Outubro!$E$31</f>
        <v>75.625</v>
      </c>
      <c r="AC32" s="112">
        <f>[28]Outubro!$E$32</f>
        <v>68.75</v>
      </c>
      <c r="AD32" s="112">
        <f>[28]Outubro!$E$33</f>
        <v>69.916666666666671</v>
      </c>
      <c r="AE32" s="112">
        <f>[28]Outubro!$E$34</f>
        <v>69.458333333333329</v>
      </c>
      <c r="AF32" s="112">
        <f>[28]Outubro!$E$35</f>
        <v>83.708333333333329</v>
      </c>
      <c r="AG32" s="118">
        <f t="shared" si="1"/>
        <v>68.251344086021504</v>
      </c>
      <c r="AK32" t="s">
        <v>35</v>
      </c>
    </row>
    <row r="33" spans="1:38" s="5" customFormat="1" x14ac:dyDescent="0.2">
      <c r="A33" s="48" t="s">
        <v>12</v>
      </c>
      <c r="B33" s="112">
        <f>[29]Outubro!$E$5</f>
        <v>48.81818181818182</v>
      </c>
      <c r="C33" s="112">
        <f>[29]Outubro!$E$6</f>
        <v>50.571428571428569</v>
      </c>
      <c r="D33" s="112">
        <f>[29]Outubro!$E$7</f>
        <v>48.666666666666664</v>
      </c>
      <c r="E33" s="112">
        <f>[29]Outubro!$E$8</f>
        <v>51.272727272727273</v>
      </c>
      <c r="F33" s="112">
        <f>[29]Outubro!$E$9</f>
        <v>58.958333333333336</v>
      </c>
      <c r="G33" s="112">
        <f>[29]Outubro!$E$10</f>
        <v>56.409090909090907</v>
      </c>
      <c r="H33" s="112">
        <f>[29]Outubro!$E$11</f>
        <v>53.434782608695649</v>
      </c>
      <c r="I33" s="112">
        <f>[29]Outubro!$E$12</f>
        <v>88.260869565217391</v>
      </c>
      <c r="J33" s="112">
        <f>[29]Outubro!$E$13</f>
        <v>73.86363636363636</v>
      </c>
      <c r="K33" s="112">
        <f>[29]Outubro!$E$14</f>
        <v>58.833333333333336</v>
      </c>
      <c r="L33" s="112">
        <f>[29]Outubro!$E$15</f>
        <v>57.095238095238095</v>
      </c>
      <c r="M33" s="112">
        <f>[29]Outubro!$E$16</f>
        <v>59.545454545454547</v>
      </c>
      <c r="N33" s="112">
        <f>[29]Outubro!$E$17</f>
        <v>62.956521739130437</v>
      </c>
      <c r="O33" s="112">
        <f>[29]Outubro!$E$18</f>
        <v>55.227272727272727</v>
      </c>
      <c r="P33" s="112">
        <f>[29]Outubro!$E$19</f>
        <v>56.15</v>
      </c>
      <c r="Q33" s="112">
        <f>[29]Outubro!$E$20</f>
        <v>48.454545454545453</v>
      </c>
      <c r="R33" s="112">
        <f>[29]Outubro!$E$21</f>
        <v>48.909090909090907</v>
      </c>
      <c r="S33" s="112">
        <f>[29]Outubro!$E$22</f>
        <v>48.476190476190474</v>
      </c>
      <c r="T33" s="112">
        <f>[29]Outubro!$E$23</f>
        <v>51.043478260869563</v>
      </c>
      <c r="U33" s="112">
        <f>[29]Outubro!$E$24</f>
        <v>63.913043478260867</v>
      </c>
      <c r="V33" s="112">
        <f>[29]Outubro!$E$25</f>
        <v>50.636363636363633</v>
      </c>
      <c r="W33" s="112">
        <f>[29]Outubro!$E$26</f>
        <v>48.833333333333336</v>
      </c>
      <c r="X33" s="112">
        <f>[29]Outubro!$E$27</f>
        <v>48.130434782608695</v>
      </c>
      <c r="Y33" s="112">
        <f>[29]Outubro!$E$28</f>
        <v>62.31818181818182</v>
      </c>
      <c r="Z33" s="112">
        <f>[29]Outubro!$E$29</f>
        <v>71.63636363636364</v>
      </c>
      <c r="AA33" s="112">
        <f>[29]Outubro!$E$30</f>
        <v>64.63636363636364</v>
      </c>
      <c r="AB33" s="112">
        <f>[29]Outubro!$E$31</f>
        <v>55.478260869565219</v>
      </c>
      <c r="AC33" s="112">
        <f>[29]Outubro!$E$32</f>
        <v>52.285714285714285</v>
      </c>
      <c r="AD33" s="112">
        <f>[29]Outubro!$E$33</f>
        <v>57.954545454545453</v>
      </c>
      <c r="AE33" s="112">
        <f>[29]Outubro!$E$34</f>
        <v>56.315789473684212</v>
      </c>
      <c r="AF33" s="112">
        <f>[29]Outubro!$E$35</f>
        <v>58.777777777777779</v>
      </c>
      <c r="AG33" s="118">
        <f t="shared" si="1"/>
        <v>57.027839188156968</v>
      </c>
    </row>
    <row r="34" spans="1:38" x14ac:dyDescent="0.2">
      <c r="A34" s="48" t="s">
        <v>13</v>
      </c>
      <c r="B34" s="112" t="str">
        <f>[30]Outubro!$E$5</f>
        <v>*</v>
      </c>
      <c r="C34" s="112" t="str">
        <f>[30]Outubro!$E$6</f>
        <v>*</v>
      </c>
      <c r="D34" s="112" t="str">
        <f>[30]Outubro!$E$7</f>
        <v>*</v>
      </c>
      <c r="E34" s="112" t="str">
        <f>[30]Outubro!$E$8</f>
        <v>*</v>
      </c>
      <c r="F34" s="112" t="str">
        <f>[30]Outubro!$E$9</f>
        <v>*</v>
      </c>
      <c r="G34" s="112" t="str">
        <f>[30]Outubro!$E$10</f>
        <v>*</v>
      </c>
      <c r="H34" s="112" t="str">
        <f>[30]Outubro!$E$11</f>
        <v>*</v>
      </c>
      <c r="I34" s="112" t="str">
        <f>[30]Outubro!$E$12</f>
        <v>*</v>
      </c>
      <c r="J34" s="112" t="str">
        <f>[30]Outubro!$E$13</f>
        <v>*</v>
      </c>
      <c r="K34" s="112" t="str">
        <f>[30]Outubro!$E$14</f>
        <v>*</v>
      </c>
      <c r="L34" s="112" t="str">
        <f>[30]Outubro!$E$15</f>
        <v>*</v>
      </c>
      <c r="M34" s="112" t="str">
        <f>[30]Outubro!$E$16</f>
        <v>*</v>
      </c>
      <c r="N34" s="112" t="str">
        <f>[30]Outubro!$E$17</f>
        <v>*</v>
      </c>
      <c r="O34" s="112" t="str">
        <f>[30]Outubro!$E$18</f>
        <v>*</v>
      </c>
      <c r="P34" s="112" t="str">
        <f>[30]Outubro!$E$19</f>
        <v>*</v>
      </c>
      <c r="Q34" s="112" t="str">
        <f>[30]Outubro!$E$20</f>
        <v>*</v>
      </c>
      <c r="R34" s="112" t="str">
        <f>[30]Outubro!$E$21</f>
        <v>*</v>
      </c>
      <c r="S34" s="112" t="str">
        <f>[30]Outubro!$E$22</f>
        <v>*</v>
      </c>
      <c r="T34" s="112" t="str">
        <f>[30]Outubro!$E$23</f>
        <v>*</v>
      </c>
      <c r="U34" s="112" t="str">
        <f>[30]Outubro!$E$24</f>
        <v>*</v>
      </c>
      <c r="V34" s="112" t="str">
        <f>[30]Outubro!$E$25</f>
        <v>*</v>
      </c>
      <c r="W34" s="112" t="str">
        <f>[30]Outubro!$E$26</f>
        <v>*</v>
      </c>
      <c r="X34" s="112" t="str">
        <f>[30]Outubro!$E$27</f>
        <v>*</v>
      </c>
      <c r="Y34" s="112" t="str">
        <f>[30]Outubro!$E$28</f>
        <v>*</v>
      </c>
      <c r="Z34" s="112" t="str">
        <f>[30]Outubro!$E$29</f>
        <v>*</v>
      </c>
      <c r="AA34" s="112">
        <f>[30]Outubro!$E$30</f>
        <v>72.791666666666671</v>
      </c>
      <c r="AB34" s="112">
        <f>[30]Outubro!$E$31</f>
        <v>63.333333333333336</v>
      </c>
      <c r="AC34" s="112">
        <f>[30]Outubro!$E$32</f>
        <v>59.25</v>
      </c>
      <c r="AD34" s="112">
        <f>[30]Outubro!$E$33</f>
        <v>61</v>
      </c>
      <c r="AE34" s="112">
        <f>[30]Outubro!$E$34</f>
        <v>58.708333333333336</v>
      </c>
      <c r="AF34" s="112">
        <f>[30]Outubro!$E$35</f>
        <v>65.125</v>
      </c>
      <c r="AG34" s="118">
        <f t="shared" si="1"/>
        <v>63.36805555555555</v>
      </c>
      <c r="AJ34" t="s">
        <v>35</v>
      </c>
    </row>
    <row r="35" spans="1:38" x14ac:dyDescent="0.2">
      <c r="A35" s="48" t="s">
        <v>152</v>
      </c>
      <c r="B35" s="112">
        <f>[31]Outubro!$E$5</f>
        <v>81.875</v>
      </c>
      <c r="C35" s="112">
        <f>[31]Outubro!$E$6</f>
        <v>78.875</v>
      </c>
      <c r="D35" s="112">
        <f>[31]Outubro!$E$7</f>
        <v>59.916666666666664</v>
      </c>
      <c r="E35" s="112">
        <f>[31]Outubro!$E$8</f>
        <v>53.208333333333336</v>
      </c>
      <c r="F35" s="112">
        <f>[31]Outubro!$E$9</f>
        <v>76.083333333333329</v>
      </c>
      <c r="G35" s="112">
        <f>[31]Outubro!$E$10</f>
        <v>70.083333333333329</v>
      </c>
      <c r="H35" s="112">
        <f>[31]Outubro!$E$11</f>
        <v>57.083333333333336</v>
      </c>
      <c r="I35" s="112">
        <f>[31]Outubro!$E$12</f>
        <v>93.375</v>
      </c>
      <c r="J35" s="112">
        <f>[31]Outubro!$E$13</f>
        <v>78.958333333333329</v>
      </c>
      <c r="K35" s="112">
        <f>[31]Outubro!$E$14</f>
        <v>70.041666666666671</v>
      </c>
      <c r="L35" s="112">
        <f>[31]Outubro!$E$15</f>
        <v>60.791666666666664</v>
      </c>
      <c r="M35" s="112">
        <f>[31]Outubro!$E$16</f>
        <v>63.083333333333336</v>
      </c>
      <c r="N35" s="112">
        <f>[31]Outubro!$E$17</f>
        <v>76.208333333333329</v>
      </c>
      <c r="O35" s="112">
        <f>[31]Outubro!$E$18</f>
        <v>71.666666666666671</v>
      </c>
      <c r="P35" s="112">
        <f>[31]Outubro!$E$19</f>
        <v>67.5</v>
      </c>
      <c r="Q35" s="112">
        <f>[31]Outubro!$E$20</f>
        <v>55.791666666666664</v>
      </c>
      <c r="R35" s="112">
        <f>[31]Outubro!$E$21</f>
        <v>53.708333333333336</v>
      </c>
      <c r="S35" s="112">
        <f>[31]Outubro!$E$22</f>
        <v>60.083333333333336</v>
      </c>
      <c r="T35" s="112">
        <f>[31]Outubro!$E$23</f>
        <v>68</v>
      </c>
      <c r="U35" s="112">
        <f>[31]Outubro!$E$24</f>
        <v>80.458333333333329</v>
      </c>
      <c r="V35" s="112">
        <f>[31]Outubro!$E$25</f>
        <v>77</v>
      </c>
      <c r="W35" s="112">
        <f>[31]Outubro!$E$26</f>
        <v>60.791666666666664</v>
      </c>
      <c r="X35" s="112">
        <f>[31]Outubro!$E$27</f>
        <v>55.541666666666664</v>
      </c>
      <c r="Y35" s="112">
        <f>[31]Outubro!$E$28</f>
        <v>73.541666666666671</v>
      </c>
      <c r="Z35" s="112">
        <f>[31]Outubro!$E$29</f>
        <v>85.583333333333329</v>
      </c>
      <c r="AA35" s="112">
        <f>[31]Outubro!$E$30</f>
        <v>82.708333333333329</v>
      </c>
      <c r="AB35" s="112">
        <f>[31]Outubro!$E$31</f>
        <v>72.083333333333329</v>
      </c>
      <c r="AC35" s="112">
        <f>[31]Outubro!$E$32</f>
        <v>72.291666666666671</v>
      </c>
      <c r="AD35" s="112">
        <f>[31]Outubro!$E$33</f>
        <v>66</v>
      </c>
      <c r="AE35" s="112">
        <f>[31]Outubro!$E$34</f>
        <v>75.708333333333329</v>
      </c>
      <c r="AF35" s="112">
        <f>[31]Outubro!$E$35</f>
        <v>82.958333333333329</v>
      </c>
      <c r="AG35" s="118">
        <f t="shared" si="1"/>
        <v>70.354838709677423</v>
      </c>
      <c r="AK35" t="s">
        <v>35</v>
      </c>
    </row>
    <row r="36" spans="1:38" x14ac:dyDescent="0.2">
      <c r="A36" s="48" t="s">
        <v>123</v>
      </c>
      <c r="B36" s="112">
        <f>[32]Outubro!$E$5</f>
        <v>77.041666666666671</v>
      </c>
      <c r="C36" s="112">
        <f>[32]Outubro!$E$6</f>
        <v>70.083333333333329</v>
      </c>
      <c r="D36" s="112">
        <f>[32]Outubro!$E$7</f>
        <v>60.708333333333336</v>
      </c>
      <c r="E36" s="112">
        <f>[32]Outubro!$E$8</f>
        <v>54.083333333333336</v>
      </c>
      <c r="F36" s="112">
        <f>[32]Outubro!$E$9</f>
        <v>74.173913043478265</v>
      </c>
      <c r="G36" s="112">
        <f>[32]Outubro!$E$10</f>
        <v>66.541666666666671</v>
      </c>
      <c r="H36" s="112">
        <f>[32]Outubro!$E$11</f>
        <v>54</v>
      </c>
      <c r="I36" s="112">
        <f>[32]Outubro!$E$12</f>
        <v>96.958333333333329</v>
      </c>
      <c r="J36" s="112">
        <f>[32]Outubro!$E$13</f>
        <v>82.260869565217391</v>
      </c>
      <c r="K36" s="112">
        <f>[32]Outubro!$E$14</f>
        <v>74.041666666666671</v>
      </c>
      <c r="L36" s="112">
        <f>[32]Outubro!$E$15</f>
        <v>56.375</v>
      </c>
      <c r="M36" s="112">
        <f>[32]Outubro!$E$16</f>
        <v>65.208333333333329</v>
      </c>
      <c r="N36" s="112">
        <f>[32]Outubro!$E$17</f>
        <v>75.25</v>
      </c>
      <c r="O36" s="112">
        <f>[32]Outubro!$E$18</f>
        <v>73.869565217391298</v>
      </c>
      <c r="P36" s="112">
        <f>[32]Outubro!$E$19</f>
        <v>65.875</v>
      </c>
      <c r="Q36" s="112">
        <f>[32]Outubro!$E$20</f>
        <v>54.130434782608695</v>
      </c>
      <c r="R36" s="112">
        <f>[32]Outubro!$E$21</f>
        <v>70.083333333333329</v>
      </c>
      <c r="S36" s="112">
        <f>[32]Outubro!$E$22</f>
        <v>69.5</v>
      </c>
      <c r="T36" s="112">
        <f>[32]Outubro!$E$23</f>
        <v>69.333333333333329</v>
      </c>
      <c r="U36" s="112">
        <f>[32]Outubro!$E$24</f>
        <v>75.708333333333329</v>
      </c>
      <c r="V36" s="112">
        <f>[32]Outubro!$E$25</f>
        <v>64.625</v>
      </c>
      <c r="W36" s="112">
        <f>[32]Outubro!$E$26</f>
        <v>59.25</v>
      </c>
      <c r="X36" s="112">
        <f>[32]Outubro!$E$27</f>
        <v>55.666666666666664</v>
      </c>
      <c r="Y36" s="112">
        <f>[32]Outubro!$E$28</f>
        <v>74.666666666666671</v>
      </c>
      <c r="Z36" s="112">
        <f>[32]Outubro!$E$29</f>
        <v>88.541666666666671</v>
      </c>
      <c r="AA36" s="112">
        <f>[32]Outubro!$E$30</f>
        <v>85.541666666666671</v>
      </c>
      <c r="AB36" s="112">
        <f>[32]Outubro!$E$31</f>
        <v>85.833333333333329</v>
      </c>
      <c r="AC36" s="112">
        <f>[32]Outubro!$E$32</f>
        <v>76.478260869565219</v>
      </c>
      <c r="AD36" s="112">
        <f>[32]Outubro!$E$33</f>
        <v>76.333333333333329</v>
      </c>
      <c r="AE36" s="112">
        <f>[32]Outubro!$E$34</f>
        <v>77.041666666666671</v>
      </c>
      <c r="AF36" s="112">
        <f>[32]Outubro!$E$35</f>
        <v>93.458333333333329</v>
      </c>
      <c r="AG36" s="118">
        <f t="shared" si="1"/>
        <v>71.698807854137456</v>
      </c>
      <c r="AK36" t="s">
        <v>35</v>
      </c>
    </row>
    <row r="37" spans="1:38" x14ac:dyDescent="0.2">
      <c r="A37" s="48" t="s">
        <v>14</v>
      </c>
      <c r="B37" s="112">
        <f>[33]Outubro!$E$5</f>
        <v>75.217391304347828</v>
      </c>
      <c r="C37" s="112">
        <f>[33]Outubro!$E$6</f>
        <v>73.166666666666671</v>
      </c>
      <c r="D37" s="112">
        <f>[33]Outubro!$E$7</f>
        <v>59.583333333333336</v>
      </c>
      <c r="E37" s="112">
        <f>[33]Outubro!$E$8</f>
        <v>53.791666666666664</v>
      </c>
      <c r="F37" s="112">
        <f>[33]Outubro!$E$9</f>
        <v>53.791666666666664</v>
      </c>
      <c r="G37" s="112">
        <f>[33]Outubro!$E$10</f>
        <v>57.227272727272727</v>
      </c>
      <c r="H37" s="112">
        <f>[33]Outubro!$E$11</f>
        <v>65.541666666666671</v>
      </c>
      <c r="I37" s="112">
        <f>[33]Outubro!$E$12</f>
        <v>73.083333333333329</v>
      </c>
      <c r="J37" s="112">
        <f>[33]Outubro!$E$13</f>
        <v>81.583333333333329</v>
      </c>
      <c r="K37" s="112">
        <f>[33]Outubro!$E$14</f>
        <v>71.5</v>
      </c>
      <c r="L37" s="112">
        <f>[33]Outubro!$E$15</f>
        <v>53.739130434782609</v>
      </c>
      <c r="M37" s="112">
        <f>[33]Outubro!$E$16</f>
        <v>57.625</v>
      </c>
      <c r="N37" s="112">
        <f>[33]Outubro!$E$17</f>
        <v>72.75</v>
      </c>
      <c r="O37" s="112">
        <f>[33]Outubro!$E$18</f>
        <v>71.666666666666671</v>
      </c>
      <c r="P37" s="112">
        <f>[33]Outubro!$E$19</f>
        <v>62.375</v>
      </c>
      <c r="Q37" s="112">
        <f>[33]Outubro!$E$20</f>
        <v>55.333333333333336</v>
      </c>
      <c r="R37" s="112">
        <f>[33]Outubro!$E$21</f>
        <v>58.958333333333336</v>
      </c>
      <c r="S37" s="112">
        <f>[33]Outubro!$E$22</f>
        <v>59.375</v>
      </c>
      <c r="T37" s="112">
        <f>[33]Outubro!$E$23</f>
        <v>57.166666666666664</v>
      </c>
      <c r="U37" s="112">
        <f>[33]Outubro!$E$24</f>
        <v>79.875</v>
      </c>
      <c r="V37" s="112">
        <f>[33]Outubro!$E$25</f>
        <v>70.583333333333329</v>
      </c>
      <c r="W37" s="112">
        <f>[33]Outubro!$E$26</f>
        <v>55.5</v>
      </c>
      <c r="X37" s="112">
        <f>[33]Outubro!$E$27</f>
        <v>49</v>
      </c>
      <c r="Y37" s="112">
        <f>[33]Outubro!$E$28</f>
        <v>55.666666666666664</v>
      </c>
      <c r="Z37" s="112">
        <f>[33]Outubro!$E$29</f>
        <v>72.125</v>
      </c>
      <c r="AA37" s="112">
        <f>[33]Outubro!$E$30</f>
        <v>66.291666666666671</v>
      </c>
      <c r="AB37" s="112">
        <f>[33]Outubro!$E$31</f>
        <v>70.125</v>
      </c>
      <c r="AC37" s="112">
        <f>[33]Outubro!$E$32</f>
        <v>78.916666666666671</v>
      </c>
      <c r="AD37" s="112">
        <f>[33]Outubro!$E$33</f>
        <v>69.708333333333329</v>
      </c>
      <c r="AE37" s="112">
        <f>[33]Outubro!$E$34</f>
        <v>75</v>
      </c>
      <c r="AF37" s="112">
        <f>[33]Outubro!$E$35</f>
        <v>79.875</v>
      </c>
      <c r="AG37" s="118">
        <f t="shared" si="1"/>
        <v>65.682004122572138</v>
      </c>
      <c r="AI37" t="s">
        <v>35</v>
      </c>
      <c r="AK37" t="s">
        <v>35</v>
      </c>
    </row>
    <row r="38" spans="1:38" x14ac:dyDescent="0.2">
      <c r="A38" s="48" t="s">
        <v>153</v>
      </c>
      <c r="B38" s="112">
        <f>[34]Outubro!$E$5</f>
        <v>76.583333333333329</v>
      </c>
      <c r="C38" s="112">
        <f>[34]Outubro!$E$6</f>
        <v>71.043478260869563</v>
      </c>
      <c r="D38" s="112">
        <f>[34]Outubro!$E$7</f>
        <v>61.913043478260867</v>
      </c>
      <c r="E38" s="112">
        <f>[34]Outubro!$E$8</f>
        <v>60.333333333333336</v>
      </c>
      <c r="F38" s="112">
        <f>[34]Outubro!$E$9</f>
        <v>62.695652173913047</v>
      </c>
      <c r="G38" s="112">
        <f>[34]Outubro!$E$10</f>
        <v>60.041666666666664</v>
      </c>
      <c r="H38" s="112">
        <f>[34]Outubro!$E$11</f>
        <v>79.583333333333329</v>
      </c>
      <c r="I38" s="112">
        <f>[34]Outubro!$E$12</f>
        <v>76.695652173913047</v>
      </c>
      <c r="J38" s="112">
        <f>[34]Outubro!$E$13</f>
        <v>78.958333333333329</v>
      </c>
      <c r="K38" s="112">
        <f>[34]Outubro!$E$14</f>
        <v>71.375</v>
      </c>
      <c r="L38" s="112">
        <f>[34]Outubro!$E$15</f>
        <v>65.956521739130437</v>
      </c>
      <c r="M38" s="112">
        <f>[34]Outubro!$E$16</f>
        <v>66.458333333333329</v>
      </c>
      <c r="N38" s="112">
        <f>[34]Outubro!$E$17</f>
        <v>82.208333333333329</v>
      </c>
      <c r="O38" s="112">
        <f>[34]Outubro!$E$18</f>
        <v>73.708333333333329</v>
      </c>
      <c r="P38" s="112">
        <f>[34]Outubro!$E$19</f>
        <v>75</v>
      </c>
      <c r="Q38" s="112">
        <f>[34]Outubro!$E$20</f>
        <v>72.086956521739125</v>
      </c>
      <c r="R38" s="112">
        <f>[34]Outubro!$E$21</f>
        <v>74.125</v>
      </c>
      <c r="S38" s="112">
        <f>[34]Outubro!$E$22</f>
        <v>69.130434782608702</v>
      </c>
      <c r="T38" s="112">
        <f>[34]Outubro!$E$23</f>
        <v>69.043478260869563</v>
      </c>
      <c r="U38" s="112">
        <f>[34]Outubro!$E$24</f>
        <v>56.739130434782609</v>
      </c>
      <c r="V38" s="112">
        <f>[34]Outubro!$E$25</f>
        <v>59.391304347826086</v>
      </c>
      <c r="W38" s="112">
        <f>[34]Outubro!$E$26</f>
        <v>61.875</v>
      </c>
      <c r="X38" s="112">
        <f>[34]Outubro!$E$27</f>
        <v>59.434782608695649</v>
      </c>
      <c r="Y38" s="112">
        <f>[34]Outubro!$E$28</f>
        <v>73.849999999999994</v>
      </c>
      <c r="Z38" s="112">
        <f>[34]Outubro!$E$29</f>
        <v>80</v>
      </c>
      <c r="AA38" s="112">
        <f>[34]Outubro!$E$30</f>
        <v>77.727272727272734</v>
      </c>
      <c r="AB38" s="112">
        <f>[34]Outubro!$E$31</f>
        <v>72.416666666666671</v>
      </c>
      <c r="AC38" s="112">
        <f>[34]Outubro!$E$32</f>
        <v>76.041666666666671</v>
      </c>
      <c r="AD38" s="112">
        <f>[34]Outubro!$E$33</f>
        <v>75.695652173913047</v>
      </c>
      <c r="AE38" s="112">
        <f>[34]Outubro!$E$34</f>
        <v>74.826086956521735</v>
      </c>
      <c r="AF38" s="112">
        <f>[34]Outubro!$E$35</f>
        <v>72.416666666666671</v>
      </c>
      <c r="AG38" s="118">
        <f t="shared" si="1"/>
        <v>70.559820859365033</v>
      </c>
      <c r="AI38" t="s">
        <v>35</v>
      </c>
      <c r="AJ38" t="s">
        <v>35</v>
      </c>
      <c r="AK38" s="12" t="s">
        <v>35</v>
      </c>
    </row>
    <row r="39" spans="1:38" x14ac:dyDescent="0.2">
      <c r="A39" s="48" t="s">
        <v>15</v>
      </c>
      <c r="B39" s="112">
        <f>[35]Outubro!$E$5</f>
        <v>64.875</v>
      </c>
      <c r="C39" s="112">
        <f>[35]Outubro!$E$6</f>
        <v>56.375</v>
      </c>
      <c r="D39" s="112">
        <f>[35]Outubro!$E$7</f>
        <v>52.541666666666664</v>
      </c>
      <c r="E39" s="112">
        <f>[35]Outubro!$E$8</f>
        <v>53.833333333333336</v>
      </c>
      <c r="F39" s="112">
        <f>[35]Outubro!$E$9</f>
        <v>83.625</v>
      </c>
      <c r="G39" s="112">
        <f>[35]Outubro!$E$10</f>
        <v>62.333333333333336</v>
      </c>
      <c r="H39" s="112">
        <f>[35]Outubro!$E$11</f>
        <v>49.583333333333336</v>
      </c>
      <c r="I39" s="112">
        <f>[35]Outubro!$E$12</f>
        <v>86.5</v>
      </c>
      <c r="J39" s="112">
        <f>[35]Outubro!$E$13</f>
        <v>69.583333333333329</v>
      </c>
      <c r="K39" s="112">
        <f>[35]Outubro!$E$14</f>
        <v>64.291666666666671</v>
      </c>
      <c r="L39" s="112">
        <f>[35]Outubro!$E$15</f>
        <v>61.583333333333336</v>
      </c>
      <c r="M39" s="112">
        <f>[35]Outubro!$E$16</f>
        <v>75.416666666666671</v>
      </c>
      <c r="N39" s="112">
        <f>[35]Outubro!$E$17</f>
        <v>80.25</v>
      </c>
      <c r="O39" s="112">
        <f>[35]Outubro!$E$18</f>
        <v>63.25</v>
      </c>
      <c r="P39" s="112">
        <f>[35]Outubro!$E$19</f>
        <v>64.083333333333329</v>
      </c>
      <c r="Q39" s="112">
        <f>[35]Outubro!$E$20</f>
        <v>48.791666666666664</v>
      </c>
      <c r="R39" s="112">
        <f>[35]Outubro!$E$21</f>
        <v>42.208333333333336</v>
      </c>
      <c r="S39" s="112">
        <f>[35]Outubro!$E$22</f>
        <v>60.375</v>
      </c>
      <c r="T39" s="112">
        <f>[35]Outubro!$E$23</f>
        <v>74.458333333333329</v>
      </c>
      <c r="U39" s="112">
        <f>[35]Outubro!$E$24</f>
        <v>84.625</v>
      </c>
      <c r="V39" s="112">
        <f>[35]Outubro!$E$25</f>
        <v>73.958333333333329</v>
      </c>
      <c r="W39" s="112">
        <f>[35]Outubro!$E$26</f>
        <v>59.041666666666664</v>
      </c>
      <c r="X39" s="112">
        <f>[35]Outubro!$E$27</f>
        <v>52.083333333333336</v>
      </c>
      <c r="Y39" s="112">
        <f>[35]Outubro!$E$28</f>
        <v>81.541666666666671</v>
      </c>
      <c r="Z39" s="112">
        <f>[35]Outubro!$E$29</f>
        <v>82.833333333333329</v>
      </c>
      <c r="AA39" s="112">
        <f>[35]Outubro!$E$30</f>
        <v>77.125</v>
      </c>
      <c r="AB39" s="112">
        <f>[35]Outubro!$E$31</f>
        <v>78.166666666666671</v>
      </c>
      <c r="AC39" s="112">
        <f>[35]Outubro!$E$32</f>
        <v>73.833333333333329</v>
      </c>
      <c r="AD39" s="112">
        <f>[35]Outubro!$E$33</f>
        <v>59.958333333333336</v>
      </c>
      <c r="AE39" s="112">
        <f>[35]Outubro!$E$34</f>
        <v>59.791666666666664</v>
      </c>
      <c r="AF39" s="112">
        <f>[35]Outubro!$E$35</f>
        <v>77.666666666666671</v>
      </c>
      <c r="AG39" s="118">
        <f t="shared" si="1"/>
        <v>66.922043010752674</v>
      </c>
      <c r="AH39" s="12" t="s">
        <v>35</v>
      </c>
      <c r="AI39" t="s">
        <v>35</v>
      </c>
      <c r="AK39" t="s">
        <v>35</v>
      </c>
    </row>
    <row r="40" spans="1:38" x14ac:dyDescent="0.2">
      <c r="A40" s="48" t="s">
        <v>16</v>
      </c>
      <c r="B40" s="112">
        <f>[36]Outubro!$E$5</f>
        <v>45.333333333333336</v>
      </c>
      <c r="C40" s="112">
        <f>[36]Outubro!$E$6</f>
        <v>45.583333333333336</v>
      </c>
      <c r="D40" s="112">
        <f>[36]Outubro!$E$7</f>
        <v>35.75</v>
      </c>
      <c r="E40" s="112">
        <f>[36]Outubro!$E$8</f>
        <v>42.25</v>
      </c>
      <c r="F40" s="112">
        <f>[36]Outubro!$E$9</f>
        <v>62.541666666666664</v>
      </c>
      <c r="G40" s="112">
        <f>[36]Outubro!$E$10</f>
        <v>48.791666666666664</v>
      </c>
      <c r="H40" s="112">
        <f>[36]Outubro!$E$11</f>
        <v>44.208333333333336</v>
      </c>
      <c r="I40" s="112">
        <f>[36]Outubro!$E$12</f>
        <v>79</v>
      </c>
      <c r="J40" s="112">
        <f>[36]Outubro!$E$13</f>
        <v>71.333333333333329</v>
      </c>
      <c r="K40" s="112">
        <f>[36]Outubro!$E$14</f>
        <v>54.5</v>
      </c>
      <c r="L40" s="112">
        <f>[36]Outubro!$E$15</f>
        <v>42.833333333333336</v>
      </c>
      <c r="M40" s="112">
        <f>[36]Outubro!$E$16</f>
        <v>58.25</v>
      </c>
      <c r="N40" s="112">
        <f>[36]Outubro!$E$17</f>
        <v>54.416666666666664</v>
      </c>
      <c r="O40" s="112">
        <f>[36]Outubro!$E$18</f>
        <v>35.833333333333336</v>
      </c>
      <c r="P40" s="112">
        <f>[36]Outubro!$E$19</f>
        <v>45.541666666666664</v>
      </c>
      <c r="Q40" s="112">
        <f>[36]Outubro!$E$20</f>
        <v>35.291666666666664</v>
      </c>
      <c r="R40" s="112">
        <f>[36]Outubro!$E$21</f>
        <v>30.916666666666668</v>
      </c>
      <c r="S40" s="112">
        <f>[36]Outubro!$E$22</f>
        <v>40.541666666666664</v>
      </c>
      <c r="T40" s="112">
        <f>[36]Outubro!$E$23</f>
        <v>55.291666666666664</v>
      </c>
      <c r="U40" s="112">
        <f>[36]Outubro!$E$24</f>
        <v>71</v>
      </c>
      <c r="V40" s="112">
        <f>[36]Outubro!$E$25</f>
        <v>57.375</v>
      </c>
      <c r="W40" s="112">
        <f>[36]Outubro!$E$26</f>
        <v>47.083333333333336</v>
      </c>
      <c r="X40" s="112">
        <f>[36]Outubro!$E$27</f>
        <v>40.208333333333336</v>
      </c>
      <c r="Y40" s="112">
        <f>[36]Outubro!$E$28</f>
        <v>51.666666666666664</v>
      </c>
      <c r="Z40" s="112">
        <f>[36]Outubro!$E$29</f>
        <v>67.875</v>
      </c>
      <c r="AA40" s="112">
        <f>[36]Outubro!$E$30</f>
        <v>69.541666666666671</v>
      </c>
      <c r="AB40" s="112">
        <f>[36]Outubro!$E$31</f>
        <v>65.791666666666671</v>
      </c>
      <c r="AC40" s="112">
        <f>[36]Outubro!$E$32</f>
        <v>63.875</v>
      </c>
      <c r="AD40" s="112">
        <f>[36]Outubro!$E$33</f>
        <v>53.791666666666664</v>
      </c>
      <c r="AE40" s="112">
        <f>[36]Outubro!$E$34</f>
        <v>46.833333333333336</v>
      </c>
      <c r="AF40" s="112">
        <f>[36]Outubro!$E$35</f>
        <v>72.666666666666671</v>
      </c>
      <c r="AG40" s="118">
        <f t="shared" si="1"/>
        <v>52.771505376344081</v>
      </c>
      <c r="AJ40" t="s">
        <v>35</v>
      </c>
      <c r="AK40" t="s">
        <v>35</v>
      </c>
    </row>
    <row r="41" spans="1:38" x14ac:dyDescent="0.2">
      <c r="A41" s="48" t="s">
        <v>154</v>
      </c>
      <c r="B41" s="112">
        <f>[37]Outubro!$E$5</f>
        <v>85.791666666666671</v>
      </c>
      <c r="C41" s="112">
        <f>[37]Outubro!$E$6</f>
        <v>74.333333333333329</v>
      </c>
      <c r="D41" s="112">
        <f>[37]Outubro!$E$7</f>
        <v>59.291666666666664</v>
      </c>
      <c r="E41" s="112">
        <f>[37]Outubro!$E$8</f>
        <v>56.166666666666664</v>
      </c>
      <c r="F41" s="112">
        <f>[37]Outubro!$E$9</f>
        <v>59.333333333333336</v>
      </c>
      <c r="G41" s="112">
        <f>[37]Outubro!$E$10</f>
        <v>61.958333333333336</v>
      </c>
      <c r="H41" s="112">
        <f>[37]Outubro!$E$11</f>
        <v>57.958333333333336</v>
      </c>
      <c r="I41" s="112">
        <f>[37]Outubro!$E$12</f>
        <v>79.75</v>
      </c>
      <c r="J41" s="112">
        <f>[37]Outubro!$E$13</f>
        <v>79.416666666666671</v>
      </c>
      <c r="K41" s="112">
        <f>[37]Outubro!$E$14</f>
        <v>66.5</v>
      </c>
      <c r="L41" s="112">
        <f>[37]Outubro!$E$15</f>
        <v>60.083333333333336</v>
      </c>
      <c r="M41" s="112">
        <f>[37]Outubro!$E$16</f>
        <v>57.75</v>
      </c>
      <c r="N41" s="112">
        <f>[37]Outubro!$E$17</f>
        <v>70.583333333333329</v>
      </c>
      <c r="O41" s="112">
        <f>[37]Outubro!$E$18</f>
        <v>70.958333333333329</v>
      </c>
      <c r="P41" s="112">
        <f>[37]Outubro!$E$19</f>
        <v>63.833333333333336</v>
      </c>
      <c r="Q41" s="112">
        <f>[37]Outubro!$E$20</f>
        <v>56.125</v>
      </c>
      <c r="R41" s="112">
        <f>[37]Outubro!$E$21</f>
        <v>55.25</v>
      </c>
      <c r="S41" s="112">
        <f>[37]Outubro!$E$22</f>
        <v>60.125</v>
      </c>
      <c r="T41" s="112">
        <f>[37]Outubro!$E$23</f>
        <v>64.291666666666671</v>
      </c>
      <c r="U41" s="112">
        <f>[37]Outubro!$E$24</f>
        <v>79.541666666666671</v>
      </c>
      <c r="V41" s="112">
        <f>[37]Outubro!$E$25</f>
        <v>71.291666666666671</v>
      </c>
      <c r="W41" s="112">
        <f>[37]Outubro!$E$26</f>
        <v>58.625</v>
      </c>
      <c r="X41" s="112">
        <f>[37]Outubro!$E$27</f>
        <v>58.125</v>
      </c>
      <c r="Y41" s="112">
        <f>[37]Outubro!$E$28</f>
        <v>70.541666666666671</v>
      </c>
      <c r="Z41" s="112">
        <f>[37]Outubro!$E$29</f>
        <v>78.333333333333329</v>
      </c>
      <c r="AA41" s="112">
        <f>[37]Outubro!$E$30</f>
        <v>77.416666666666671</v>
      </c>
      <c r="AB41" s="112">
        <f>[37]Outubro!$E$31</f>
        <v>75.25</v>
      </c>
      <c r="AC41" s="112">
        <f>[37]Outubro!$E$32</f>
        <v>78.333333333333329</v>
      </c>
      <c r="AD41" s="112">
        <f>[37]Outubro!$E$33</f>
        <v>74.791666666666671</v>
      </c>
      <c r="AE41" s="112">
        <f>[37]Outubro!$E$34</f>
        <v>80.583333333333329</v>
      </c>
      <c r="AF41" s="112">
        <f>[37]Outubro!$E$35</f>
        <v>71.916666666666671</v>
      </c>
      <c r="AG41" s="118">
        <f t="shared" si="1"/>
        <v>68.201612903225822</v>
      </c>
      <c r="AI41" t="s">
        <v>35</v>
      </c>
      <c r="AJ41" t="s">
        <v>35</v>
      </c>
    </row>
    <row r="42" spans="1:38" x14ac:dyDescent="0.2">
      <c r="A42" s="48" t="s">
        <v>17</v>
      </c>
      <c r="B42" s="112">
        <f>[38]Outubro!$E$5</f>
        <v>65.083333333333329</v>
      </c>
      <c r="C42" s="112">
        <f>[38]Outubro!$E$6</f>
        <v>62.25</v>
      </c>
      <c r="D42" s="112">
        <f>[38]Outubro!$E$7</f>
        <v>53.166666666666664</v>
      </c>
      <c r="E42" s="112">
        <f>[38]Outubro!$E$8</f>
        <v>43.625</v>
      </c>
      <c r="F42" s="112">
        <f>[38]Outubro!$E$9</f>
        <v>61.916666666666664</v>
      </c>
      <c r="G42" s="112">
        <f>[38]Outubro!$E$10</f>
        <v>50.833333333333336</v>
      </c>
      <c r="H42" s="112">
        <f>[38]Outubro!$E$11</f>
        <v>43.666666666666664</v>
      </c>
      <c r="I42" s="112">
        <f>[38]Outubro!$E$12</f>
        <v>75.25</v>
      </c>
      <c r="J42" s="112">
        <f>[38]Outubro!$E$13</f>
        <v>77.5</v>
      </c>
      <c r="K42" s="112">
        <f>[38]Outubro!$E$14</f>
        <v>75.125</v>
      </c>
      <c r="L42" s="112">
        <f>[38]Outubro!$E$15</f>
        <v>59.708333333333336</v>
      </c>
      <c r="M42" s="112">
        <f>[38]Outubro!$E$16</f>
        <v>68.75</v>
      </c>
      <c r="N42" s="112">
        <f>[38]Outubro!$E$17</f>
        <v>73.541666666666671</v>
      </c>
      <c r="O42" s="112">
        <f>[38]Outubro!$E$18</f>
        <v>75.083333333333329</v>
      </c>
      <c r="P42" s="112">
        <f>[38]Outubro!$E$19</f>
        <v>66.958333333333329</v>
      </c>
      <c r="Q42" s="112">
        <f>[38]Outubro!$E$20</f>
        <v>65.875</v>
      </c>
      <c r="R42" s="112">
        <f>[38]Outubro!$E$21</f>
        <v>62.75</v>
      </c>
      <c r="S42" s="112">
        <f>[38]Outubro!$E$22</f>
        <v>66.208333333333329</v>
      </c>
      <c r="T42" s="112">
        <f>[38]Outubro!$E$23</f>
        <v>67.916666666666671</v>
      </c>
      <c r="U42" s="112">
        <f>[38]Outubro!$E$24</f>
        <v>68.541666666666671</v>
      </c>
      <c r="V42" s="112">
        <f>[38]Outubro!$E$25</f>
        <v>59.875</v>
      </c>
      <c r="W42" s="112">
        <f>[38]Outubro!$E$26</f>
        <v>53.208333333333336</v>
      </c>
      <c r="X42" s="112">
        <f>[38]Outubro!$E$27</f>
        <v>56.25</v>
      </c>
      <c r="Y42" s="112">
        <f>[38]Outubro!$E$28</f>
        <v>80.541666666666671</v>
      </c>
      <c r="Z42" s="112">
        <f>[38]Outubro!$E$29</f>
        <v>85.75</v>
      </c>
      <c r="AA42" s="112">
        <f>[38]Outubro!$E$30</f>
        <v>77.166666666666671</v>
      </c>
      <c r="AB42" s="112">
        <f>[38]Outubro!$E$31</f>
        <v>73.208333333333329</v>
      </c>
      <c r="AC42" s="112">
        <f>[38]Outubro!$E$32</f>
        <v>70.875</v>
      </c>
      <c r="AD42" s="112">
        <f>[38]Outubro!$E$33</f>
        <v>64.333333333333329</v>
      </c>
      <c r="AE42" s="112">
        <f>[38]Outubro!$E$34</f>
        <v>60.083333333333336</v>
      </c>
      <c r="AF42" s="112">
        <f>[38]Outubro!$E$35</f>
        <v>59.75</v>
      </c>
      <c r="AG42" s="118">
        <f t="shared" si="1"/>
        <v>65.31586021505376</v>
      </c>
      <c r="AJ42" t="s">
        <v>35</v>
      </c>
      <c r="AK42" t="s">
        <v>35</v>
      </c>
    </row>
    <row r="43" spans="1:38" x14ac:dyDescent="0.2">
      <c r="A43" s="48" t="s">
        <v>136</v>
      </c>
      <c r="B43" s="112">
        <f>[39]Outubro!$E$5</f>
        <v>89.625</v>
      </c>
      <c r="C43" s="112">
        <f>[39]Outubro!$E$6</f>
        <v>80.916666666666671</v>
      </c>
      <c r="D43" s="112">
        <f>[39]Outubro!$E$7</f>
        <v>64.083333333333329</v>
      </c>
      <c r="E43" s="112">
        <f>[39]Outubro!$E$8</f>
        <v>54.875</v>
      </c>
      <c r="F43" s="112">
        <f>[39]Outubro!$E$9</f>
        <v>67.583333333333329</v>
      </c>
      <c r="G43" s="112">
        <f>[39]Outubro!$E$10</f>
        <v>71.708333333333329</v>
      </c>
      <c r="H43" s="112">
        <f>[39]Outubro!$E$11</f>
        <v>58.916666666666664</v>
      </c>
      <c r="I43" s="112">
        <f>[39]Outubro!$E$12</f>
        <v>86.583333333333329</v>
      </c>
      <c r="J43" s="112">
        <f>[39]Outubro!$E$13</f>
        <v>80.916666666666671</v>
      </c>
      <c r="K43" s="112">
        <f>[39]Outubro!$E$14</f>
        <v>78.208333333333329</v>
      </c>
      <c r="L43" s="112">
        <f>[39]Outubro!$E$15</f>
        <v>57.708333333333336</v>
      </c>
      <c r="M43" s="112">
        <f>[39]Outubro!$E$16</f>
        <v>63.916666666666664</v>
      </c>
      <c r="N43" s="112">
        <f>[39]Outubro!$E$17</f>
        <v>76.416666666666671</v>
      </c>
      <c r="O43" s="112">
        <f>[39]Outubro!$E$18</f>
        <v>76.791666666666671</v>
      </c>
      <c r="P43" s="112">
        <f>[39]Outubro!$E$19</f>
        <v>67.208333333333329</v>
      </c>
      <c r="Q43" s="112">
        <f>[39]Outubro!$E$20</f>
        <v>57.875</v>
      </c>
      <c r="R43" s="112">
        <f>[39]Outubro!$E$21</f>
        <v>61.125</v>
      </c>
      <c r="S43" s="112">
        <f>[39]Outubro!$E$22</f>
        <v>70</v>
      </c>
      <c r="T43" s="112">
        <f>[39]Outubro!$E$23</f>
        <v>78.416666666666671</v>
      </c>
      <c r="U43" s="112">
        <f>[39]Outubro!$E$24</f>
        <v>80.416666666666671</v>
      </c>
      <c r="V43" s="112">
        <f>[39]Outubro!$E$25</f>
        <v>71.25</v>
      </c>
      <c r="W43" s="112">
        <f>[39]Outubro!$E$26</f>
        <v>61.041666666666664</v>
      </c>
      <c r="X43" s="112">
        <f>[39]Outubro!$E$27</f>
        <v>59.208333333333336</v>
      </c>
      <c r="Y43" s="112">
        <f>[39]Outubro!$E$28</f>
        <v>76.916666666666671</v>
      </c>
      <c r="Z43" s="112">
        <f>[39]Outubro!$E$29</f>
        <v>88.958333333333329</v>
      </c>
      <c r="AA43" s="112">
        <f>[39]Outubro!$E$30</f>
        <v>81.166666666666671</v>
      </c>
      <c r="AB43" s="112">
        <f>[39]Outubro!$E$31</f>
        <v>77.875</v>
      </c>
      <c r="AC43" s="112">
        <f>[39]Outubro!$E$32</f>
        <v>83.791666666666671</v>
      </c>
      <c r="AD43" s="112">
        <f>[39]Outubro!$E$33</f>
        <v>75.666666666666671</v>
      </c>
      <c r="AE43" s="112">
        <f>[39]Outubro!$E$34</f>
        <v>85.666666666666671</v>
      </c>
      <c r="AF43" s="112">
        <f>[39]Outubro!$E$35</f>
        <v>84.708333333333329</v>
      </c>
      <c r="AG43" s="118">
        <f t="shared" si="1"/>
        <v>73.211021505376351</v>
      </c>
      <c r="AK43" t="s">
        <v>35</v>
      </c>
    </row>
    <row r="44" spans="1:38" x14ac:dyDescent="0.2">
      <c r="A44" s="48" t="s">
        <v>18</v>
      </c>
      <c r="B44" s="112">
        <f>[40]Outubro!$E$5</f>
        <v>80.208333333333329</v>
      </c>
      <c r="C44" s="112">
        <f>[40]Outubro!$E$6</f>
        <v>70.25</v>
      </c>
      <c r="D44" s="112">
        <f>[40]Outubro!$E$7</f>
        <v>59.333333333333336</v>
      </c>
      <c r="E44" s="112">
        <f>[40]Outubro!$E$8</f>
        <v>55.916666666666664</v>
      </c>
      <c r="F44" s="112">
        <f>[40]Outubro!$E$9</f>
        <v>59.416666666666664</v>
      </c>
      <c r="G44" s="112">
        <f>[40]Outubro!$E$10</f>
        <v>58.125</v>
      </c>
      <c r="H44" s="112">
        <f>[40]Outubro!$E$11</f>
        <v>56.833333333333336</v>
      </c>
      <c r="I44" s="112">
        <f>[40]Outubro!$E$12</f>
        <v>77</v>
      </c>
      <c r="J44" s="112">
        <f>[40]Outubro!$E$13</f>
        <v>78.25</v>
      </c>
      <c r="K44" s="112">
        <f>[40]Outubro!$E$14</f>
        <v>72.375</v>
      </c>
      <c r="L44" s="112">
        <f>[40]Outubro!$E$15</f>
        <v>61.875</v>
      </c>
      <c r="M44" s="112">
        <f>[40]Outubro!$E$16</f>
        <v>54.583333333333336</v>
      </c>
      <c r="N44" s="112">
        <f>[40]Outubro!$E$17</f>
        <v>71.291666666666671</v>
      </c>
      <c r="O44" s="112">
        <f>[40]Outubro!$E$18</f>
        <v>69.875</v>
      </c>
      <c r="P44" s="112">
        <f>[40]Outubro!$E$19</f>
        <v>67.375</v>
      </c>
      <c r="Q44" s="112">
        <f>[40]Outubro!$E$20</f>
        <v>62.708333333333336</v>
      </c>
      <c r="R44" s="112">
        <f>[40]Outubro!$E$21</f>
        <v>58.125</v>
      </c>
      <c r="S44" s="112">
        <f>[40]Outubro!$E$22</f>
        <v>52.333333333333336</v>
      </c>
      <c r="T44" s="112">
        <f>[40]Outubro!$E$23</f>
        <v>55.791666666666664</v>
      </c>
      <c r="U44" s="112">
        <f>[40]Outubro!$E$24</f>
        <v>68.333333333333329</v>
      </c>
      <c r="V44" s="112">
        <f>[40]Outubro!$E$25</f>
        <v>60.833333333333336</v>
      </c>
      <c r="W44" s="112">
        <f>[40]Outubro!$E$26</f>
        <v>51.083333333333336</v>
      </c>
      <c r="X44" s="112">
        <f>[40]Outubro!$E$27</f>
        <v>48.75</v>
      </c>
      <c r="Y44" s="112">
        <f>[40]Outubro!$E$28</f>
        <v>69.125</v>
      </c>
      <c r="Z44" s="112">
        <f>[40]Outubro!$E$29</f>
        <v>77.25</v>
      </c>
      <c r="AA44" s="112">
        <f>[40]Outubro!$E$30</f>
        <v>67.541666666666671</v>
      </c>
      <c r="AB44" s="112">
        <f>[40]Outubro!$E$31</f>
        <v>62.875</v>
      </c>
      <c r="AC44" s="112">
        <f>[40]Outubro!$E$32</f>
        <v>69.041666666666671</v>
      </c>
      <c r="AD44" s="112">
        <f>[40]Outubro!$E$33</f>
        <v>60.708333333333336</v>
      </c>
      <c r="AE44" s="112">
        <f>[40]Outubro!$E$34</f>
        <v>62.125</v>
      </c>
      <c r="AF44" s="112">
        <f>[40]Outubro!$E$35</f>
        <v>61.458333333333336</v>
      </c>
      <c r="AG44" s="118">
        <f t="shared" si="1"/>
        <v>63.896505376344074</v>
      </c>
      <c r="AI44" s="12" t="s">
        <v>35</v>
      </c>
      <c r="AK44" t="s">
        <v>35</v>
      </c>
    </row>
    <row r="45" spans="1:38" hidden="1" x14ac:dyDescent="0.2">
      <c r="A45" s="48" t="s">
        <v>141</v>
      </c>
      <c r="B45" s="112" t="str">
        <f>[41]Outubro!$E$5</f>
        <v>*</v>
      </c>
      <c r="C45" s="112" t="str">
        <f>[41]Outubro!$E$6</f>
        <v>*</v>
      </c>
      <c r="D45" s="112" t="str">
        <f>[41]Outubro!$E$7</f>
        <v>*</v>
      </c>
      <c r="E45" s="112" t="str">
        <f>[41]Outubro!$E$8</f>
        <v>*</v>
      </c>
      <c r="F45" s="112" t="str">
        <f>[41]Outubro!$E$9</f>
        <v>*</v>
      </c>
      <c r="G45" s="112" t="str">
        <f>[41]Outubro!$E$10</f>
        <v>*</v>
      </c>
      <c r="H45" s="112" t="str">
        <f>[41]Outubro!$E$11</f>
        <v>*</v>
      </c>
      <c r="I45" s="112" t="str">
        <f>[41]Outubro!$E$12</f>
        <v>*</v>
      </c>
      <c r="J45" s="112" t="str">
        <f>[41]Outubro!$E$13</f>
        <v>*</v>
      </c>
      <c r="K45" s="112" t="str">
        <f>[41]Outubro!$E$14</f>
        <v>*</v>
      </c>
      <c r="L45" s="112" t="str">
        <f>[41]Outubro!$E$15</f>
        <v>*</v>
      </c>
      <c r="M45" s="112" t="str">
        <f>[41]Outubro!$E$16</f>
        <v>*</v>
      </c>
      <c r="N45" s="112" t="str">
        <f>[41]Outubro!$E$17</f>
        <v>*</v>
      </c>
      <c r="O45" s="112" t="str">
        <f>[41]Outubro!$E$18</f>
        <v>*</v>
      </c>
      <c r="P45" s="112" t="str">
        <f>[41]Outubro!$E$19</f>
        <v>*</v>
      </c>
      <c r="Q45" s="112" t="str">
        <f>[41]Outubro!$E$20</f>
        <v>*</v>
      </c>
      <c r="R45" s="112" t="str">
        <f>[41]Outubro!$E$21</f>
        <v>*</v>
      </c>
      <c r="S45" s="112" t="str">
        <f>[41]Outubro!$E$22</f>
        <v>*</v>
      </c>
      <c r="T45" s="112" t="str">
        <f>[41]Outubro!$E$23</f>
        <v>*</v>
      </c>
      <c r="U45" s="112" t="str">
        <f>[41]Outubro!$E$24</f>
        <v>*</v>
      </c>
      <c r="V45" s="112" t="str">
        <f>[41]Outubro!$E$25</f>
        <v>*</v>
      </c>
      <c r="W45" s="112" t="str">
        <f>[41]Outubro!$E$26</f>
        <v>*</v>
      </c>
      <c r="X45" s="112" t="str">
        <f>[41]Outubro!$E$27</f>
        <v>*</v>
      </c>
      <c r="Y45" s="112" t="str">
        <f>[41]Outubro!$E$28</f>
        <v>*</v>
      </c>
      <c r="Z45" s="112" t="str">
        <f>[41]Outubro!$E$29</f>
        <v>*</v>
      </c>
      <c r="AA45" s="112" t="str">
        <f>[41]Outubro!$E$30</f>
        <v>*</v>
      </c>
      <c r="AB45" s="112" t="str">
        <f>[41]Outubro!$E$31</f>
        <v>*</v>
      </c>
      <c r="AC45" s="112" t="str">
        <f>[41]Outubro!$E$32</f>
        <v>*</v>
      </c>
      <c r="AD45" s="112" t="str">
        <f>[41]Outubro!$E$33</f>
        <v>*</v>
      </c>
      <c r="AE45" s="112" t="str">
        <f>[41]Outubro!$E$34</f>
        <v>*</v>
      </c>
      <c r="AF45" s="112" t="str">
        <f>[41]Outubro!$E$35</f>
        <v>*</v>
      </c>
      <c r="AG45" s="118" t="s">
        <v>197</v>
      </c>
      <c r="AJ45" t="s">
        <v>35</v>
      </c>
      <c r="AK45" t="s">
        <v>35</v>
      </c>
    </row>
    <row r="46" spans="1:38" x14ac:dyDescent="0.2">
      <c r="A46" s="48" t="s">
        <v>19</v>
      </c>
      <c r="B46" s="112">
        <f>[42]Outubro!$E$5</f>
        <v>69.875</v>
      </c>
      <c r="C46" s="112">
        <f>[42]Outubro!$E$6</f>
        <v>55.083333333333336</v>
      </c>
      <c r="D46" s="112">
        <f>[42]Outubro!$E$7</f>
        <v>47.25</v>
      </c>
      <c r="E46" s="112">
        <f>[42]Outubro!$E$8</f>
        <v>59.5</v>
      </c>
      <c r="F46" s="112">
        <f>[42]Outubro!$E$9</f>
        <v>91.541666666666671</v>
      </c>
      <c r="G46" s="112">
        <f>[42]Outubro!$E$10</f>
        <v>72.125</v>
      </c>
      <c r="H46" s="112">
        <f>[42]Outubro!$E$11</f>
        <v>58.791666666666664</v>
      </c>
      <c r="I46" s="112">
        <f>[42]Outubro!$E$12</f>
        <v>91.583333333333329</v>
      </c>
      <c r="J46" s="112">
        <f>[42]Outubro!$E$13</f>
        <v>77.583333333333329</v>
      </c>
      <c r="K46" s="112">
        <f>[42]Outubro!$E$14</f>
        <v>59.375</v>
      </c>
      <c r="L46" s="112">
        <f>[42]Outubro!$E$15</f>
        <v>55.458333333333336</v>
      </c>
      <c r="M46" s="112">
        <f>[42]Outubro!$E$16</f>
        <v>76.333333333333329</v>
      </c>
      <c r="N46" s="112">
        <f>[42]Outubro!$E$17</f>
        <v>73.583333333333329</v>
      </c>
      <c r="O46" s="112">
        <f>[42]Outubro!$E$18</f>
        <v>68.833333333333329</v>
      </c>
      <c r="P46" s="112">
        <f>[42]Outubro!$E$19</f>
        <v>63.791666666666664</v>
      </c>
      <c r="Q46" s="112">
        <f>[42]Outubro!$E$20</f>
        <v>58.708333333333336</v>
      </c>
      <c r="R46" s="112">
        <f>[42]Outubro!$E$21</f>
        <v>68.333333333333329</v>
      </c>
      <c r="S46" s="112">
        <f>[42]Outubro!$E$22</f>
        <v>81.958333333333329</v>
      </c>
      <c r="T46" s="112">
        <f>[42]Outubro!$E$23</f>
        <v>84.041666666666671</v>
      </c>
      <c r="U46" s="112">
        <f>[42]Outubro!$E$24</f>
        <v>87.416666666666671</v>
      </c>
      <c r="V46" s="112">
        <f>[42]Outubro!$E$25</f>
        <v>73.875</v>
      </c>
      <c r="W46" s="112">
        <f>[42]Outubro!$E$26</f>
        <v>60.833333333333336</v>
      </c>
      <c r="X46" s="112">
        <f>[42]Outubro!$E$27</f>
        <v>60.458333333333336</v>
      </c>
      <c r="Y46" s="112">
        <f>[42]Outubro!$E$28</f>
        <v>89.833333333333329</v>
      </c>
      <c r="Z46" s="112">
        <f>[42]Outubro!$E$29</f>
        <v>85.666666666666671</v>
      </c>
      <c r="AA46" s="112">
        <f>[42]Outubro!$E$30</f>
        <v>79.75</v>
      </c>
      <c r="AB46" s="112">
        <f>[42]Outubro!$E$31</f>
        <v>94.291666666666671</v>
      </c>
      <c r="AC46" s="112">
        <f>[42]Outubro!$E$32</f>
        <v>82.125</v>
      </c>
      <c r="AD46" s="112">
        <f>[42]Outubro!$E$33</f>
        <v>78.833333333333329</v>
      </c>
      <c r="AE46" s="112">
        <f>[42]Outubro!$E$34</f>
        <v>83.041666666666671</v>
      </c>
      <c r="AF46" s="112">
        <f>[42]Outubro!$E$35</f>
        <v>86.916666666666671</v>
      </c>
      <c r="AG46" s="118">
        <f t="shared" si="1"/>
        <v>73.444892473118273</v>
      </c>
      <c r="AH46" s="12" t="s">
        <v>35</v>
      </c>
      <c r="AJ46" t="s">
        <v>35</v>
      </c>
      <c r="AK46" t="s">
        <v>35</v>
      </c>
      <c r="AL46" t="s">
        <v>35</v>
      </c>
    </row>
    <row r="47" spans="1:38" x14ac:dyDescent="0.2">
      <c r="A47" s="48" t="s">
        <v>23</v>
      </c>
      <c r="B47" s="112">
        <f>[43]Outubro!$E$5</f>
        <v>66.291666666666671</v>
      </c>
      <c r="C47" s="112">
        <f>[43]Outubro!$E$6</f>
        <v>63.75</v>
      </c>
      <c r="D47" s="112">
        <f>[43]Outubro!$E$7</f>
        <v>48.916666666666664</v>
      </c>
      <c r="E47" s="112">
        <f>[43]Outubro!$E$8</f>
        <v>48.083333333333336</v>
      </c>
      <c r="F47" s="112">
        <f>[43]Outubro!$E$9</f>
        <v>70.833333333333329</v>
      </c>
      <c r="G47" s="112">
        <f>[43]Outubro!$E$10</f>
        <v>53.833333333333336</v>
      </c>
      <c r="H47" s="112">
        <f>[43]Outubro!$E$11</f>
        <v>48.875</v>
      </c>
      <c r="I47" s="112">
        <f>[43]Outubro!$E$12</f>
        <v>88.625</v>
      </c>
      <c r="J47" s="112">
        <f>[43]Outubro!$E$13</f>
        <v>76.5</v>
      </c>
      <c r="K47" s="112">
        <f>[43]Outubro!$E$14</f>
        <v>61.541666666666664</v>
      </c>
      <c r="L47" s="112">
        <f>[43]Outubro!$E$15</f>
        <v>54</v>
      </c>
      <c r="M47" s="112">
        <f>[43]Outubro!$E$16</f>
        <v>56.791666666666664</v>
      </c>
      <c r="N47" s="112">
        <f>[43]Outubro!$E$17</f>
        <v>68.833333333333329</v>
      </c>
      <c r="O47" s="112">
        <f>[43]Outubro!$E$18</f>
        <v>63.666666666666664</v>
      </c>
      <c r="P47" s="112">
        <f>[43]Outubro!$E$19</f>
        <v>62.625</v>
      </c>
      <c r="Q47" s="112">
        <f>[43]Outubro!$E$20</f>
        <v>52.041666666666664</v>
      </c>
      <c r="R47" s="112">
        <f>[43]Outubro!$E$21</f>
        <v>47.333333333333336</v>
      </c>
      <c r="S47" s="112">
        <f>[43]Outubro!$E$22</f>
        <v>51.541666666666664</v>
      </c>
      <c r="T47" s="112">
        <f>[43]Outubro!$E$23</f>
        <v>56.666666666666664</v>
      </c>
      <c r="U47" s="112">
        <f>[43]Outubro!$E$24</f>
        <v>70.125</v>
      </c>
      <c r="V47" s="112">
        <f>[43]Outubro!$E$25</f>
        <v>67.791666666666671</v>
      </c>
      <c r="W47" s="112">
        <f>[43]Outubro!$E$26</f>
        <v>50.583333333333336</v>
      </c>
      <c r="X47" s="112">
        <f>[43]Outubro!$E$27</f>
        <v>40.916666666666664</v>
      </c>
      <c r="Y47" s="112">
        <f>[43]Outubro!$E$28</f>
        <v>66.833333333333329</v>
      </c>
      <c r="Z47" s="112">
        <f>[43]Outubro!$E$29</f>
        <v>77.75</v>
      </c>
      <c r="AA47" s="112">
        <f>[43]Outubro!$E$30</f>
        <v>72.083333333333329</v>
      </c>
      <c r="AB47" s="112">
        <f>[43]Outubro!$E$31</f>
        <v>63.791666666666664</v>
      </c>
      <c r="AC47" s="112">
        <f>[43]Outubro!$E$32</f>
        <v>65.208333333333329</v>
      </c>
      <c r="AD47" s="112">
        <f>[43]Outubro!$E$33</f>
        <v>61.291666666666664</v>
      </c>
      <c r="AE47" s="112">
        <f>[43]Outubro!$E$34</f>
        <v>62.833333333333336</v>
      </c>
      <c r="AF47" s="112">
        <f>[43]Outubro!$E$35</f>
        <v>67.583333333333329</v>
      </c>
      <c r="AG47" s="118">
        <f t="shared" si="1"/>
        <v>61.533602150537632</v>
      </c>
      <c r="AK47" t="s">
        <v>35</v>
      </c>
    </row>
    <row r="48" spans="1:38" x14ac:dyDescent="0.2">
      <c r="A48" s="48" t="s">
        <v>34</v>
      </c>
      <c r="B48" s="112">
        <f>[44]Outubro!$E$5</f>
        <v>67.875</v>
      </c>
      <c r="C48" s="112">
        <f>[44]Outubro!$E$6</f>
        <v>63.791666666666664</v>
      </c>
      <c r="D48" s="112">
        <f>[44]Outubro!$E$7</f>
        <v>57.125</v>
      </c>
      <c r="E48" s="112">
        <f>[44]Outubro!$E$8</f>
        <v>52.041666666666664</v>
      </c>
      <c r="F48" s="112">
        <f>[44]Outubro!$E$9</f>
        <v>54.583333333333336</v>
      </c>
      <c r="G48" s="112">
        <f>[44]Outubro!$E$10</f>
        <v>49.583333333333336</v>
      </c>
      <c r="H48" s="112">
        <f>[44]Outubro!$E$11</f>
        <v>57.739130434782609</v>
      </c>
      <c r="I48" s="112">
        <f>[44]Outubro!$E$12</f>
        <v>68.708333333333329</v>
      </c>
      <c r="J48" s="112">
        <f>[44]Outubro!$E$13</f>
        <v>68.333333333333329</v>
      </c>
      <c r="K48" s="112">
        <f>[44]Outubro!$E$14</f>
        <v>69</v>
      </c>
      <c r="L48" s="112">
        <f>[44]Outubro!$E$15</f>
        <v>61.083333333333336</v>
      </c>
      <c r="M48" s="112">
        <f>[44]Outubro!$E$16</f>
        <v>49.636363636363633</v>
      </c>
      <c r="N48" s="112">
        <f>[44]Outubro!$E$17</f>
        <v>84.19047619047619</v>
      </c>
      <c r="O48" s="112">
        <f>[44]Outubro!$E$18</f>
        <v>73.875</v>
      </c>
      <c r="P48" s="112">
        <f>[44]Outubro!$E$19</f>
        <v>66.25</v>
      </c>
      <c r="Q48" s="112">
        <f>[44]Outubro!$E$20</f>
        <v>63.916666666666664</v>
      </c>
      <c r="R48" s="112">
        <f>[44]Outubro!$E$21</f>
        <v>58.75</v>
      </c>
      <c r="S48" s="112">
        <f>[44]Outubro!$E$22</f>
        <v>51</v>
      </c>
      <c r="T48" s="112">
        <f>[44]Outubro!$E$23</f>
        <v>44.583333333333336</v>
      </c>
      <c r="U48" s="112">
        <f>[44]Outubro!$E$24</f>
        <v>50.416666666666664</v>
      </c>
      <c r="V48" s="112">
        <f>[44]Outubro!$E$25</f>
        <v>58.5</v>
      </c>
      <c r="W48" s="112">
        <f>[44]Outubro!$E$26</f>
        <v>57.125</v>
      </c>
      <c r="X48" s="112">
        <f>[44]Outubro!$E$27</f>
        <v>53.916666666666664</v>
      </c>
      <c r="Y48" s="112">
        <f>[44]Outubro!$E$28</f>
        <v>64.304347826086953</v>
      </c>
      <c r="Z48" s="112">
        <f>[44]Outubro!$E$29</f>
        <v>75.458333333333329</v>
      </c>
      <c r="AA48" s="112">
        <f>[44]Outubro!$E$30</f>
        <v>74.739130434782609</v>
      </c>
      <c r="AB48" s="112">
        <f>[44]Outubro!$E$31</f>
        <v>66.041666666666671</v>
      </c>
      <c r="AC48" s="112">
        <f>[44]Outubro!$E$32</f>
        <v>74.571428571428569</v>
      </c>
      <c r="AD48" s="112">
        <f>[44]Outubro!$E$33</f>
        <v>69.375</v>
      </c>
      <c r="AE48" s="112">
        <f>[44]Outubro!$E$34</f>
        <v>70.086956521739125</v>
      </c>
      <c r="AF48" s="112">
        <f>[44]Outubro!$E$35</f>
        <v>69.333333333333329</v>
      </c>
      <c r="AG48" s="118">
        <f t="shared" si="1"/>
        <v>62.772080654268592</v>
      </c>
      <c r="AH48" s="12" t="s">
        <v>35</v>
      </c>
      <c r="AJ48" t="s">
        <v>35</v>
      </c>
      <c r="AK48" t="s">
        <v>35</v>
      </c>
    </row>
    <row r="49" spans="1:37" x14ac:dyDescent="0.2">
      <c r="A49" s="48" t="s">
        <v>20</v>
      </c>
      <c r="B49" s="112">
        <f>[45]Outubro!$E$5</f>
        <v>69.833333333333329</v>
      </c>
      <c r="C49" s="112">
        <f>[45]Outubro!$E$6</f>
        <v>69.75</v>
      </c>
      <c r="D49" s="112">
        <f>[45]Outubro!$E$7</f>
        <v>53.333333333333336</v>
      </c>
      <c r="E49" s="112">
        <f>[45]Outubro!$E$8</f>
        <v>51.666666666666664</v>
      </c>
      <c r="F49" s="112">
        <f>[45]Outubro!$E$9</f>
        <v>51.416666666666664</v>
      </c>
      <c r="G49" s="112">
        <f>[45]Outubro!$E$10</f>
        <v>50.666666666666664</v>
      </c>
      <c r="H49" s="112">
        <f>[45]Outubro!$E$11</f>
        <v>64.083333333333329</v>
      </c>
      <c r="I49" s="112">
        <f>[45]Outubro!$E$12</f>
        <v>74.708333333333329</v>
      </c>
      <c r="J49" s="112">
        <f>[45]Outubro!$E$13</f>
        <v>72</v>
      </c>
      <c r="K49" s="112">
        <f>[45]Outubro!$E$14</f>
        <v>64.583333333333329</v>
      </c>
      <c r="L49" s="112">
        <f>[45]Outubro!$E$15</f>
        <v>49.791666666666664</v>
      </c>
      <c r="M49" s="112">
        <f>[45]Outubro!$E$16</f>
        <v>58.083333333333336</v>
      </c>
      <c r="N49" s="112">
        <f>[45]Outubro!$E$17</f>
        <v>64.458333333333329</v>
      </c>
      <c r="O49" s="112">
        <f>[45]Outubro!$E$18</f>
        <v>60.541666666666664</v>
      </c>
      <c r="P49" s="112">
        <f>[45]Outubro!$E$19</f>
        <v>56.541666666666664</v>
      </c>
      <c r="Q49" s="112">
        <f>[45]Outubro!$E$20</f>
        <v>49.125</v>
      </c>
      <c r="R49" s="112">
        <f>[45]Outubro!$E$21</f>
        <v>54.541666666666664</v>
      </c>
      <c r="S49" s="112">
        <f>[45]Outubro!$E$22</f>
        <v>56.958333333333336</v>
      </c>
      <c r="T49" s="112">
        <f>[45]Outubro!$E$23</f>
        <v>60.291666666666664</v>
      </c>
      <c r="U49" s="112">
        <f>[45]Outubro!$E$24</f>
        <v>77.041666666666671</v>
      </c>
      <c r="V49" s="112">
        <f>[45]Outubro!$E$25</f>
        <v>61.75</v>
      </c>
      <c r="W49" s="112">
        <f>[45]Outubro!$E$26</f>
        <v>52.208333333333336</v>
      </c>
      <c r="X49" s="112">
        <f>[45]Outubro!$E$27</f>
        <v>42.416666666666664</v>
      </c>
      <c r="Y49" s="112">
        <f>[45]Outubro!$E$28</f>
        <v>57.875</v>
      </c>
      <c r="Z49" s="112">
        <f>[45]Outubro!$E$29</f>
        <v>71.083333333333329</v>
      </c>
      <c r="AA49" s="112">
        <f>[45]Outubro!$E$30</f>
        <v>59.916666666666664</v>
      </c>
      <c r="AB49" s="112">
        <f>[45]Outubro!$E$31</f>
        <v>69.541666666666671</v>
      </c>
      <c r="AC49" s="112">
        <f>[45]Outubro!$E$32</f>
        <v>84.291666666666671</v>
      </c>
      <c r="AD49" s="112">
        <f>[45]Outubro!$E$33</f>
        <v>77.416666666666671</v>
      </c>
      <c r="AE49" s="112">
        <f>[45]Outubro!$E$34</f>
        <v>81.208333333333329</v>
      </c>
      <c r="AF49" s="112">
        <f>[45]Outubro!$E$35</f>
        <v>70.375</v>
      </c>
      <c r="AG49" s="118">
        <f t="shared" si="1"/>
        <v>62.500000000000007</v>
      </c>
      <c r="AI49" t="s">
        <v>35</v>
      </c>
      <c r="AJ49" t="s">
        <v>35</v>
      </c>
      <c r="AK49" t="s">
        <v>35</v>
      </c>
    </row>
    <row r="50" spans="1:37" s="5" customFormat="1" ht="17.100000000000001" customHeight="1" x14ac:dyDescent="0.2">
      <c r="A50" s="49" t="s">
        <v>198</v>
      </c>
      <c r="B50" s="113">
        <f t="shared" ref="B50:AE50" si="2">AVERAGE(B5:B49)</f>
        <v>69.172069873299847</v>
      </c>
      <c r="C50" s="113">
        <f t="shared" si="2"/>
        <v>64.457061658148604</v>
      </c>
      <c r="D50" s="113">
        <f t="shared" si="2"/>
        <v>56.059450332276413</v>
      </c>
      <c r="E50" s="113">
        <f t="shared" si="2"/>
        <v>54.039503278215648</v>
      </c>
      <c r="F50" s="113">
        <f t="shared" si="2"/>
        <v>68.390917184075747</v>
      </c>
      <c r="G50" s="113">
        <f t="shared" si="2"/>
        <v>60.635608352999661</v>
      </c>
      <c r="H50" s="113">
        <f t="shared" si="2"/>
        <v>57.136873754265054</v>
      </c>
      <c r="I50" s="113">
        <f t="shared" si="2"/>
        <v>83.85451866973608</v>
      </c>
      <c r="J50" s="113">
        <f t="shared" si="2"/>
        <v>76.795792132528632</v>
      </c>
      <c r="K50" s="113">
        <f t="shared" si="2"/>
        <v>67.306888763410512</v>
      </c>
      <c r="L50" s="113">
        <f t="shared" si="2"/>
        <v>58.699606854498157</v>
      </c>
      <c r="M50" s="113">
        <f t="shared" si="2"/>
        <v>63.857542537977316</v>
      </c>
      <c r="N50" s="113">
        <f t="shared" si="2"/>
        <v>71.125250836120401</v>
      </c>
      <c r="O50" s="113">
        <f t="shared" si="2"/>
        <v>67.814539325408902</v>
      </c>
      <c r="P50" s="113">
        <f t="shared" si="2"/>
        <v>63.637258291689726</v>
      </c>
      <c r="Q50" s="113">
        <f t="shared" si="2"/>
        <v>56.308487184059267</v>
      </c>
      <c r="R50" s="113">
        <f t="shared" si="2"/>
        <v>56.409315408085426</v>
      </c>
      <c r="S50" s="113">
        <f t="shared" si="2"/>
        <v>61.47577332088202</v>
      </c>
      <c r="T50" s="113">
        <f t="shared" si="2"/>
        <v>66.172071889463169</v>
      </c>
      <c r="U50" s="113">
        <f t="shared" si="2"/>
        <v>74.022222768706115</v>
      </c>
      <c r="V50" s="113">
        <f t="shared" si="2"/>
        <v>65.546267440289185</v>
      </c>
      <c r="W50" s="113">
        <f t="shared" si="2"/>
        <v>56.291898922333708</v>
      </c>
      <c r="X50" s="113">
        <f t="shared" si="2"/>
        <v>52.454679579679592</v>
      </c>
      <c r="Y50" s="113">
        <f t="shared" si="2"/>
        <v>73.530916788525474</v>
      </c>
      <c r="Z50" s="113">
        <f t="shared" si="2"/>
        <v>80.472034532496508</v>
      </c>
      <c r="AA50" s="113">
        <f t="shared" si="2"/>
        <v>75.74069660456189</v>
      </c>
      <c r="AB50" s="113">
        <f t="shared" si="2"/>
        <v>74.139396177346853</v>
      </c>
      <c r="AC50" s="113">
        <f t="shared" si="2"/>
        <v>71.574868579531412</v>
      </c>
      <c r="AD50" s="113">
        <f t="shared" si="2"/>
        <v>68.153219173897853</v>
      </c>
      <c r="AE50" s="113">
        <f t="shared" si="2"/>
        <v>70.439417073968059</v>
      </c>
      <c r="AF50" s="113">
        <f t="shared" ref="AF50" si="3">AVERAGE(AF5:AF49)</f>
        <v>76.411753728773874</v>
      </c>
      <c r="AG50" s="114">
        <f>AVERAGE(AG5:AG49)</f>
        <v>66.50071226972274</v>
      </c>
      <c r="AI50" s="5" t="s">
        <v>35</v>
      </c>
    </row>
    <row r="51" spans="1:37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 t="s">
        <v>35</v>
      </c>
      <c r="AF51" s="50"/>
      <c r="AG51" s="72"/>
    </row>
    <row r="52" spans="1:37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74"/>
      <c r="AF52" s="82"/>
      <c r="AG52" s="72"/>
      <c r="AK52" t="s">
        <v>35</v>
      </c>
    </row>
    <row r="53" spans="1:37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72"/>
    </row>
    <row r="54" spans="1:37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7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72"/>
    </row>
    <row r="56" spans="1:37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72"/>
      <c r="AK56" s="12" t="s">
        <v>35</v>
      </c>
    </row>
    <row r="57" spans="1:37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73"/>
      <c r="AI57" t="s">
        <v>35</v>
      </c>
    </row>
    <row r="59" spans="1:37" x14ac:dyDescent="0.2">
      <c r="AI59" t="s">
        <v>35</v>
      </c>
    </row>
    <row r="60" spans="1:37" x14ac:dyDescent="0.2">
      <c r="K60" s="2" t="s">
        <v>35</v>
      </c>
      <c r="AE60" s="2" t="s">
        <v>35</v>
      </c>
      <c r="AK60" s="12" t="s">
        <v>35</v>
      </c>
    </row>
    <row r="62" spans="1:37" x14ac:dyDescent="0.2">
      <c r="M62" s="2" t="s">
        <v>35</v>
      </c>
      <c r="T62" s="2" t="s">
        <v>35</v>
      </c>
    </row>
    <row r="63" spans="1:37" x14ac:dyDescent="0.2">
      <c r="AB63" s="2" t="s">
        <v>35</v>
      </c>
      <c r="AC63" s="2" t="s">
        <v>35</v>
      </c>
      <c r="AG63" s="7" t="s">
        <v>35</v>
      </c>
    </row>
    <row r="64" spans="1:37" x14ac:dyDescent="0.2">
      <c r="P64" s="2" t="s">
        <v>35</v>
      </c>
      <c r="R64" s="2" t="s">
        <v>35</v>
      </c>
    </row>
    <row r="66" spans="11:34" x14ac:dyDescent="0.2">
      <c r="AH66" t="s">
        <v>35</v>
      </c>
    </row>
    <row r="69" spans="11:34" x14ac:dyDescent="0.2">
      <c r="T69" s="2" t="s">
        <v>35</v>
      </c>
    </row>
    <row r="72" spans="11:34" x14ac:dyDescent="0.2">
      <c r="K72" s="2" t="s">
        <v>35</v>
      </c>
    </row>
  </sheetData>
  <mergeCells count="35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Z3:Z4"/>
    <mergeCell ref="AE3:AE4"/>
    <mergeCell ref="AA3:AA4"/>
    <mergeCell ref="AB3:AB4"/>
    <mergeCell ref="AC3:AC4"/>
    <mergeCell ref="AD3:AD4"/>
    <mergeCell ref="AF3:AF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B5" sqref="B5:AH50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26" t="s">
        <v>207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/>
    </row>
    <row r="2" spans="1:36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6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27</v>
      </c>
      <c r="AH3" s="102" t="s">
        <v>26</v>
      </c>
    </row>
    <row r="4" spans="1:36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6" s="5" customFormat="1" x14ac:dyDescent="0.2">
      <c r="A5" s="48" t="s">
        <v>30</v>
      </c>
      <c r="B5" s="110">
        <f>[1]Outubro!$F$5</f>
        <v>100</v>
      </c>
      <c r="C5" s="110">
        <f>[1]Outubro!$F$6</f>
        <v>100</v>
      </c>
      <c r="D5" s="110">
        <f>[1]Outubro!$F$7</f>
        <v>93</v>
      </c>
      <c r="E5" s="110">
        <f>[1]Outubro!$F$8</f>
        <v>86</v>
      </c>
      <c r="F5" s="110">
        <f>[1]Outubro!$F$9</f>
        <v>85</v>
      </c>
      <c r="G5" s="110">
        <f>[1]Outubro!$F$10</f>
        <v>93</v>
      </c>
      <c r="H5" s="110">
        <f>[1]Outubro!$F$11</f>
        <v>96</v>
      </c>
      <c r="I5" s="110">
        <f>[1]Outubro!$F$12</f>
        <v>99</v>
      </c>
      <c r="J5" s="110">
        <f>[1]Outubro!$F$13</f>
        <v>100</v>
      </c>
      <c r="K5" s="110">
        <f>[1]Outubro!$F$14</f>
        <v>99</v>
      </c>
      <c r="L5" s="110">
        <f>[1]Outubro!$F$15</f>
        <v>96</v>
      </c>
      <c r="M5" s="110">
        <f>[1]Outubro!$F$16</f>
        <v>91</v>
      </c>
      <c r="N5" s="110">
        <f>[1]Outubro!$F$17</f>
        <v>83</v>
      </c>
      <c r="O5" s="110">
        <f>[1]Outubro!$F$18</f>
        <v>93</v>
      </c>
      <c r="P5" s="110">
        <f>[1]Outubro!$F$19</f>
        <v>95</v>
      </c>
      <c r="Q5" s="110">
        <f>[1]Outubro!$F$20</f>
        <v>98</v>
      </c>
      <c r="R5" s="110">
        <f>[1]Outubro!$F$21</f>
        <v>91</v>
      </c>
      <c r="S5" s="110">
        <f>[1]Outubro!$F$22</f>
        <v>97</v>
      </c>
      <c r="T5" s="110">
        <f>[1]Outubro!$F$23</f>
        <v>93</v>
      </c>
      <c r="U5" s="110">
        <f>[1]Outubro!$F$24</f>
        <v>97</v>
      </c>
      <c r="V5" s="110">
        <f>[1]Outubro!$F$25</f>
        <v>100</v>
      </c>
      <c r="W5" s="110">
        <f>[1]Outubro!$F$26</f>
        <v>90</v>
      </c>
      <c r="X5" s="110">
        <f>[1]Outubro!$F$27</f>
        <v>90</v>
      </c>
      <c r="Y5" s="110">
        <f>[1]Outubro!$F$28</f>
        <v>87</v>
      </c>
      <c r="Z5" s="110">
        <f>[1]Outubro!$F$29</f>
        <v>98</v>
      </c>
      <c r="AA5" s="110">
        <f>[1]Outubro!$F$30</f>
        <v>95</v>
      </c>
      <c r="AB5" s="110">
        <f>[1]Outubro!$F$31</f>
        <v>95</v>
      </c>
      <c r="AC5" s="110">
        <f>[1]Outubro!$F$32</f>
        <v>100</v>
      </c>
      <c r="AD5" s="110">
        <f>[1]Outubro!$F$33</f>
        <v>100</v>
      </c>
      <c r="AE5" s="110">
        <f>[1]Outubro!$F$34</f>
        <v>98</v>
      </c>
      <c r="AF5" s="110">
        <f>[1]Outubro!$F$35</f>
        <v>99</v>
      </c>
      <c r="AG5" s="117">
        <f>MAX(B5:AF5)</f>
        <v>100</v>
      </c>
      <c r="AH5" s="116">
        <f t="shared" ref="AH5" si="1">AVERAGE(B5:AF5)</f>
        <v>94.741935483870961</v>
      </c>
    </row>
    <row r="6" spans="1:36" x14ac:dyDescent="0.2">
      <c r="A6" s="48" t="s">
        <v>0</v>
      </c>
      <c r="B6" s="112">
        <f>[2]Outubro!$F$5</f>
        <v>89</v>
      </c>
      <c r="C6" s="112">
        <f>[2]Outubro!$F$6</f>
        <v>89</v>
      </c>
      <c r="D6" s="112">
        <f>[2]Outubro!$F$7</f>
        <v>83</v>
      </c>
      <c r="E6" s="112">
        <f>[2]Outubro!$F$8</f>
        <v>85</v>
      </c>
      <c r="F6" s="112">
        <f>[2]Outubro!$F$9</f>
        <v>93</v>
      </c>
      <c r="G6" s="112">
        <f>[2]Outubro!$F$10</f>
        <v>100</v>
      </c>
      <c r="H6" s="112">
        <f>[2]Outubro!$F$11</f>
        <v>67</v>
      </c>
      <c r="I6" s="112">
        <f>[2]Outubro!$F$12</f>
        <v>98</v>
      </c>
      <c r="J6" s="112">
        <f>[2]Outubro!$F$13</f>
        <v>100</v>
      </c>
      <c r="K6" s="112">
        <f>[2]Outubro!$F$14</f>
        <v>95</v>
      </c>
      <c r="L6" s="112">
        <f>[2]Outubro!$F$15</f>
        <v>80</v>
      </c>
      <c r="M6" s="112">
        <f>[2]Outubro!$F$16</f>
        <v>89</v>
      </c>
      <c r="N6" s="112">
        <f>[2]Outubro!$F$17</f>
        <v>89</v>
      </c>
      <c r="O6" s="112">
        <f>[2]Outubro!$F$18</f>
        <v>88</v>
      </c>
      <c r="P6" s="112">
        <f>[2]Outubro!$F$19</f>
        <v>87</v>
      </c>
      <c r="Q6" s="112">
        <f>[2]Outubro!$F$20</f>
        <v>86</v>
      </c>
      <c r="R6" s="112">
        <f>[2]Outubro!$F$21</f>
        <v>75</v>
      </c>
      <c r="S6" s="112">
        <f>[2]Outubro!$F$22</f>
        <v>100</v>
      </c>
      <c r="T6" s="112">
        <f>[2]Outubro!$F$23</f>
        <v>100</v>
      </c>
      <c r="U6" s="112">
        <f>[2]Outubro!$F$24</f>
        <v>94</v>
      </c>
      <c r="V6" s="112">
        <f>[2]Outubro!$F$25</f>
        <v>100</v>
      </c>
      <c r="W6" s="112">
        <f>[2]Outubro!$F$26</f>
        <v>85</v>
      </c>
      <c r="X6" s="112">
        <f>[2]Outubro!$F$27</f>
        <v>88</v>
      </c>
      <c r="Y6" s="112">
        <f>[2]Outubro!$F$28</f>
        <v>100</v>
      </c>
      <c r="Z6" s="112">
        <f>[2]Outubro!$F$29</f>
        <v>100</v>
      </c>
      <c r="AA6" s="112">
        <f>[2]Outubro!$F$30</f>
        <v>98</v>
      </c>
      <c r="AB6" s="112">
        <f>[2]Outubro!$F$31</f>
        <v>100</v>
      </c>
      <c r="AC6" s="112">
        <f>[2]Outubro!$F$32</f>
        <v>93</v>
      </c>
      <c r="AD6" s="112">
        <f>[2]Outubro!$F$33</f>
        <v>79</v>
      </c>
      <c r="AE6" s="112">
        <f>[2]Outubro!$F$34</f>
        <v>92</v>
      </c>
      <c r="AF6" s="112">
        <f>[2]Outubro!$F$35</f>
        <v>100</v>
      </c>
      <c r="AG6" s="117">
        <f t="shared" ref="AG6:AG49" si="2">MAX(B6:AF6)</f>
        <v>100</v>
      </c>
      <c r="AH6" s="116">
        <f t="shared" ref="AH6:AH49" si="3">AVERAGE(B6:AF6)</f>
        <v>91.032258064516128</v>
      </c>
    </row>
    <row r="7" spans="1:36" x14ac:dyDescent="0.2">
      <c r="A7" s="48" t="s">
        <v>85</v>
      </c>
      <c r="B7" s="112">
        <f>[3]Outubro!$F$5</f>
        <v>92</v>
      </c>
      <c r="C7" s="112">
        <f>[3]Outubro!$F$6</f>
        <v>92</v>
      </c>
      <c r="D7" s="112">
        <f>[3]Outubro!$F$7</f>
        <v>85</v>
      </c>
      <c r="E7" s="112">
        <f>[3]Outubro!$F$8</f>
        <v>76</v>
      </c>
      <c r="F7" s="112">
        <f>[3]Outubro!$F$9</f>
        <v>91</v>
      </c>
      <c r="G7" s="112">
        <f>[3]Outubro!$F$10</f>
        <v>91</v>
      </c>
      <c r="H7" s="112">
        <f>[3]Outubro!$F$11</f>
        <v>85</v>
      </c>
      <c r="I7" s="112">
        <f>[3]Outubro!$F$12</f>
        <v>100</v>
      </c>
      <c r="J7" s="112">
        <f>[3]Outubro!$F$13</f>
        <v>99</v>
      </c>
      <c r="K7" s="112">
        <f>[3]Outubro!$F$14</f>
        <v>95</v>
      </c>
      <c r="L7" s="112">
        <f>[3]Outubro!$F$15</f>
        <v>79</v>
      </c>
      <c r="M7" s="112">
        <f>[3]Outubro!$F$16</f>
        <v>80</v>
      </c>
      <c r="N7" s="112">
        <f>[3]Outubro!$F$17</f>
        <v>84</v>
      </c>
      <c r="O7" s="112">
        <f>[3]Outubro!$F$18</f>
        <v>95</v>
      </c>
      <c r="P7" s="112">
        <f>[3]Outubro!$F$19</f>
        <v>88</v>
      </c>
      <c r="Q7" s="112">
        <f>[3]Outubro!$F$20</f>
        <v>81</v>
      </c>
      <c r="R7" s="112">
        <f>[3]Outubro!$F$21</f>
        <v>86</v>
      </c>
      <c r="S7" s="112">
        <f>[3]Outubro!$F$22</f>
        <v>98</v>
      </c>
      <c r="T7" s="112">
        <f>[3]Outubro!$F$23</f>
        <v>85</v>
      </c>
      <c r="U7" s="112">
        <f>[3]Outubro!$F$24</f>
        <v>97</v>
      </c>
      <c r="V7" s="112">
        <f>[3]Outubro!$F$25</f>
        <v>88</v>
      </c>
      <c r="W7" s="112">
        <f>[3]Outubro!$F$26</f>
        <v>89</v>
      </c>
      <c r="X7" s="112">
        <f>[3]Outubro!$F$27</f>
        <v>81</v>
      </c>
      <c r="Y7" s="112">
        <f>[3]Outubro!$F$28</f>
        <v>99</v>
      </c>
      <c r="Z7" s="112">
        <f>[3]Outubro!$F$29</f>
        <v>99</v>
      </c>
      <c r="AA7" s="112">
        <f>[3]Outubro!$F$30</f>
        <v>99</v>
      </c>
      <c r="AB7" s="112">
        <f>[3]Outubro!$F$31</f>
        <v>99</v>
      </c>
      <c r="AC7" s="112">
        <f>[3]Outubro!$F$32</f>
        <v>97</v>
      </c>
      <c r="AD7" s="112">
        <f>[3]Outubro!$F$33</f>
        <v>87</v>
      </c>
      <c r="AE7" s="112">
        <f>[3]Outubro!$F$34</f>
        <v>94</v>
      </c>
      <c r="AF7" s="112">
        <f>[3]Outubro!$F$35</f>
        <v>99</v>
      </c>
      <c r="AG7" s="117">
        <f t="shared" si="2"/>
        <v>100</v>
      </c>
      <c r="AH7" s="116">
        <f t="shared" si="3"/>
        <v>90.645161290322577</v>
      </c>
    </row>
    <row r="8" spans="1:36" x14ac:dyDescent="0.2">
      <c r="A8" s="48" t="s">
        <v>1</v>
      </c>
      <c r="B8" s="112">
        <f>[4]Outubro!$F$5</f>
        <v>70</v>
      </c>
      <c r="C8" s="112">
        <f>[4]Outubro!$F$6</f>
        <v>89</v>
      </c>
      <c r="D8" s="112">
        <f>[4]Outubro!$F$7</f>
        <v>66</v>
      </c>
      <c r="E8" s="112">
        <f>[4]Outubro!$F$8</f>
        <v>78</v>
      </c>
      <c r="F8" s="112">
        <f>[4]Outubro!$F$9</f>
        <v>85</v>
      </c>
      <c r="G8" s="112">
        <f>[4]Outubro!$F$10</f>
        <v>85</v>
      </c>
      <c r="H8" s="112">
        <f>[4]Outubro!$F$11</f>
        <v>80</v>
      </c>
      <c r="I8" s="112">
        <f>[4]Outubro!$F$12</f>
        <v>93</v>
      </c>
      <c r="J8" s="112">
        <f>[4]Outubro!$F$13</f>
        <v>94</v>
      </c>
      <c r="K8" s="112">
        <f>[4]Outubro!$F$14</f>
        <v>73</v>
      </c>
      <c r="L8" s="112">
        <f>[4]Outubro!$F$15</f>
        <v>81</v>
      </c>
      <c r="M8" s="112">
        <f>[4]Outubro!$F$16</f>
        <v>79</v>
      </c>
      <c r="N8" s="112">
        <f>[4]Outubro!$F$17</f>
        <v>81</v>
      </c>
      <c r="O8" s="112">
        <f>[4]Outubro!$F$18</f>
        <v>84</v>
      </c>
      <c r="P8" s="112">
        <f>[4]Outubro!$F$19</f>
        <v>76</v>
      </c>
      <c r="Q8" s="112">
        <f>[4]Outubro!$F$20</f>
        <v>81</v>
      </c>
      <c r="R8" s="112">
        <f>[4]Outubro!$F$21</f>
        <v>78</v>
      </c>
      <c r="S8" s="112">
        <f>[4]Outubro!$F$22</f>
        <v>76</v>
      </c>
      <c r="T8" s="112">
        <f>[4]Outubro!$F$23</f>
        <v>83</v>
      </c>
      <c r="U8" s="112">
        <f>[4]Outubro!$F$24</f>
        <v>82</v>
      </c>
      <c r="V8" s="112">
        <f>[4]Outubro!$F$25</f>
        <v>74</v>
      </c>
      <c r="W8" s="112">
        <f>[4]Outubro!$F$26</f>
        <v>76</v>
      </c>
      <c r="X8" s="112">
        <f>[4]Outubro!$F$27</f>
        <v>75</v>
      </c>
      <c r="Y8" s="112">
        <f>[4]Outubro!$F$28</f>
        <v>76</v>
      </c>
      <c r="Z8" s="112">
        <f>[4]Outubro!$F$29</f>
        <v>84</v>
      </c>
      <c r="AA8" s="112">
        <f>[4]Outubro!$F$30</f>
        <v>82</v>
      </c>
      <c r="AB8" s="112">
        <f>[4]Outubro!$F$31</f>
        <v>82</v>
      </c>
      <c r="AC8" s="112">
        <f>[4]Outubro!$F$32</f>
        <v>65</v>
      </c>
      <c r="AD8" s="112">
        <f>[4]Outubro!$F$33</f>
        <v>68</v>
      </c>
      <c r="AE8" s="112">
        <f>[4]Outubro!$F$34</f>
        <v>86</v>
      </c>
      <c r="AF8" s="112">
        <f>[4]Outubro!$F$35</f>
        <v>90</v>
      </c>
      <c r="AG8" s="117">
        <f t="shared" si="2"/>
        <v>94</v>
      </c>
      <c r="AH8" s="116">
        <f t="shared" si="3"/>
        <v>79.741935483870961</v>
      </c>
    </row>
    <row r="9" spans="1:36" x14ac:dyDescent="0.2">
      <c r="A9" s="48" t="s">
        <v>146</v>
      </c>
      <c r="B9" s="112">
        <f>[5]Outubro!$F$5</f>
        <v>91</v>
      </c>
      <c r="C9" s="112">
        <f>[5]Outubro!$F$6</f>
        <v>76</v>
      </c>
      <c r="D9" s="112">
        <f>[5]Outubro!$F$7</f>
        <v>87</v>
      </c>
      <c r="E9" s="112">
        <f>[5]Outubro!$F$8</f>
        <v>98</v>
      </c>
      <c r="F9" s="112">
        <f>[5]Outubro!$F$9</f>
        <v>99</v>
      </c>
      <c r="G9" s="112">
        <f>[5]Outubro!$F$10</f>
        <v>95</v>
      </c>
      <c r="H9" s="112">
        <f>[5]Outubro!$F$11</f>
        <v>73</v>
      </c>
      <c r="I9" s="112">
        <f>[5]Outubro!$F$12</f>
        <v>98</v>
      </c>
      <c r="J9" s="112">
        <f>[5]Outubro!$F$13</f>
        <v>99</v>
      </c>
      <c r="K9" s="112">
        <f>[5]Outubro!$F$14</f>
        <v>84</v>
      </c>
      <c r="L9" s="112">
        <f>[5]Outubro!$F$15</f>
        <v>79</v>
      </c>
      <c r="M9" s="112">
        <f>[5]Outubro!$F$16</f>
        <v>99</v>
      </c>
      <c r="N9" s="112">
        <f>[5]Outubro!$F$17</f>
        <v>99</v>
      </c>
      <c r="O9" s="112">
        <f>[5]Outubro!$F$18</f>
        <v>94</v>
      </c>
      <c r="P9" s="112">
        <f>[5]Outubro!$F$19</f>
        <v>95</v>
      </c>
      <c r="Q9" s="112">
        <f>[5]Outubro!$F$20</f>
        <v>79</v>
      </c>
      <c r="R9" s="112">
        <f>[5]Outubro!$F$21</f>
        <v>73</v>
      </c>
      <c r="S9" s="112">
        <f>[5]Outubro!$F$22</f>
        <v>98</v>
      </c>
      <c r="T9" s="112">
        <f>[5]Outubro!$F$23</f>
        <v>98</v>
      </c>
      <c r="U9" s="112">
        <f>[5]Outubro!$F$24</f>
        <v>99</v>
      </c>
      <c r="V9" s="112">
        <f>[5]Outubro!$F$25</f>
        <v>92</v>
      </c>
      <c r="W9" s="112">
        <f>[5]Outubro!$F$26</f>
        <v>75</v>
      </c>
      <c r="X9" s="112">
        <f>[5]Outubro!$F$27</f>
        <v>74</v>
      </c>
      <c r="Y9" s="112">
        <f>[5]Outubro!$F$28</f>
        <v>99</v>
      </c>
      <c r="Z9" s="112">
        <f>[5]Outubro!$F$29</f>
        <v>99</v>
      </c>
      <c r="AA9" s="112">
        <f>[5]Outubro!$F$30</f>
        <v>93</v>
      </c>
      <c r="AB9" s="112">
        <f>[5]Outubro!$F$31</f>
        <v>98</v>
      </c>
      <c r="AC9" s="112">
        <f>[5]Outubro!$F$32</f>
        <v>99</v>
      </c>
      <c r="AD9" s="112">
        <f>[5]Outubro!$F$33</f>
        <v>82</v>
      </c>
      <c r="AE9" s="112">
        <f>[5]Outubro!$F$34</f>
        <v>98</v>
      </c>
      <c r="AF9" s="112">
        <f>[5]Outubro!$F$35</f>
        <v>99</v>
      </c>
      <c r="AG9" s="117">
        <f t="shared" si="2"/>
        <v>99</v>
      </c>
      <c r="AH9" s="116">
        <f t="shared" si="3"/>
        <v>91</v>
      </c>
    </row>
    <row r="10" spans="1:36" x14ac:dyDescent="0.2">
      <c r="A10" s="48" t="s">
        <v>91</v>
      </c>
      <c r="B10" s="112">
        <f>[6]Outubro!$F$5</f>
        <v>100</v>
      </c>
      <c r="C10" s="112">
        <f>[6]Outubro!$F$6</f>
        <v>100</v>
      </c>
      <c r="D10" s="112">
        <f>[6]Outubro!$F$7</f>
        <v>81</v>
      </c>
      <c r="E10" s="112">
        <f>[6]Outubro!$F$8</f>
        <v>74</v>
      </c>
      <c r="F10" s="112">
        <f>[6]Outubro!$F$9</f>
        <v>95</v>
      </c>
      <c r="G10" s="112">
        <f>[6]Outubro!$F$10</f>
        <v>88</v>
      </c>
      <c r="H10" s="112">
        <f>[6]Outubro!$F$11</f>
        <v>83</v>
      </c>
      <c r="I10" s="112">
        <f>[6]Outubro!$F$12</f>
        <v>97</v>
      </c>
      <c r="J10" s="112">
        <f>[6]Outubro!$F$13</f>
        <v>99</v>
      </c>
      <c r="K10" s="112">
        <f>[6]Outubro!$F$14</f>
        <v>98</v>
      </c>
      <c r="L10" s="112">
        <f>[6]Outubro!$F$15</f>
        <v>96</v>
      </c>
      <c r="M10" s="112">
        <f>[6]Outubro!$F$16</f>
        <v>86</v>
      </c>
      <c r="N10" s="112">
        <f>[6]Outubro!$F$17</f>
        <v>97</v>
      </c>
      <c r="O10" s="112">
        <f>[6]Outubro!$F$18</f>
        <v>95</v>
      </c>
      <c r="P10" s="112">
        <f>[6]Outubro!$F$19</f>
        <v>97</v>
      </c>
      <c r="Q10" s="112">
        <f>[6]Outubro!$F$20</f>
        <v>98</v>
      </c>
      <c r="R10" s="112">
        <f>[6]Outubro!$F$21</f>
        <v>83</v>
      </c>
      <c r="S10" s="112">
        <f>[6]Outubro!$F$22</f>
        <v>91</v>
      </c>
      <c r="T10" s="112">
        <f>[6]Outubro!$F$23</f>
        <v>87</v>
      </c>
      <c r="U10" s="112">
        <f>[6]Outubro!$F$24</f>
        <v>96</v>
      </c>
      <c r="V10" s="112">
        <f>[6]Outubro!$F$25</f>
        <v>98</v>
      </c>
      <c r="W10" s="112">
        <f>[6]Outubro!$F$26</f>
        <v>86</v>
      </c>
      <c r="X10" s="112">
        <f>[6]Outubro!$F$27</f>
        <v>82</v>
      </c>
      <c r="Y10" s="112">
        <f>[6]Outubro!$F$28</f>
        <v>86</v>
      </c>
      <c r="Z10" s="112">
        <f>[6]Outubro!$F$29</f>
        <v>99</v>
      </c>
      <c r="AA10" s="112">
        <f>[6]Outubro!$F$30</f>
        <v>99</v>
      </c>
      <c r="AB10" s="112">
        <f>[6]Outubro!$F$31</f>
        <v>97</v>
      </c>
      <c r="AC10" s="112">
        <f>[6]Outubro!$F$32</f>
        <v>96</v>
      </c>
      <c r="AD10" s="112">
        <f>[6]Outubro!$F$33</f>
        <v>90</v>
      </c>
      <c r="AE10" s="112">
        <f>[6]Outubro!$F$34</f>
        <v>90</v>
      </c>
      <c r="AF10" s="112">
        <f>[6]Outubro!$F$35</f>
        <v>76</v>
      </c>
      <c r="AG10" s="117">
        <f t="shared" si="2"/>
        <v>100</v>
      </c>
      <c r="AH10" s="116">
        <f t="shared" si="3"/>
        <v>91.612903225806448</v>
      </c>
    </row>
    <row r="11" spans="1:36" x14ac:dyDescent="0.2">
      <c r="A11" s="48" t="s">
        <v>49</v>
      </c>
      <c r="B11" s="112">
        <f>[7]Outubro!$F$5</f>
        <v>99</v>
      </c>
      <c r="C11" s="112">
        <f>[7]Outubro!$F$6</f>
        <v>84</v>
      </c>
      <c r="D11" s="112">
        <f>[7]Outubro!$F$7</f>
        <v>81</v>
      </c>
      <c r="E11" s="112">
        <f>[7]Outubro!$F$8</f>
        <v>66</v>
      </c>
      <c r="F11" s="112">
        <f>[7]Outubro!$F$9</f>
        <v>100</v>
      </c>
      <c r="G11" s="112">
        <f>[7]Outubro!$F$10</f>
        <v>100</v>
      </c>
      <c r="H11" s="112">
        <f>[7]Outubro!$F$11</f>
        <v>76</v>
      </c>
      <c r="I11" s="112">
        <f>[7]Outubro!$F$12</f>
        <v>100</v>
      </c>
      <c r="J11" s="112">
        <f>[7]Outubro!$F$13</f>
        <v>97</v>
      </c>
      <c r="K11" s="112">
        <f>[7]Outubro!$F$14</f>
        <v>100</v>
      </c>
      <c r="L11" s="112">
        <f>[7]Outubro!$F$15</f>
        <v>78</v>
      </c>
      <c r="M11" s="112">
        <f>[7]Outubro!$F$16</f>
        <v>70</v>
      </c>
      <c r="N11" s="112">
        <f>[7]Outubro!$F$17</f>
        <v>98</v>
      </c>
      <c r="O11" s="112">
        <f>[7]Outubro!$F$18</f>
        <v>82</v>
      </c>
      <c r="P11" s="112">
        <f>[7]Outubro!$F$19</f>
        <v>81</v>
      </c>
      <c r="Q11" s="112">
        <f>[7]Outubro!$F$20</f>
        <v>81</v>
      </c>
      <c r="R11" s="112">
        <f>[7]Outubro!$F$21</f>
        <v>74</v>
      </c>
      <c r="S11" s="112">
        <f>[7]Outubro!$F$22</f>
        <v>81</v>
      </c>
      <c r="T11" s="112">
        <f>[7]Outubro!$F$23</f>
        <v>78</v>
      </c>
      <c r="U11" s="112">
        <f>[7]Outubro!$F$24</f>
        <v>80</v>
      </c>
      <c r="V11" s="112">
        <f>[7]Outubro!$F$25</f>
        <v>81</v>
      </c>
      <c r="W11" s="112">
        <f>[7]Outubro!$F$26</f>
        <v>81</v>
      </c>
      <c r="X11" s="112">
        <f>[7]Outubro!$F$27</f>
        <v>73</v>
      </c>
      <c r="Y11" s="112">
        <f>[7]Outubro!$F$28</f>
        <v>100</v>
      </c>
      <c r="Z11" s="112">
        <f>[7]Outubro!$F$29</f>
        <v>100</v>
      </c>
      <c r="AA11" s="112">
        <f>[7]Outubro!$F$30</f>
        <v>100</v>
      </c>
      <c r="AB11" s="112">
        <f>[7]Outubro!$F$31</f>
        <v>100</v>
      </c>
      <c r="AC11" s="112">
        <f>[7]Outubro!$F$32</f>
        <v>100</v>
      </c>
      <c r="AD11" s="112">
        <f>[7]Outubro!$F$33</f>
        <v>88</v>
      </c>
      <c r="AE11" s="112">
        <f>[7]Outubro!$F$34</f>
        <v>96</v>
      </c>
      <c r="AF11" s="112">
        <f>[7]Outubro!$F$35</f>
        <v>100</v>
      </c>
      <c r="AG11" s="117">
        <f t="shared" si="2"/>
        <v>100</v>
      </c>
      <c r="AH11" s="116">
        <f t="shared" si="3"/>
        <v>87.903225806451616</v>
      </c>
      <c r="AJ11" t="s">
        <v>35</v>
      </c>
    </row>
    <row r="12" spans="1:36" hidden="1" x14ac:dyDescent="0.2">
      <c r="A12" s="48" t="s">
        <v>31</v>
      </c>
      <c r="B12" s="112" t="str">
        <f>[8]Outubro!$F$5</f>
        <v>*</v>
      </c>
      <c r="C12" s="112" t="str">
        <f>[8]Outubro!$F$6</f>
        <v>*</v>
      </c>
      <c r="D12" s="112" t="str">
        <f>[8]Outubro!$F$7</f>
        <v>*</v>
      </c>
      <c r="E12" s="112" t="str">
        <f>[8]Outubro!$F$8</f>
        <v>*</v>
      </c>
      <c r="F12" s="112" t="str">
        <f>[8]Outubro!$F$9</f>
        <v>*</v>
      </c>
      <c r="G12" s="112" t="str">
        <f>[8]Outubro!$F$10</f>
        <v>*</v>
      </c>
      <c r="H12" s="112" t="str">
        <f>[8]Outubro!$F$11</f>
        <v>*</v>
      </c>
      <c r="I12" s="112" t="str">
        <f>[8]Outubro!$F$12</f>
        <v>*</v>
      </c>
      <c r="J12" s="112" t="str">
        <f>[8]Outubro!$F$13</f>
        <v>*</v>
      </c>
      <c r="K12" s="112" t="str">
        <f>[8]Outubro!$F$14</f>
        <v>*</v>
      </c>
      <c r="L12" s="112" t="str">
        <f>[8]Outubro!$F$15</f>
        <v>*</v>
      </c>
      <c r="M12" s="112" t="str">
        <f>[8]Outubro!$F$16</f>
        <v>*</v>
      </c>
      <c r="N12" s="112" t="str">
        <f>[8]Outubro!$F$17</f>
        <v>*</v>
      </c>
      <c r="O12" s="112" t="str">
        <f>[8]Outubro!$F$18</f>
        <v>*</v>
      </c>
      <c r="P12" s="112" t="str">
        <f>[8]Outubro!$F$19</f>
        <v>*</v>
      </c>
      <c r="Q12" s="112" t="str">
        <f>[8]Outubro!$F$20</f>
        <v>*</v>
      </c>
      <c r="R12" s="112" t="str">
        <f>[8]Outubro!$F$21</f>
        <v>*</v>
      </c>
      <c r="S12" s="112" t="str">
        <f>[8]Outubro!$F$22</f>
        <v>*</v>
      </c>
      <c r="T12" s="112" t="str">
        <f>[8]Outubro!$F$23</f>
        <v>*</v>
      </c>
      <c r="U12" s="112" t="str">
        <f>[8]Outubro!$F$24</f>
        <v>*</v>
      </c>
      <c r="V12" s="112" t="str">
        <f>[8]Outubro!$F$25</f>
        <v>*</v>
      </c>
      <c r="W12" s="112" t="str">
        <f>[8]Outubro!$F$26</f>
        <v>*</v>
      </c>
      <c r="X12" s="112" t="str">
        <f>[8]Outubro!$F$27</f>
        <v>*</v>
      </c>
      <c r="Y12" s="112" t="str">
        <f>[8]Outubro!$F$28</f>
        <v>*</v>
      </c>
      <c r="Z12" s="112" t="str">
        <f>[8]Outubro!$F$29</f>
        <v>*</v>
      </c>
      <c r="AA12" s="112" t="str">
        <f>[8]Outubro!$F$30</f>
        <v>*</v>
      </c>
      <c r="AB12" s="112" t="str">
        <f>[8]Outubro!$F$31</f>
        <v>*</v>
      </c>
      <c r="AC12" s="112" t="str">
        <f>[8]Outubro!$F$32</f>
        <v>*</v>
      </c>
      <c r="AD12" s="112" t="str">
        <f>[8]Outubro!$F$33</f>
        <v>*</v>
      </c>
      <c r="AE12" s="112" t="str">
        <f>[8]Outubro!$F$34</f>
        <v>*</v>
      </c>
      <c r="AF12" s="112" t="str">
        <f>[8]Outubro!$F$35</f>
        <v>*</v>
      </c>
      <c r="AG12" s="117" t="s">
        <v>197</v>
      </c>
      <c r="AH12" s="116" t="s">
        <v>197</v>
      </c>
    </row>
    <row r="13" spans="1:36" x14ac:dyDescent="0.2">
      <c r="A13" s="48" t="s">
        <v>94</v>
      </c>
      <c r="B13" s="112">
        <f>[9]Outubro!$F$5</f>
        <v>84</v>
      </c>
      <c r="C13" s="112">
        <f>[9]Outubro!$F$6</f>
        <v>87</v>
      </c>
      <c r="D13" s="112">
        <f>[9]Outubro!$F$7</f>
        <v>68</v>
      </c>
      <c r="E13" s="112">
        <f>[9]Outubro!$F$8</f>
        <v>72</v>
      </c>
      <c r="F13" s="112">
        <f>[9]Outubro!$F$9</f>
        <v>92</v>
      </c>
      <c r="G13" s="112">
        <f>[9]Outubro!$F$10</f>
        <v>90</v>
      </c>
      <c r="H13" s="112">
        <f>[9]Outubro!$F$11</f>
        <v>87</v>
      </c>
      <c r="I13" s="112">
        <f>[9]Outubro!$F$12</f>
        <v>100</v>
      </c>
      <c r="J13" s="112">
        <f>[9]Outubro!$F$13</f>
        <v>100</v>
      </c>
      <c r="K13" s="112">
        <f>[9]Outubro!$F$14</f>
        <v>90</v>
      </c>
      <c r="L13" s="112">
        <f>[9]Outubro!$F$15</f>
        <v>85</v>
      </c>
      <c r="M13" s="112">
        <f>[9]Outubro!$F$16</f>
        <v>86</v>
      </c>
      <c r="N13" s="112">
        <f>[9]Outubro!$F$17</f>
        <v>89</v>
      </c>
      <c r="O13" s="112">
        <f>[9]Outubro!$F$18</f>
        <v>75</v>
      </c>
      <c r="P13" s="112">
        <f>[9]Outubro!$F$19</f>
        <v>94</v>
      </c>
      <c r="Q13" s="112">
        <f>[9]Outubro!$F$20</f>
        <v>77</v>
      </c>
      <c r="R13" s="112">
        <f>[9]Outubro!$F$21</f>
        <v>69</v>
      </c>
      <c r="S13" s="112">
        <f>[9]Outubro!$F$22</f>
        <v>83</v>
      </c>
      <c r="T13" s="112">
        <f>[9]Outubro!$F$23</f>
        <v>90</v>
      </c>
      <c r="U13" s="112">
        <f>[9]Outubro!$F$24</f>
        <v>96</v>
      </c>
      <c r="V13" s="112">
        <f>[9]Outubro!$F$25</f>
        <v>94</v>
      </c>
      <c r="W13" s="112">
        <f>[9]Outubro!$F$26</f>
        <v>92</v>
      </c>
      <c r="X13" s="112">
        <f>[9]Outubro!$F$27</f>
        <v>84</v>
      </c>
      <c r="Y13" s="112">
        <f>[9]Outubro!$F$28</f>
        <v>94</v>
      </c>
      <c r="Z13" s="112">
        <f>[9]Outubro!$F$29</f>
        <v>100</v>
      </c>
      <c r="AA13" s="112">
        <f>[9]Outubro!$F$30</f>
        <v>100</v>
      </c>
      <c r="AB13" s="112">
        <f>[9]Outubro!$F$31</f>
        <v>95</v>
      </c>
      <c r="AC13" s="112">
        <f>[9]Outubro!$F$32</f>
        <v>75</v>
      </c>
      <c r="AD13" s="112">
        <f>[9]Outubro!$F$33</f>
        <v>95</v>
      </c>
      <c r="AE13" s="112">
        <f>[9]Outubro!$F$34</f>
        <v>86</v>
      </c>
      <c r="AF13" s="112">
        <f>[9]Outubro!$F$35</f>
        <v>100</v>
      </c>
      <c r="AG13" s="117">
        <f t="shared" si="2"/>
        <v>100</v>
      </c>
      <c r="AH13" s="116">
        <f t="shared" si="3"/>
        <v>88.032258064516128</v>
      </c>
    </row>
    <row r="14" spans="1:36" hidden="1" x14ac:dyDescent="0.2">
      <c r="A14" s="48" t="s">
        <v>98</v>
      </c>
      <c r="B14" s="112" t="str">
        <f>[10]Outubro!$F$5</f>
        <v>*</v>
      </c>
      <c r="C14" s="112" t="str">
        <f>[10]Outubro!$F$6</f>
        <v>*</v>
      </c>
      <c r="D14" s="112" t="str">
        <f>[10]Outubro!$F$7</f>
        <v>*</v>
      </c>
      <c r="E14" s="112" t="str">
        <f>[10]Outubro!$F$8</f>
        <v>*</v>
      </c>
      <c r="F14" s="112" t="str">
        <f>[10]Outubro!$F$9</f>
        <v>*</v>
      </c>
      <c r="G14" s="112" t="str">
        <f>[10]Outubro!$F$10</f>
        <v>*</v>
      </c>
      <c r="H14" s="112" t="str">
        <f>[10]Outubro!$F$11</f>
        <v>*</v>
      </c>
      <c r="I14" s="112" t="str">
        <f>[10]Outubro!$F$12</f>
        <v>*</v>
      </c>
      <c r="J14" s="112" t="str">
        <f>[10]Outubro!$F$13</f>
        <v>*</v>
      </c>
      <c r="K14" s="112" t="str">
        <f>[10]Outubro!$F$14</f>
        <v>*</v>
      </c>
      <c r="L14" s="112" t="str">
        <f>[10]Outubro!$F$15</f>
        <v>*</v>
      </c>
      <c r="M14" s="112" t="str">
        <f>[10]Outubro!$F$16</f>
        <v>*</v>
      </c>
      <c r="N14" s="112" t="str">
        <f>[10]Outubro!$F$17</f>
        <v>*</v>
      </c>
      <c r="O14" s="112" t="str">
        <f>[10]Outubro!$F$18</f>
        <v>*</v>
      </c>
      <c r="P14" s="112" t="str">
        <f>[10]Outubro!$F$19</f>
        <v>*</v>
      </c>
      <c r="Q14" s="112" t="str">
        <f>[10]Outubro!$F$20</f>
        <v>*</v>
      </c>
      <c r="R14" s="112" t="str">
        <f>[10]Outubro!$F$21</f>
        <v>*</v>
      </c>
      <c r="S14" s="112" t="str">
        <f>[10]Outubro!$F$22</f>
        <v>*</v>
      </c>
      <c r="T14" s="112" t="str">
        <f>[10]Outubro!$F$23</f>
        <v>*</v>
      </c>
      <c r="U14" s="112" t="str">
        <f>[10]Outubro!$F$24</f>
        <v>*</v>
      </c>
      <c r="V14" s="112" t="str">
        <f>[10]Outubro!$F$25</f>
        <v>*</v>
      </c>
      <c r="W14" s="112" t="str">
        <f>[10]Outubro!$F$26</f>
        <v>*</v>
      </c>
      <c r="X14" s="112" t="str">
        <f>[10]Outubro!$F$27</f>
        <v>*</v>
      </c>
      <c r="Y14" s="112" t="str">
        <f>[10]Outubro!$F$28</f>
        <v>*</v>
      </c>
      <c r="Z14" s="112" t="str">
        <f>[10]Outubro!$F$29</f>
        <v>*</v>
      </c>
      <c r="AA14" s="112" t="str">
        <f>[10]Outubro!$F$30</f>
        <v>*</v>
      </c>
      <c r="AB14" s="112" t="str">
        <f>[10]Outubro!$F$31</f>
        <v>*</v>
      </c>
      <c r="AC14" s="112" t="str">
        <f>[10]Outubro!$F$32</f>
        <v>*</v>
      </c>
      <c r="AD14" s="112" t="str">
        <f>[10]Outubro!$F$33</f>
        <v>*</v>
      </c>
      <c r="AE14" s="112" t="str">
        <f>[10]Outubro!$F$34</f>
        <v>*</v>
      </c>
      <c r="AF14" s="112" t="str">
        <f>[10]Outubro!$F$35</f>
        <v>*</v>
      </c>
      <c r="AG14" s="117" t="s">
        <v>197</v>
      </c>
      <c r="AH14" s="116" t="s">
        <v>197</v>
      </c>
    </row>
    <row r="15" spans="1:36" x14ac:dyDescent="0.2">
      <c r="A15" s="48" t="s">
        <v>101</v>
      </c>
      <c r="B15" s="112">
        <f>[11]Outubro!$F$5</f>
        <v>91</v>
      </c>
      <c r="C15" s="112">
        <f>[11]Outubro!$F$6</f>
        <v>84</v>
      </c>
      <c r="D15" s="112">
        <f>[11]Outubro!$F$7</f>
        <v>82</v>
      </c>
      <c r="E15" s="112">
        <f>[11]Outubro!$F$8</f>
        <v>84</v>
      </c>
      <c r="F15" s="112">
        <f>[11]Outubro!$F$9</f>
        <v>100</v>
      </c>
      <c r="G15" s="112">
        <f>[11]Outubro!$F$10</f>
        <v>96</v>
      </c>
      <c r="H15" s="112">
        <f>[11]Outubro!$F$11</f>
        <v>69</v>
      </c>
      <c r="I15" s="112">
        <f>[11]Outubro!$F$12</f>
        <v>100</v>
      </c>
      <c r="J15" s="112">
        <f>[11]Outubro!$F$13</f>
        <v>100</v>
      </c>
      <c r="K15" s="112">
        <f>[11]Outubro!$F$14</f>
        <v>91</v>
      </c>
      <c r="L15" s="112">
        <f>[11]Outubro!$F$15</f>
        <v>72</v>
      </c>
      <c r="M15" s="112">
        <f>[11]Outubro!$F$16</f>
        <v>87</v>
      </c>
      <c r="N15" s="112">
        <f>[11]Outubro!$F$17</f>
        <v>95</v>
      </c>
      <c r="O15" s="112">
        <f>[11]Outubro!$F$18</f>
        <v>96</v>
      </c>
      <c r="P15" s="112">
        <f>[11]Outubro!$F$19</f>
        <v>89</v>
      </c>
      <c r="Q15" s="112">
        <f>[11]Outubro!$F$20</f>
        <v>80</v>
      </c>
      <c r="R15" s="112">
        <f>[11]Outubro!$F$21</f>
        <v>95</v>
      </c>
      <c r="S15" s="112">
        <f>[11]Outubro!$F$22</f>
        <v>100</v>
      </c>
      <c r="T15" s="112">
        <f>[11]Outubro!$F$23</f>
        <v>100</v>
      </c>
      <c r="U15" s="112">
        <f>[11]Outubro!$F$24</f>
        <v>100</v>
      </c>
      <c r="V15" s="112">
        <f>[11]Outubro!$F$25</f>
        <v>99</v>
      </c>
      <c r="W15" s="112">
        <f>[11]Outubro!$F$26</f>
        <v>79</v>
      </c>
      <c r="X15" s="112">
        <f>[11]Outubro!$F$27</f>
        <v>70</v>
      </c>
      <c r="Y15" s="112">
        <f>[11]Outubro!$F$28</f>
        <v>100</v>
      </c>
      <c r="Z15" s="112">
        <f>[11]Outubro!$F$29</f>
        <v>100</v>
      </c>
      <c r="AA15" s="112">
        <f>[11]Outubro!$F$30</f>
        <v>100</v>
      </c>
      <c r="AB15" s="112">
        <f>[11]Outubro!$F$31</f>
        <v>100</v>
      </c>
      <c r="AC15" s="112">
        <f>[11]Outubro!$F$32</f>
        <v>99</v>
      </c>
      <c r="AD15" s="112">
        <f>[11]Outubro!$F$33</f>
        <v>82</v>
      </c>
      <c r="AE15" s="112">
        <f>[11]Outubro!$F$34</f>
        <v>90</v>
      </c>
      <c r="AF15" s="112">
        <f>[11]Outubro!$F$35</f>
        <v>100</v>
      </c>
      <c r="AG15" s="117">
        <f t="shared" si="2"/>
        <v>100</v>
      </c>
      <c r="AH15" s="116">
        <f t="shared" si="3"/>
        <v>91.290322580645167</v>
      </c>
      <c r="AJ15" t="s">
        <v>35</v>
      </c>
    </row>
    <row r="16" spans="1:36" x14ac:dyDescent="0.2">
      <c r="A16" s="48" t="s">
        <v>147</v>
      </c>
      <c r="B16" s="112" t="str">
        <f>[12]Outubro!$F$5</f>
        <v>*</v>
      </c>
      <c r="C16" s="112">
        <f>[12]Outubro!$F$6</f>
        <v>100</v>
      </c>
      <c r="D16" s="112">
        <f>[12]Outubro!$F$7</f>
        <v>100</v>
      </c>
      <c r="E16" s="112">
        <f>[12]Outubro!$F$8</f>
        <v>100</v>
      </c>
      <c r="F16" s="112">
        <f>[12]Outubro!$F$9</f>
        <v>100</v>
      </c>
      <c r="G16" s="112">
        <f>[12]Outubro!$F$10</f>
        <v>100</v>
      </c>
      <c r="H16" s="112">
        <f>[12]Outubro!$F$11</f>
        <v>100</v>
      </c>
      <c r="I16" s="112">
        <f>[12]Outubro!$F$12</f>
        <v>100</v>
      </c>
      <c r="J16" s="112">
        <f>[12]Outubro!$F$13</f>
        <v>100</v>
      </c>
      <c r="K16" s="112">
        <f>[12]Outubro!$F$14</f>
        <v>100</v>
      </c>
      <c r="L16" s="112">
        <f>[12]Outubro!$F$15</f>
        <v>100</v>
      </c>
      <c r="M16" s="112">
        <f>[12]Outubro!$F$16</f>
        <v>100</v>
      </c>
      <c r="N16" s="112">
        <f>[12]Outubro!$F$17</f>
        <v>100</v>
      </c>
      <c r="O16" s="112">
        <f>[12]Outubro!$F$18</f>
        <v>100</v>
      </c>
      <c r="P16" s="112">
        <f>[12]Outubro!$F$19</f>
        <v>100</v>
      </c>
      <c r="Q16" s="112">
        <f>[12]Outubro!$F$20</f>
        <v>100</v>
      </c>
      <c r="R16" s="112">
        <f>[12]Outubro!$F$21</f>
        <v>100</v>
      </c>
      <c r="S16" s="112">
        <f>[12]Outubro!$F$22</f>
        <v>100</v>
      </c>
      <c r="T16" s="112">
        <f>[12]Outubro!$F$23</f>
        <v>100</v>
      </c>
      <c r="U16" s="112">
        <f>[12]Outubro!$F$24</f>
        <v>100</v>
      </c>
      <c r="V16" s="112">
        <f>[12]Outubro!$F$25</f>
        <v>100</v>
      </c>
      <c r="W16" s="112">
        <f>[12]Outubro!$F$26</f>
        <v>80</v>
      </c>
      <c r="X16" s="112">
        <f>[12]Outubro!$F$27</f>
        <v>100</v>
      </c>
      <c r="Y16" s="112">
        <f>[12]Outubro!$F$28</f>
        <v>100</v>
      </c>
      <c r="Z16" s="112">
        <f>[12]Outubro!$F$29</f>
        <v>100</v>
      </c>
      <c r="AA16" s="112">
        <f>[12]Outubro!$F$30</f>
        <v>100</v>
      </c>
      <c r="AB16" s="112">
        <f>[12]Outubro!$F$31</f>
        <v>100</v>
      </c>
      <c r="AC16" s="112">
        <f>[12]Outubro!$F$32</f>
        <v>100</v>
      </c>
      <c r="AD16" s="112">
        <f>[12]Outubro!$F$33</f>
        <v>100</v>
      </c>
      <c r="AE16" s="112">
        <f>[12]Outubro!$F$34</f>
        <v>100</v>
      </c>
      <c r="AF16" s="112">
        <f>[12]Outubro!$F$35</f>
        <v>100</v>
      </c>
      <c r="AG16" s="117">
        <f t="shared" si="2"/>
        <v>100</v>
      </c>
      <c r="AH16" s="116">
        <f t="shared" si="3"/>
        <v>99.333333333333329</v>
      </c>
    </row>
    <row r="17" spans="1:37" x14ac:dyDescent="0.2">
      <c r="A17" s="48" t="s">
        <v>2</v>
      </c>
      <c r="B17" s="112">
        <f>[13]Outubro!$F$5</f>
        <v>92</v>
      </c>
      <c r="C17" s="112">
        <f>[13]Outubro!$F$6</f>
        <v>86</v>
      </c>
      <c r="D17" s="112">
        <f>[13]Outubro!$F$7</f>
        <v>75</v>
      </c>
      <c r="E17" s="112">
        <f>[13]Outubro!$F$8</f>
        <v>64</v>
      </c>
      <c r="F17" s="112">
        <f>[13]Outubro!$F$9</f>
        <v>90</v>
      </c>
      <c r="G17" s="112">
        <f>[13]Outubro!$F$10</f>
        <v>77</v>
      </c>
      <c r="H17" s="112">
        <f>[13]Outubro!$F$11</f>
        <v>63</v>
      </c>
      <c r="I17" s="112">
        <f>[13]Outubro!$F$12</f>
        <v>92</v>
      </c>
      <c r="J17" s="112">
        <f>[13]Outubro!$F$13</f>
        <v>93</v>
      </c>
      <c r="K17" s="112">
        <f>[13]Outubro!$F$14</f>
        <v>75</v>
      </c>
      <c r="L17" s="112">
        <f>[13]Outubro!$F$15</f>
        <v>76</v>
      </c>
      <c r="M17" s="112">
        <f>[13]Outubro!$F$16</f>
        <v>70</v>
      </c>
      <c r="N17" s="112">
        <f>[13]Outubro!$F$17</f>
        <v>88</v>
      </c>
      <c r="O17" s="112">
        <f>[13]Outubro!$F$18</f>
        <v>76</v>
      </c>
      <c r="P17" s="112">
        <f>[13]Outubro!$F$19</f>
        <v>80</v>
      </c>
      <c r="Q17" s="112">
        <f>[13]Outubro!$F$20</f>
        <v>78</v>
      </c>
      <c r="R17" s="112">
        <f>[13]Outubro!$F$21</f>
        <v>65</v>
      </c>
      <c r="S17" s="112">
        <f>[13]Outubro!$F$22</f>
        <v>71</v>
      </c>
      <c r="T17" s="112">
        <f>[13]Outubro!$F$23</f>
        <v>84</v>
      </c>
      <c r="U17" s="112">
        <f>[13]Outubro!$F$24</f>
        <v>89</v>
      </c>
      <c r="V17" s="112">
        <f>[13]Outubro!$F$25</f>
        <v>81</v>
      </c>
      <c r="W17" s="112">
        <f>[13]Outubro!$F$26</f>
        <v>62</v>
      </c>
      <c r="X17" s="112">
        <f>[13]Outubro!$F$27</f>
        <v>51</v>
      </c>
      <c r="Y17" s="112">
        <f>[13]Outubro!$F$28</f>
        <v>82</v>
      </c>
      <c r="Z17" s="112">
        <f>[13]Outubro!$F$29</f>
        <v>86</v>
      </c>
      <c r="AA17" s="112">
        <f>[13]Outubro!$F$30</f>
        <v>86</v>
      </c>
      <c r="AB17" s="112">
        <f>[13]Outubro!$F$31</f>
        <v>74</v>
      </c>
      <c r="AC17" s="112">
        <f>[13]Outubro!$F$32</f>
        <v>72</v>
      </c>
      <c r="AD17" s="112">
        <f>[13]Outubro!$F$33</f>
        <v>83</v>
      </c>
      <c r="AE17" s="112">
        <f>[13]Outubro!$F$34</f>
        <v>78</v>
      </c>
      <c r="AF17" s="112">
        <f>[13]Outubro!$F$35</f>
        <v>86</v>
      </c>
      <c r="AG17" s="117">
        <f t="shared" si="2"/>
        <v>93</v>
      </c>
      <c r="AH17" s="116">
        <f t="shared" si="3"/>
        <v>78.225806451612897</v>
      </c>
      <c r="AJ17" s="12" t="s">
        <v>35</v>
      </c>
    </row>
    <row r="18" spans="1:37" hidden="1" x14ac:dyDescent="0.2">
      <c r="A18" s="48" t="s">
        <v>3</v>
      </c>
      <c r="B18" s="112" t="str">
        <f>[14]Outubro!$F$5</f>
        <v>*</v>
      </c>
      <c r="C18" s="112" t="str">
        <f>[14]Outubro!$F$6</f>
        <v>*</v>
      </c>
      <c r="D18" s="112" t="str">
        <f>[14]Outubro!$F$7</f>
        <v>*</v>
      </c>
      <c r="E18" s="112" t="str">
        <f>[14]Outubro!$F$8</f>
        <v>*</v>
      </c>
      <c r="F18" s="112" t="str">
        <f>[14]Outubro!$F$9</f>
        <v>*</v>
      </c>
      <c r="G18" s="112" t="str">
        <f>[14]Outubro!$F$10</f>
        <v>*</v>
      </c>
      <c r="H18" s="112" t="str">
        <f>[14]Outubro!$F$11</f>
        <v>*</v>
      </c>
      <c r="I18" s="112" t="str">
        <f>[14]Outubro!$F$12</f>
        <v>*</v>
      </c>
      <c r="J18" s="112" t="str">
        <f>[14]Outubro!$F$13</f>
        <v>*</v>
      </c>
      <c r="K18" s="112" t="str">
        <f>[14]Outubro!$F$14</f>
        <v>*</v>
      </c>
      <c r="L18" s="112" t="str">
        <f>[14]Outubro!$F$15</f>
        <v>*</v>
      </c>
      <c r="M18" s="112" t="str">
        <f>[14]Outubro!$F$16</f>
        <v>*</v>
      </c>
      <c r="N18" s="112" t="str">
        <f>[14]Outubro!$F$17</f>
        <v>*</v>
      </c>
      <c r="O18" s="112" t="str">
        <f>[14]Outubro!$F$18</f>
        <v>*</v>
      </c>
      <c r="P18" s="112" t="str">
        <f>[14]Outubro!$F$19</f>
        <v>*</v>
      </c>
      <c r="Q18" s="112" t="str">
        <f>[14]Outubro!$F$20</f>
        <v>*</v>
      </c>
      <c r="R18" s="112" t="str">
        <f>[14]Outubro!$F$21</f>
        <v>*</v>
      </c>
      <c r="S18" s="112" t="str">
        <f>[14]Outubro!$F$22</f>
        <v>*</v>
      </c>
      <c r="T18" s="112" t="str">
        <f>[14]Outubro!$F$23</f>
        <v>*</v>
      </c>
      <c r="U18" s="112" t="str">
        <f>[14]Outubro!$F$24</f>
        <v>*</v>
      </c>
      <c r="V18" s="112" t="str">
        <f>[14]Outubro!$F$25</f>
        <v>*</v>
      </c>
      <c r="W18" s="112" t="str">
        <f>[14]Outubro!$F$26</f>
        <v>*</v>
      </c>
      <c r="X18" s="112" t="str">
        <f>[14]Outubro!$F$27</f>
        <v>*</v>
      </c>
      <c r="Y18" s="112" t="str">
        <f>[14]Outubro!$F$28</f>
        <v>*</v>
      </c>
      <c r="Z18" s="112" t="str">
        <f>[14]Outubro!$F$29</f>
        <v>*</v>
      </c>
      <c r="AA18" s="112" t="str">
        <f>[14]Outubro!$F$30</f>
        <v>*</v>
      </c>
      <c r="AB18" s="112" t="str">
        <f>[14]Outubro!$F$31</f>
        <v>*</v>
      </c>
      <c r="AC18" s="112" t="str">
        <f>[14]Outubro!$F$32</f>
        <v>*</v>
      </c>
      <c r="AD18" s="112" t="str">
        <f>[14]Outubro!$F$33</f>
        <v>*</v>
      </c>
      <c r="AE18" s="112" t="str">
        <f>[14]Outubro!$F$34</f>
        <v>*</v>
      </c>
      <c r="AF18" s="112" t="str">
        <f>[14]Outubro!$F$35</f>
        <v>*</v>
      </c>
      <c r="AG18" s="117" t="s">
        <v>197</v>
      </c>
      <c r="AH18" s="116" t="s">
        <v>197</v>
      </c>
      <c r="AI18" s="12" t="s">
        <v>35</v>
      </c>
      <c r="AJ18" s="12" t="s">
        <v>35</v>
      </c>
    </row>
    <row r="19" spans="1:37" x14ac:dyDescent="0.2">
      <c r="A19" s="48" t="s">
        <v>4</v>
      </c>
      <c r="B19" s="112">
        <f>[15]Outubro!$F$5</f>
        <v>89</v>
      </c>
      <c r="C19" s="112">
        <f>[15]Outubro!$F$6</f>
        <v>90</v>
      </c>
      <c r="D19" s="112">
        <f>[15]Outubro!$F$7</f>
        <v>85</v>
      </c>
      <c r="E19" s="112">
        <f>[15]Outubro!$F$8</f>
        <v>82</v>
      </c>
      <c r="F19" s="112">
        <f>[15]Outubro!$F$9</f>
        <v>77</v>
      </c>
      <c r="G19" s="112">
        <f>[15]Outubro!$F$10</f>
        <v>89</v>
      </c>
      <c r="H19" s="112">
        <f>[15]Outubro!$F$11</f>
        <v>90</v>
      </c>
      <c r="I19" s="112">
        <f>[15]Outubro!$F$12</f>
        <v>94</v>
      </c>
      <c r="J19" s="112">
        <f>[15]Outubro!$F$13</f>
        <v>96</v>
      </c>
      <c r="K19" s="112">
        <f>[15]Outubro!$F$14</f>
        <v>95</v>
      </c>
      <c r="L19" s="112">
        <f>[15]Outubro!$F$15</f>
        <v>87</v>
      </c>
      <c r="M19" s="112">
        <f>[15]Outubro!$F$16</f>
        <v>81</v>
      </c>
      <c r="N19" s="112">
        <f>[15]Outubro!$F$17</f>
        <v>91</v>
      </c>
      <c r="O19" s="112">
        <f>[15]Outubro!$F$18</f>
        <v>90</v>
      </c>
      <c r="P19" s="112">
        <f>[15]Outubro!$F$19</f>
        <v>86</v>
      </c>
      <c r="Q19" s="112">
        <f>[15]Outubro!$F$20</f>
        <v>87</v>
      </c>
      <c r="R19" s="112">
        <f>[15]Outubro!$F$21</f>
        <v>78</v>
      </c>
      <c r="S19" s="112">
        <f>[15]Outubro!$F$22</f>
        <v>71</v>
      </c>
      <c r="T19" s="112">
        <f>[15]Outubro!$F$23</f>
        <v>80</v>
      </c>
      <c r="U19" s="112">
        <f>[15]Outubro!$F$24</f>
        <v>94</v>
      </c>
      <c r="V19" s="112">
        <f>[15]Outubro!$F$25</f>
        <v>89</v>
      </c>
      <c r="W19" s="112">
        <f>[15]Outubro!$F$26</f>
        <v>76</v>
      </c>
      <c r="X19" s="112">
        <f>[15]Outubro!$F$27</f>
        <v>73</v>
      </c>
      <c r="Y19" s="112">
        <f>[15]Outubro!$F$28</f>
        <v>91</v>
      </c>
      <c r="Z19" s="112">
        <f>[15]Outubro!$F$29</f>
        <v>93</v>
      </c>
      <c r="AA19" s="112">
        <f>[15]Outubro!$F$30</f>
        <v>85</v>
      </c>
      <c r="AB19" s="112">
        <f>[15]Outubro!$F$31</f>
        <v>77</v>
      </c>
      <c r="AC19" s="112">
        <f>[15]Outubro!$F$32</f>
        <v>91</v>
      </c>
      <c r="AD19" s="112">
        <f>[15]Outubro!$F$33</f>
        <v>89</v>
      </c>
      <c r="AE19" s="112">
        <f>[15]Outubro!$F$34</f>
        <v>96</v>
      </c>
      <c r="AF19" s="112">
        <f>[15]Outubro!$F$35</f>
        <v>88</v>
      </c>
      <c r="AG19" s="117">
        <f t="shared" si="2"/>
        <v>96</v>
      </c>
      <c r="AH19" s="116">
        <f t="shared" si="3"/>
        <v>86.451612903225808</v>
      </c>
      <c r="AJ19" t="s">
        <v>35</v>
      </c>
    </row>
    <row r="20" spans="1:37" x14ac:dyDescent="0.2">
      <c r="A20" s="48" t="s">
        <v>5</v>
      </c>
      <c r="B20" s="112">
        <f>[16]Outubro!$F$5</f>
        <v>68</v>
      </c>
      <c r="C20" s="112">
        <f>[16]Outubro!$F$6</f>
        <v>79</v>
      </c>
      <c r="D20" s="112">
        <f>[16]Outubro!$F$7</f>
        <v>65</v>
      </c>
      <c r="E20" s="112">
        <f>[16]Outubro!$F$8</f>
        <v>72</v>
      </c>
      <c r="F20" s="112">
        <f>[16]Outubro!$F$9</f>
        <v>61</v>
      </c>
      <c r="G20" s="112">
        <f>[16]Outubro!$F$10</f>
        <v>64</v>
      </c>
      <c r="H20" s="112">
        <f>[16]Outubro!$F$11</f>
        <v>65</v>
      </c>
      <c r="I20" s="112">
        <f>[16]Outubro!$F$12</f>
        <v>85</v>
      </c>
      <c r="J20" s="112">
        <f>[16]Outubro!$F$13</f>
        <v>86</v>
      </c>
      <c r="K20" s="112">
        <f>[16]Outubro!$F$14</f>
        <v>85</v>
      </c>
      <c r="L20" s="112">
        <f>[16]Outubro!$F$15</f>
        <v>75</v>
      </c>
      <c r="M20" s="112">
        <f>[16]Outubro!$F$16</f>
        <v>59</v>
      </c>
      <c r="N20" s="112">
        <f>[16]Outubro!$F$17</f>
        <v>66</v>
      </c>
      <c r="O20" s="112">
        <f>[16]Outubro!$F$18</f>
        <v>78</v>
      </c>
      <c r="P20" s="112">
        <f>[16]Outubro!$F$19</f>
        <v>65</v>
      </c>
      <c r="Q20" s="112">
        <f>[16]Outubro!$F$20</f>
        <v>65</v>
      </c>
      <c r="R20" s="112">
        <f>[16]Outubro!$F$21</f>
        <v>69</v>
      </c>
      <c r="S20" s="112">
        <f>[16]Outubro!$F$22</f>
        <v>62</v>
      </c>
      <c r="T20" s="112">
        <f>[16]Outubro!$F$23</f>
        <v>81</v>
      </c>
      <c r="U20" s="112">
        <f>[16]Outubro!$F$24</f>
        <v>77</v>
      </c>
      <c r="V20" s="112">
        <f>[16]Outubro!$F$25</f>
        <v>66</v>
      </c>
      <c r="W20" s="112">
        <f>[16]Outubro!$F$26</f>
        <v>71</v>
      </c>
      <c r="X20" s="112">
        <f>[16]Outubro!$F$27</f>
        <v>67</v>
      </c>
      <c r="Y20" s="112">
        <f>[16]Outubro!$F$28</f>
        <v>91</v>
      </c>
      <c r="Z20" s="112">
        <f>[16]Outubro!$F$29</f>
        <v>84</v>
      </c>
      <c r="AA20" s="112">
        <f>[16]Outubro!$F$30</f>
        <v>87</v>
      </c>
      <c r="AB20" s="112">
        <f>[16]Outubro!$F$31</f>
        <v>68</v>
      </c>
      <c r="AC20" s="112">
        <f>[16]Outubro!$F$32</f>
        <v>72</v>
      </c>
      <c r="AD20" s="112">
        <f>[16]Outubro!$F$33</f>
        <v>68</v>
      </c>
      <c r="AE20" s="112">
        <f>[16]Outubro!$F$34</f>
        <v>67</v>
      </c>
      <c r="AF20" s="112">
        <f>[16]Outubro!$F$35</f>
        <v>86</v>
      </c>
      <c r="AG20" s="117">
        <f t="shared" si="2"/>
        <v>91</v>
      </c>
      <c r="AH20" s="116">
        <f t="shared" si="3"/>
        <v>72.709677419354833</v>
      </c>
      <c r="AI20" s="12" t="s">
        <v>35</v>
      </c>
    </row>
    <row r="21" spans="1:37" x14ac:dyDescent="0.2">
      <c r="A21" s="48" t="s">
        <v>33</v>
      </c>
      <c r="B21" s="112">
        <f>[17]Outubro!$F$5</f>
        <v>100</v>
      </c>
      <c r="C21" s="112">
        <f>[17]Outubro!$F$6</f>
        <v>95</v>
      </c>
      <c r="D21" s="112">
        <f>[17]Outubro!$F$7</f>
        <v>96</v>
      </c>
      <c r="E21" s="112">
        <f>[17]Outubro!$F$8</f>
        <v>86</v>
      </c>
      <c r="F21" s="112">
        <f>[17]Outubro!$F$9</f>
        <v>80</v>
      </c>
      <c r="G21" s="112">
        <f>[17]Outubro!$F$10</f>
        <v>81</v>
      </c>
      <c r="H21" s="112">
        <f>[17]Outubro!$F$11</f>
        <v>89</v>
      </c>
      <c r="I21" s="112">
        <f>[17]Outubro!$F$12</f>
        <v>98</v>
      </c>
      <c r="J21" s="112">
        <f>[17]Outubro!$F$13</f>
        <v>100</v>
      </c>
      <c r="K21" s="112">
        <f>[17]Outubro!$F$14</f>
        <v>98</v>
      </c>
      <c r="L21" s="112">
        <f>[17]Outubro!$F$15</f>
        <v>87</v>
      </c>
      <c r="M21" s="112">
        <f>[17]Outubro!$F$16</f>
        <v>85</v>
      </c>
      <c r="N21" s="112">
        <f>[17]Outubro!$F$17</f>
        <v>92</v>
      </c>
      <c r="O21" s="112">
        <f>[17]Outubro!$F$18</f>
        <v>100</v>
      </c>
      <c r="P21" s="112">
        <f>[17]Outubro!$F$19</f>
        <v>92</v>
      </c>
      <c r="Q21" s="112">
        <f>[17]Outubro!$F$20</f>
        <v>93</v>
      </c>
      <c r="R21" s="112">
        <f>[17]Outubro!$F$21</f>
        <v>90</v>
      </c>
      <c r="S21" s="112">
        <f>[17]Outubro!$F$22</f>
        <v>90</v>
      </c>
      <c r="T21" s="112">
        <f>[17]Outubro!$F$23</f>
        <v>78</v>
      </c>
      <c r="U21" s="112">
        <f>[17]Outubro!$F$24</f>
        <v>100</v>
      </c>
      <c r="V21" s="112">
        <f>[17]Outubro!$F$25</f>
        <v>92</v>
      </c>
      <c r="W21" s="112">
        <f>[17]Outubro!$F$26</f>
        <v>79</v>
      </c>
      <c r="X21" s="112">
        <f>[17]Outubro!$F$27</f>
        <v>80</v>
      </c>
      <c r="Y21" s="112">
        <f>[17]Outubro!$F$28</f>
        <v>93</v>
      </c>
      <c r="Z21" s="112">
        <f>[17]Outubro!$F$29</f>
        <v>100</v>
      </c>
      <c r="AA21" s="112">
        <f>[17]Outubro!$F$30</f>
        <v>95</v>
      </c>
      <c r="AB21" s="112">
        <f>[17]Outubro!$F$31</f>
        <v>87</v>
      </c>
      <c r="AC21" s="112">
        <f>[17]Outubro!$F$32</f>
        <v>82</v>
      </c>
      <c r="AD21" s="112">
        <f>[17]Outubro!$F$33</f>
        <v>87</v>
      </c>
      <c r="AE21" s="112">
        <f>[17]Outubro!$F$34</f>
        <v>97</v>
      </c>
      <c r="AF21" s="112">
        <f>[17]Outubro!$F$35</f>
        <v>94</v>
      </c>
      <c r="AG21" s="117">
        <f t="shared" si="2"/>
        <v>100</v>
      </c>
      <c r="AH21" s="116">
        <f t="shared" si="3"/>
        <v>90.838709677419359</v>
      </c>
    </row>
    <row r="22" spans="1:37" x14ac:dyDescent="0.2">
      <c r="A22" s="48" t="s">
        <v>6</v>
      </c>
      <c r="B22" s="112">
        <f>[18]Outubro!$F$5</f>
        <v>92</v>
      </c>
      <c r="C22" s="112">
        <f>[18]Outubro!$F$6</f>
        <v>96</v>
      </c>
      <c r="D22" s="112">
        <f>[18]Outubro!$F$7</f>
        <v>94</v>
      </c>
      <c r="E22" s="112">
        <f>[18]Outubro!$F$8</f>
        <v>86</v>
      </c>
      <c r="F22" s="112">
        <f>[18]Outubro!$F$9</f>
        <v>80</v>
      </c>
      <c r="G22" s="112">
        <f>[18]Outubro!$F$10</f>
        <v>91</v>
      </c>
      <c r="H22" s="112">
        <f>[18]Outubro!$F$11</f>
        <v>94</v>
      </c>
      <c r="I22" s="112">
        <f>[18]Outubro!$F$12</f>
        <v>97</v>
      </c>
      <c r="J22" s="112">
        <f>[18]Outubro!$F$13</f>
        <v>87</v>
      </c>
      <c r="K22" s="112">
        <f>[18]Outubro!$F$14</f>
        <v>93</v>
      </c>
      <c r="L22" s="112">
        <f>[18]Outubro!$F$15</f>
        <v>92</v>
      </c>
      <c r="M22" s="112">
        <f>[18]Outubro!$F$16</f>
        <v>94</v>
      </c>
      <c r="N22" s="112">
        <f>[18]Outubro!$F$17</f>
        <v>79</v>
      </c>
      <c r="O22" s="112">
        <f>[18]Outubro!$F$18</f>
        <v>85</v>
      </c>
      <c r="P22" s="112">
        <f>[18]Outubro!$F$19</f>
        <v>91</v>
      </c>
      <c r="Q22" s="112">
        <f>[18]Outubro!$F$20</f>
        <v>85</v>
      </c>
      <c r="R22" s="112">
        <f>[18]Outubro!$F$21</f>
        <v>91</v>
      </c>
      <c r="S22" s="112">
        <f>[18]Outubro!$F$22</f>
        <v>91</v>
      </c>
      <c r="T22" s="112">
        <f>[18]Outubro!$F$23</f>
        <v>71</v>
      </c>
      <c r="U22" s="112">
        <f>[18]Outubro!$F$24</f>
        <v>83</v>
      </c>
      <c r="V22" s="112">
        <f>[18]Outubro!$F$25</f>
        <v>82</v>
      </c>
      <c r="W22" s="112">
        <f>[18]Outubro!$F$26</f>
        <v>83</v>
      </c>
      <c r="X22" s="112">
        <f>[18]Outubro!$F$27</f>
        <v>82</v>
      </c>
      <c r="Y22" s="112">
        <f>[18]Outubro!$F$28</f>
        <v>75</v>
      </c>
      <c r="Z22" s="112">
        <f>[18]Outubro!$F$29</f>
        <v>93</v>
      </c>
      <c r="AA22" s="112">
        <f>[18]Outubro!$F$30</f>
        <v>87</v>
      </c>
      <c r="AB22" s="112">
        <f>[18]Outubro!$F$31</f>
        <v>92</v>
      </c>
      <c r="AC22" s="112">
        <f>[18]Outubro!$F$32</f>
        <v>79</v>
      </c>
      <c r="AD22" s="112">
        <f>[18]Outubro!$F$33</f>
        <v>87</v>
      </c>
      <c r="AE22" s="112">
        <f>[18]Outubro!$F$34</f>
        <v>93</v>
      </c>
      <c r="AF22" s="112">
        <f>[18]Outubro!$F$35</f>
        <v>93</v>
      </c>
      <c r="AG22" s="117">
        <f t="shared" si="2"/>
        <v>97</v>
      </c>
      <c r="AH22" s="116">
        <f t="shared" si="3"/>
        <v>87.677419354838705</v>
      </c>
    </row>
    <row r="23" spans="1:37" x14ac:dyDescent="0.2">
      <c r="A23" s="48" t="s">
        <v>7</v>
      </c>
      <c r="B23" s="112">
        <f>[19]Outubro!$F$5</f>
        <v>83</v>
      </c>
      <c r="C23" s="112">
        <f>[19]Outubro!$F$6</f>
        <v>86</v>
      </c>
      <c r="D23" s="112">
        <f>[19]Outubro!$F$7</f>
        <v>76</v>
      </c>
      <c r="E23" s="112">
        <f>[19]Outubro!$F$8</f>
        <v>74</v>
      </c>
      <c r="F23" s="112">
        <f>[19]Outubro!$F$9</f>
        <v>97</v>
      </c>
      <c r="G23" s="112">
        <f>[19]Outubro!$F$10</f>
        <v>86</v>
      </c>
      <c r="H23" s="112">
        <f>[19]Outubro!$F$11</f>
        <v>78</v>
      </c>
      <c r="I23" s="112">
        <f>[19]Outubro!$F$12</f>
        <v>98</v>
      </c>
      <c r="J23" s="112">
        <f>[19]Outubro!$F$13</f>
        <v>100</v>
      </c>
      <c r="K23" s="112">
        <f>[19]Outubro!$F$14</f>
        <v>85</v>
      </c>
      <c r="L23" s="112">
        <f>[19]Outubro!$F$15</f>
        <v>74</v>
      </c>
      <c r="M23" s="112">
        <f>[19]Outubro!$F$16</f>
        <v>81</v>
      </c>
      <c r="N23" s="112">
        <f>[19]Outubro!$F$17</f>
        <v>93</v>
      </c>
      <c r="O23" s="112">
        <f>[19]Outubro!$F$18</f>
        <v>96</v>
      </c>
      <c r="P23" s="112">
        <f>[19]Outubro!$F$19</f>
        <v>85</v>
      </c>
      <c r="Q23" s="112">
        <f>[19]Outubro!$F$20</f>
        <v>82</v>
      </c>
      <c r="R23" s="112">
        <f>[19]Outubro!$F$21</f>
        <v>78</v>
      </c>
      <c r="S23" s="112">
        <f>[19]Outubro!$F$22</f>
        <v>89</v>
      </c>
      <c r="T23" s="112">
        <f>[19]Outubro!$F$23</f>
        <v>97</v>
      </c>
      <c r="U23" s="112">
        <f>[19]Outubro!$F$24</f>
        <v>95</v>
      </c>
      <c r="V23" s="112">
        <f>[19]Outubro!$F$25</f>
        <v>94</v>
      </c>
      <c r="W23" s="112">
        <f>[19]Outubro!$F$26</f>
        <v>77</v>
      </c>
      <c r="X23" s="112">
        <f>[19]Outubro!$F$27</f>
        <v>74</v>
      </c>
      <c r="Y23" s="112">
        <f>[19]Outubro!$F$28</f>
        <v>100</v>
      </c>
      <c r="Z23" s="112">
        <f>[19]Outubro!$F$29</f>
        <v>99</v>
      </c>
      <c r="AA23" s="112">
        <f>[19]Outubro!$F$30</f>
        <v>99</v>
      </c>
      <c r="AB23" s="112">
        <f>[19]Outubro!$F$31</f>
        <v>99</v>
      </c>
      <c r="AC23" s="112">
        <f>[19]Outubro!$F$32</f>
        <v>96</v>
      </c>
      <c r="AD23" s="112">
        <f>[19]Outubro!$F$33</f>
        <v>82</v>
      </c>
      <c r="AE23" s="112">
        <f>[19]Outubro!$F$34</f>
        <v>84</v>
      </c>
      <c r="AF23" s="112">
        <f>[19]Outubro!$F$35</f>
        <v>99</v>
      </c>
      <c r="AG23" s="117">
        <f t="shared" si="2"/>
        <v>100</v>
      </c>
      <c r="AH23" s="116">
        <f t="shared" si="3"/>
        <v>88.258064516129039</v>
      </c>
      <c r="AJ23" t="s">
        <v>35</v>
      </c>
    </row>
    <row r="24" spans="1:37" x14ac:dyDescent="0.2">
      <c r="A24" s="48" t="s">
        <v>148</v>
      </c>
      <c r="B24" s="112">
        <f>[20]Outubro!$F$5</f>
        <v>94</v>
      </c>
      <c r="C24" s="112">
        <f>[20]Outubro!$F$6</f>
        <v>94</v>
      </c>
      <c r="D24" s="112">
        <f>[20]Outubro!$F$7</f>
        <v>90</v>
      </c>
      <c r="E24" s="112">
        <f>[20]Outubro!$F$8</f>
        <v>79</v>
      </c>
      <c r="F24" s="112">
        <f>[20]Outubro!$F$9</f>
        <v>96</v>
      </c>
      <c r="G24" s="112">
        <f>[20]Outubro!$F$10</f>
        <v>98</v>
      </c>
      <c r="H24" s="112">
        <f>[20]Outubro!$F$11</f>
        <v>87</v>
      </c>
      <c r="I24" s="112">
        <f>[20]Outubro!$F$12</f>
        <v>100</v>
      </c>
      <c r="J24" s="112">
        <f>[20]Outubro!$F$13</f>
        <v>100</v>
      </c>
      <c r="K24" s="112">
        <f>[20]Outubro!$F$14</f>
        <v>99</v>
      </c>
      <c r="L24" s="112">
        <f>[20]Outubro!$F$15</f>
        <v>75</v>
      </c>
      <c r="M24" s="112">
        <f>[20]Outubro!$F$16</f>
        <v>89</v>
      </c>
      <c r="N24" s="112">
        <f>[20]Outubro!$F$17</f>
        <v>86</v>
      </c>
      <c r="O24" s="112">
        <f>[20]Outubro!$F$18</f>
        <v>95</v>
      </c>
      <c r="P24" s="112">
        <f>[20]Outubro!$F$19</f>
        <v>84</v>
      </c>
      <c r="Q24" s="112">
        <f>[20]Outubro!$F$20</f>
        <v>83</v>
      </c>
      <c r="R24" s="112">
        <f>[20]Outubro!$F$21</f>
        <v>94</v>
      </c>
      <c r="S24" s="112">
        <f>[20]Outubro!$F$22</f>
        <v>100</v>
      </c>
      <c r="T24" s="112">
        <f>[20]Outubro!$F$23</f>
        <v>100</v>
      </c>
      <c r="U24" s="112">
        <f>[20]Outubro!$F$24</f>
        <v>100</v>
      </c>
      <c r="V24" s="112">
        <f>[20]Outubro!$F$25</f>
        <v>89</v>
      </c>
      <c r="W24" s="112">
        <f>[20]Outubro!$F$26</f>
        <v>79</v>
      </c>
      <c r="X24" s="112">
        <f>[20]Outubro!$F$27</f>
        <v>78</v>
      </c>
      <c r="Y24" s="112">
        <f>[20]Outubro!$F$28</f>
        <v>100</v>
      </c>
      <c r="Z24" s="112">
        <f>[20]Outubro!$F$29</f>
        <v>100</v>
      </c>
      <c r="AA24" s="112">
        <f>[20]Outubro!$F$30</f>
        <v>100</v>
      </c>
      <c r="AB24" s="112">
        <f>[20]Outubro!$F$31</f>
        <v>100</v>
      </c>
      <c r="AC24" s="112">
        <f>[20]Outubro!$F$32</f>
        <v>98</v>
      </c>
      <c r="AD24" s="112">
        <f>[20]Outubro!$F$33</f>
        <v>89</v>
      </c>
      <c r="AE24" s="112">
        <f>[20]Outubro!$F$34</f>
        <v>100</v>
      </c>
      <c r="AF24" s="112">
        <f>[20]Outubro!$F$35</f>
        <v>100</v>
      </c>
      <c r="AG24" s="117">
        <f t="shared" si="2"/>
        <v>100</v>
      </c>
      <c r="AH24" s="116">
        <f t="shared" si="3"/>
        <v>92.774193548387103</v>
      </c>
    </row>
    <row r="25" spans="1:37" x14ac:dyDescent="0.2">
      <c r="A25" s="48" t="s">
        <v>149</v>
      </c>
      <c r="B25" s="112">
        <f>[21]Outubro!$F$5</f>
        <v>95</v>
      </c>
      <c r="C25" s="112">
        <f>[21]Outubro!$F$6</f>
        <v>91</v>
      </c>
      <c r="D25" s="112">
        <f>[21]Outubro!$F$7</f>
        <v>84</v>
      </c>
      <c r="E25" s="112">
        <f>[21]Outubro!$F$8</f>
        <v>85</v>
      </c>
      <c r="F25" s="112">
        <f>[21]Outubro!$F$9</f>
        <v>95</v>
      </c>
      <c r="G25" s="112">
        <f>[21]Outubro!$F$10</f>
        <v>97</v>
      </c>
      <c r="H25" s="112">
        <f>[21]Outubro!$F$11</f>
        <v>74</v>
      </c>
      <c r="I25" s="112">
        <f>[21]Outubro!$F$12</f>
        <v>96</v>
      </c>
      <c r="J25" s="112">
        <f>[21]Outubro!$F$13</f>
        <v>98</v>
      </c>
      <c r="K25" s="112">
        <f>[21]Outubro!$F$14</f>
        <v>95</v>
      </c>
      <c r="L25" s="112">
        <f>[21]Outubro!$F$15</f>
        <v>72</v>
      </c>
      <c r="M25" s="112">
        <f>[21]Outubro!$F$16</f>
        <v>90</v>
      </c>
      <c r="N25" s="112">
        <f>[21]Outubro!$F$17</f>
        <v>86</v>
      </c>
      <c r="O25" s="112">
        <f>[21]Outubro!$F$18</f>
        <v>85</v>
      </c>
      <c r="P25" s="112">
        <f>[21]Outubro!$F$19</f>
        <v>81</v>
      </c>
      <c r="Q25" s="112">
        <f>[21]Outubro!$F$20</f>
        <v>82</v>
      </c>
      <c r="R25" s="112">
        <f>[21]Outubro!$F$21</f>
        <v>90</v>
      </c>
      <c r="S25" s="112">
        <f>[21]Outubro!$F$22</f>
        <v>96</v>
      </c>
      <c r="T25" s="112">
        <f>[21]Outubro!$F$23</f>
        <v>93</v>
      </c>
      <c r="U25" s="112">
        <f>[21]Outubro!$F$24</f>
        <v>92</v>
      </c>
      <c r="V25" s="112">
        <f>[21]Outubro!$F$25</f>
        <v>96</v>
      </c>
      <c r="W25" s="112">
        <f>[21]Outubro!$F$26</f>
        <v>83</v>
      </c>
      <c r="X25" s="112">
        <f>[21]Outubro!$F$27</f>
        <v>83</v>
      </c>
      <c r="Y25" s="112">
        <f>[21]Outubro!$F$28</f>
        <v>96</v>
      </c>
      <c r="Z25" s="112">
        <f>[21]Outubro!$F$29</f>
        <v>97</v>
      </c>
      <c r="AA25" s="112">
        <f>[21]Outubro!$F$30</f>
        <v>97</v>
      </c>
      <c r="AB25" s="112">
        <f>[21]Outubro!$F$31</f>
        <v>97</v>
      </c>
      <c r="AC25" s="112">
        <f>[21]Outubro!$F$32</f>
        <v>94</v>
      </c>
      <c r="AD25" s="112">
        <f>[21]Outubro!$F$33</f>
        <v>97</v>
      </c>
      <c r="AE25" s="112">
        <f>[21]Outubro!$F$34</f>
        <v>89</v>
      </c>
      <c r="AF25" s="112">
        <f>[21]Outubro!$F$35</f>
        <v>97</v>
      </c>
      <c r="AG25" s="117">
        <f t="shared" si="2"/>
        <v>98</v>
      </c>
      <c r="AH25" s="116">
        <f t="shared" si="3"/>
        <v>90.41935483870968</v>
      </c>
      <c r="AI25" s="12" t="s">
        <v>35</v>
      </c>
    </row>
    <row r="26" spans="1:37" x14ac:dyDescent="0.2">
      <c r="A26" s="48" t="s">
        <v>150</v>
      </c>
      <c r="B26" s="112">
        <f>[22]Outubro!$F$5</f>
        <v>83</v>
      </c>
      <c r="C26" s="112">
        <f>[22]Outubro!$F$6</f>
        <v>93</v>
      </c>
      <c r="D26" s="112">
        <f>[22]Outubro!$F$7</f>
        <v>88</v>
      </c>
      <c r="E26" s="112">
        <f>[22]Outubro!$F$8</f>
        <v>80</v>
      </c>
      <c r="F26" s="112">
        <f>[22]Outubro!$F$9</f>
        <v>98</v>
      </c>
      <c r="G26" s="112">
        <f>[22]Outubro!$F$10</f>
        <v>92</v>
      </c>
      <c r="H26" s="112">
        <f>[22]Outubro!$F$11</f>
        <v>79</v>
      </c>
      <c r="I26" s="112">
        <f>[22]Outubro!$F$12</f>
        <v>100</v>
      </c>
      <c r="J26" s="112">
        <f>[22]Outubro!$F$13</f>
        <v>100</v>
      </c>
      <c r="K26" s="112">
        <f>[22]Outubro!$F$14</f>
        <v>94</v>
      </c>
      <c r="L26" s="112">
        <f>[22]Outubro!$F$15</f>
        <v>84</v>
      </c>
      <c r="M26" s="112">
        <f>[22]Outubro!$F$16</f>
        <v>83</v>
      </c>
      <c r="N26" s="112">
        <f>[22]Outubro!$F$17</f>
        <v>94</v>
      </c>
      <c r="O26" s="112">
        <f>[22]Outubro!$F$18</f>
        <v>99</v>
      </c>
      <c r="P26" s="112">
        <f>[22]Outubro!$F$19</f>
        <v>91</v>
      </c>
      <c r="Q26" s="112">
        <f>[22]Outubro!$F$20</f>
        <v>86</v>
      </c>
      <c r="R26" s="112">
        <f>[22]Outubro!$F$21</f>
        <v>84</v>
      </c>
      <c r="S26" s="112">
        <f>[22]Outubro!$F$22</f>
        <v>96</v>
      </c>
      <c r="T26" s="112">
        <f>[22]Outubro!$F$23</f>
        <v>100</v>
      </c>
      <c r="U26" s="112">
        <f>[22]Outubro!$F$24</f>
        <v>100</v>
      </c>
      <c r="V26" s="112">
        <f>[22]Outubro!$F$25</f>
        <v>100</v>
      </c>
      <c r="W26" s="112">
        <f>[22]Outubro!$F$26</f>
        <v>83</v>
      </c>
      <c r="X26" s="112">
        <f>[22]Outubro!$F$27</f>
        <v>83</v>
      </c>
      <c r="Y26" s="112">
        <f>[22]Outubro!$F$28</f>
        <v>100</v>
      </c>
      <c r="Z26" s="112">
        <f>[22]Outubro!$F$29</f>
        <v>100</v>
      </c>
      <c r="AA26" s="112">
        <f>[22]Outubro!$F$30</f>
        <v>100</v>
      </c>
      <c r="AB26" s="112">
        <f>[22]Outubro!$F$31</f>
        <v>100</v>
      </c>
      <c r="AC26" s="112">
        <f>[22]Outubro!$F$32</f>
        <v>100</v>
      </c>
      <c r="AD26" s="112">
        <f>[22]Outubro!$F$33</f>
        <v>95</v>
      </c>
      <c r="AE26" s="112">
        <f>[22]Outubro!$F$34</f>
        <v>100</v>
      </c>
      <c r="AF26" s="112">
        <f>[22]Outubro!$F$35</f>
        <v>100</v>
      </c>
      <c r="AG26" s="117">
        <f t="shared" si="2"/>
        <v>100</v>
      </c>
      <c r="AH26" s="116">
        <f t="shared" si="3"/>
        <v>93.064516129032256</v>
      </c>
      <c r="AJ26" t="s">
        <v>35</v>
      </c>
    </row>
    <row r="27" spans="1:37" x14ac:dyDescent="0.2">
      <c r="A27" s="48" t="s">
        <v>8</v>
      </c>
      <c r="B27" s="112">
        <f>[23]Outubro!$F$5</f>
        <v>100</v>
      </c>
      <c r="C27" s="112">
        <f>[23]Outubro!$F$6</f>
        <v>88</v>
      </c>
      <c r="D27" s="112">
        <f>[23]Outubro!$F$7</f>
        <v>77</v>
      </c>
      <c r="E27" s="112">
        <f>[23]Outubro!$F$8</f>
        <v>77</v>
      </c>
      <c r="F27" s="112">
        <f>[23]Outubro!$F$9</f>
        <v>100</v>
      </c>
      <c r="G27" s="112">
        <f>[23]Outubro!$F$10</f>
        <v>100</v>
      </c>
      <c r="H27" s="112">
        <f>[23]Outubro!$F$11</f>
        <v>73</v>
      </c>
      <c r="I27" s="112">
        <f>[23]Outubro!$F$12</f>
        <v>100</v>
      </c>
      <c r="J27" s="112">
        <f>[23]Outubro!$F$13</f>
        <v>95</v>
      </c>
      <c r="K27" s="112">
        <f>[23]Outubro!$F$14</f>
        <v>98</v>
      </c>
      <c r="L27" s="112">
        <f>[23]Outubro!$F$15</f>
        <v>80</v>
      </c>
      <c r="M27" s="112">
        <f>[23]Outubro!$F$16</f>
        <v>88</v>
      </c>
      <c r="N27" s="112">
        <f>[23]Outubro!$F$17</f>
        <v>90</v>
      </c>
      <c r="O27" s="112">
        <f>[23]Outubro!$F$18</f>
        <v>98</v>
      </c>
      <c r="P27" s="112">
        <f>[23]Outubro!$F$19</f>
        <v>87</v>
      </c>
      <c r="Q27" s="112">
        <f>[23]Outubro!$F$20</f>
        <v>86</v>
      </c>
      <c r="R27" s="112">
        <f>[23]Outubro!$F$21</f>
        <v>87</v>
      </c>
      <c r="S27" s="112">
        <f>[23]Outubro!$F$22</f>
        <v>100</v>
      </c>
      <c r="T27" s="112">
        <f>[23]Outubro!$F$23</f>
        <v>100</v>
      </c>
      <c r="U27" s="112">
        <f>[23]Outubro!$F$24</f>
        <v>96</v>
      </c>
      <c r="V27" s="112">
        <f>[23]Outubro!$F$25</f>
        <v>100</v>
      </c>
      <c r="W27" s="112">
        <f>[23]Outubro!$F$26</f>
        <v>88</v>
      </c>
      <c r="X27" s="112">
        <f>[23]Outubro!$F$27</f>
        <v>85</v>
      </c>
      <c r="Y27" s="112">
        <f>[23]Outubro!$F$28</f>
        <v>100</v>
      </c>
      <c r="Z27" s="112">
        <f>[23]Outubro!$F$29</f>
        <v>99</v>
      </c>
      <c r="AA27" s="112">
        <f>[23]Outubro!$F$30</f>
        <v>100</v>
      </c>
      <c r="AB27" s="112">
        <f>[23]Outubro!$F$31</f>
        <v>100</v>
      </c>
      <c r="AC27" s="112">
        <f>[23]Outubro!$F$32</f>
        <v>100</v>
      </c>
      <c r="AD27" s="112">
        <f>[23]Outubro!$F$33</f>
        <v>100</v>
      </c>
      <c r="AE27" s="112">
        <f>[23]Outubro!$F$34</f>
        <v>100</v>
      </c>
      <c r="AF27" s="112">
        <f>[23]Outubro!$F$35</f>
        <v>88</v>
      </c>
      <c r="AG27" s="117">
        <f t="shared" si="2"/>
        <v>100</v>
      </c>
      <c r="AH27" s="116">
        <f t="shared" si="3"/>
        <v>92.903225806451616</v>
      </c>
      <c r="AJ27" t="s">
        <v>35</v>
      </c>
    </row>
    <row r="28" spans="1:37" x14ac:dyDescent="0.2">
      <c r="A28" s="48" t="s">
        <v>9</v>
      </c>
      <c r="B28" s="112">
        <f>[24]Outubro!$F$5</f>
        <v>84</v>
      </c>
      <c r="C28" s="112">
        <f>[24]Outubro!$F$6</f>
        <v>75</v>
      </c>
      <c r="D28" s="112">
        <f>[24]Outubro!$F$7</f>
        <v>81</v>
      </c>
      <c r="E28" s="112">
        <f>[24]Outubro!$F$8</f>
        <v>69</v>
      </c>
      <c r="F28" s="112">
        <f>[24]Outubro!$F$9</f>
        <v>85</v>
      </c>
      <c r="G28" s="112">
        <f>[24]Outubro!$F$10</f>
        <v>87</v>
      </c>
      <c r="H28" s="112">
        <f>[24]Outubro!$F$11</f>
        <v>73</v>
      </c>
      <c r="I28" s="112">
        <f>[24]Outubro!$F$12</f>
        <v>96</v>
      </c>
      <c r="J28" s="112">
        <f>[24]Outubro!$F$13</f>
        <v>94</v>
      </c>
      <c r="K28" s="112">
        <f>[24]Outubro!$F$14</f>
        <v>81</v>
      </c>
      <c r="L28" s="112">
        <f>[24]Outubro!$F$15</f>
        <v>67</v>
      </c>
      <c r="M28" s="112">
        <f>[24]Outubro!$F$16</f>
        <v>73</v>
      </c>
      <c r="N28" s="112">
        <f>[24]Outubro!$F$17</f>
        <v>81</v>
      </c>
      <c r="O28" s="112">
        <f>[24]Outubro!$F$18</f>
        <v>91</v>
      </c>
      <c r="P28" s="112">
        <f>[24]Outubro!$F$19</f>
        <v>81</v>
      </c>
      <c r="Q28" s="112">
        <f>[24]Outubro!$F$20</f>
        <v>75</v>
      </c>
      <c r="R28" s="112">
        <f>[24]Outubro!$F$21</f>
        <v>83</v>
      </c>
      <c r="S28" s="112">
        <f>[24]Outubro!$F$22</f>
        <v>92</v>
      </c>
      <c r="T28" s="112">
        <f>[24]Outubro!$F$23</f>
        <v>82</v>
      </c>
      <c r="U28" s="112">
        <f>[24]Outubro!$F$24</f>
        <v>89</v>
      </c>
      <c r="V28" s="112">
        <f>[24]Outubro!$F$25</f>
        <v>82</v>
      </c>
      <c r="W28" s="112">
        <f>[24]Outubro!$F$26</f>
        <v>83</v>
      </c>
      <c r="X28" s="112">
        <f>[24]Outubro!$F$27</f>
        <v>73</v>
      </c>
      <c r="Y28" s="112">
        <f>[24]Outubro!$F$28</f>
        <v>95</v>
      </c>
      <c r="Z28" s="112">
        <f>[24]Outubro!$F$29</f>
        <v>97</v>
      </c>
      <c r="AA28" s="112">
        <f>[24]Outubro!$F$30</f>
        <v>91</v>
      </c>
      <c r="AB28" s="112">
        <f>[24]Outubro!$F$31</f>
        <v>93</v>
      </c>
      <c r="AC28" s="112">
        <f>[24]Outubro!$F$32</f>
        <v>92</v>
      </c>
      <c r="AD28" s="112">
        <f>[24]Outubro!$F$33</f>
        <v>83</v>
      </c>
      <c r="AE28" s="112">
        <f>[24]Outubro!$F$34</f>
        <v>90</v>
      </c>
      <c r="AF28" s="112">
        <f>[24]Outubro!$F$35</f>
        <v>95</v>
      </c>
      <c r="AG28" s="117">
        <f t="shared" si="2"/>
        <v>97</v>
      </c>
      <c r="AH28" s="116">
        <f t="shared" si="3"/>
        <v>84.290322580645167</v>
      </c>
      <c r="AJ28" t="s">
        <v>35</v>
      </c>
    </row>
    <row r="29" spans="1:37" x14ac:dyDescent="0.2">
      <c r="A29" s="48" t="s">
        <v>32</v>
      </c>
      <c r="B29" s="112" t="str">
        <f>[25]Outubro!$F$5</f>
        <v>*</v>
      </c>
      <c r="C29" s="112" t="str">
        <f>[25]Outubro!$F$6</f>
        <v>*</v>
      </c>
      <c r="D29" s="112" t="str">
        <f>[25]Outubro!$F$7</f>
        <v>*</v>
      </c>
      <c r="E29" s="112" t="str">
        <f>[25]Outubro!$F$8</f>
        <v>*</v>
      </c>
      <c r="F29" s="112" t="str">
        <f>[25]Outubro!$F$9</f>
        <v>*</v>
      </c>
      <c r="G29" s="112" t="str">
        <f>[25]Outubro!$F$10</f>
        <v>*</v>
      </c>
      <c r="H29" s="112" t="str">
        <f>[25]Outubro!$F$11</f>
        <v>*</v>
      </c>
      <c r="I29" s="112" t="str">
        <f>[25]Outubro!$F$12</f>
        <v>*</v>
      </c>
      <c r="J29" s="112" t="str">
        <f>[25]Outubro!$F$13</f>
        <v>*</v>
      </c>
      <c r="K29" s="112" t="str">
        <f>[25]Outubro!$F$14</f>
        <v>*</v>
      </c>
      <c r="L29" s="112" t="str">
        <f>[25]Outubro!$F$15</f>
        <v>*</v>
      </c>
      <c r="M29" s="112" t="str">
        <f>[25]Outubro!$F$16</f>
        <v>*</v>
      </c>
      <c r="N29" s="112" t="str">
        <f>[25]Outubro!$F$17</f>
        <v>*</v>
      </c>
      <c r="O29" s="112" t="str">
        <f>[25]Outubro!$F$18</f>
        <v>*</v>
      </c>
      <c r="P29" s="112" t="str">
        <f>[25]Outubro!$F$19</f>
        <v>*</v>
      </c>
      <c r="Q29" s="112" t="str">
        <f>[25]Outubro!$F$20</f>
        <v>*</v>
      </c>
      <c r="R29" s="112" t="str">
        <f>[25]Outubro!$F$21</f>
        <v>*</v>
      </c>
      <c r="S29" s="112" t="str">
        <f>[25]Outubro!$F$22</f>
        <v>*</v>
      </c>
      <c r="T29" s="112" t="str">
        <f>[25]Outubro!$F$23</f>
        <v>*</v>
      </c>
      <c r="U29" s="112" t="str">
        <f>[25]Outubro!$F$24</f>
        <v>*</v>
      </c>
      <c r="V29" s="112" t="str">
        <f>[25]Outubro!$F$25</f>
        <v>*</v>
      </c>
      <c r="W29" s="112" t="str">
        <f>[25]Outubro!$F$26</f>
        <v>*</v>
      </c>
      <c r="X29" s="112" t="str">
        <f>[25]Outubro!$F$27</f>
        <v>*</v>
      </c>
      <c r="Y29" s="112" t="str">
        <f>[25]Outubro!$F$28</f>
        <v>*</v>
      </c>
      <c r="Z29" s="112">
        <f>[25]Outubro!$F$29</f>
        <v>96</v>
      </c>
      <c r="AA29" s="112">
        <f>[25]Outubro!$F$30</f>
        <v>98</v>
      </c>
      <c r="AB29" s="112">
        <f>[25]Outubro!$F$31</f>
        <v>89</v>
      </c>
      <c r="AC29" s="112">
        <f>[25]Outubro!$F$32</f>
        <v>73</v>
      </c>
      <c r="AD29" s="112">
        <f>[25]Outubro!$F$33</f>
        <v>84</v>
      </c>
      <c r="AE29" s="112">
        <f>[25]Outubro!$F$34</f>
        <v>70</v>
      </c>
      <c r="AF29" s="112">
        <f>[25]Outubro!$F$35</f>
        <v>93</v>
      </c>
      <c r="AG29" s="117">
        <f t="shared" si="2"/>
        <v>98</v>
      </c>
      <c r="AH29" s="116">
        <f t="shared" si="3"/>
        <v>86.142857142857139</v>
      </c>
      <c r="AJ29" t="s">
        <v>35</v>
      </c>
    </row>
    <row r="30" spans="1:37" x14ac:dyDescent="0.2">
      <c r="A30" s="48" t="s">
        <v>10</v>
      </c>
      <c r="B30" s="112">
        <f>[26]Outubro!$F$5</f>
        <v>86</v>
      </c>
      <c r="C30" s="112">
        <f>[26]Outubro!$F$6</f>
        <v>80</v>
      </c>
      <c r="D30" s="112">
        <f>[26]Outubro!$F$7</f>
        <v>87</v>
      </c>
      <c r="E30" s="112">
        <f>[26]Outubro!$F$8</f>
        <v>82</v>
      </c>
      <c r="F30" s="112">
        <f>[26]Outubro!$F$9</f>
        <v>93</v>
      </c>
      <c r="G30" s="112">
        <f>[26]Outubro!$F$10</f>
        <v>92</v>
      </c>
      <c r="H30" s="112">
        <f>[26]Outubro!$F$11</f>
        <v>75</v>
      </c>
      <c r="I30" s="112">
        <f>[26]Outubro!$F$12</f>
        <v>100</v>
      </c>
      <c r="J30" s="112">
        <f>[26]Outubro!$F$13</f>
        <v>100</v>
      </c>
      <c r="K30" s="112">
        <f>[26]Outubro!$F$14</f>
        <v>95</v>
      </c>
      <c r="L30" s="112">
        <f>[26]Outubro!$F$15</f>
        <v>68</v>
      </c>
      <c r="M30" s="112">
        <f>[26]Outubro!$F$16</f>
        <v>83</v>
      </c>
      <c r="N30" s="112">
        <f>[26]Outubro!$F$17</f>
        <v>88</v>
      </c>
      <c r="O30" s="112">
        <f>[26]Outubro!$F$18</f>
        <v>91</v>
      </c>
      <c r="P30" s="112">
        <f>[26]Outubro!$F$19</f>
        <v>85</v>
      </c>
      <c r="Q30" s="112">
        <f>[26]Outubro!$F$20</f>
        <v>80</v>
      </c>
      <c r="R30" s="112">
        <f>[26]Outubro!$F$21</f>
        <v>92</v>
      </c>
      <c r="S30" s="112">
        <f>[26]Outubro!$F$22</f>
        <v>100</v>
      </c>
      <c r="T30" s="112">
        <f>[26]Outubro!$F$23</f>
        <v>95</v>
      </c>
      <c r="U30" s="112">
        <f>[26]Outubro!$F$24</f>
        <v>94</v>
      </c>
      <c r="V30" s="112">
        <f>[26]Outubro!$F$25</f>
        <v>94</v>
      </c>
      <c r="W30" s="112">
        <f>[26]Outubro!$F$26</f>
        <v>84</v>
      </c>
      <c r="X30" s="112">
        <f>[26]Outubro!$F$27</f>
        <v>83</v>
      </c>
      <c r="Y30" s="112">
        <f>[26]Outubro!$F$28</f>
        <v>99</v>
      </c>
      <c r="Z30" s="112">
        <f>[26]Outubro!$F$29</f>
        <v>99</v>
      </c>
      <c r="AA30" s="112">
        <f>[26]Outubro!$F$30</f>
        <v>96</v>
      </c>
      <c r="AB30" s="112">
        <f>[26]Outubro!$F$31</f>
        <v>100</v>
      </c>
      <c r="AC30" s="112">
        <f>[26]Outubro!$F$32</f>
        <v>96</v>
      </c>
      <c r="AD30" s="112">
        <f>[26]Outubro!$F$33</f>
        <v>82</v>
      </c>
      <c r="AE30" s="112">
        <f>[26]Outubro!$F$34</f>
        <v>84</v>
      </c>
      <c r="AF30" s="112">
        <f>[26]Outubro!$F$35</f>
        <v>100</v>
      </c>
      <c r="AG30" s="117">
        <f t="shared" si="2"/>
        <v>100</v>
      </c>
      <c r="AH30" s="116">
        <f t="shared" si="3"/>
        <v>89.774193548387103</v>
      </c>
      <c r="AJ30" t="s">
        <v>35</v>
      </c>
    </row>
    <row r="31" spans="1:37" x14ac:dyDescent="0.2">
      <c r="A31" s="48" t="s">
        <v>151</v>
      </c>
      <c r="B31" s="112">
        <f>[27]Outubro!$F$5</f>
        <v>89</v>
      </c>
      <c r="C31" s="112">
        <f>[27]Outubro!$F$6</f>
        <v>84</v>
      </c>
      <c r="D31" s="112">
        <f>[27]Outubro!$F$7</f>
        <v>88</v>
      </c>
      <c r="E31" s="112">
        <f>[27]Outubro!$F$8</f>
        <v>89</v>
      </c>
      <c r="F31" s="112">
        <f>[27]Outubro!$F$9</f>
        <v>97</v>
      </c>
      <c r="G31" s="112">
        <f>[27]Outubro!$F$10</f>
        <v>94</v>
      </c>
      <c r="H31" s="112">
        <f>[27]Outubro!$F$11</f>
        <v>81</v>
      </c>
      <c r="I31" s="112">
        <f>[27]Outubro!$F$12</f>
        <v>97</v>
      </c>
      <c r="J31" s="112">
        <f>[27]Outubro!$F$13</f>
        <v>99</v>
      </c>
      <c r="K31" s="112">
        <f>[27]Outubro!$F$14</f>
        <v>90</v>
      </c>
      <c r="L31" s="112">
        <f>[27]Outubro!$F$15</f>
        <v>81</v>
      </c>
      <c r="M31" s="112">
        <f>[27]Outubro!$F$16</f>
        <v>89</v>
      </c>
      <c r="N31" s="112">
        <f>[27]Outubro!$F$17</f>
        <v>97</v>
      </c>
      <c r="O31" s="112">
        <f>[27]Outubro!$F$18</f>
        <v>90</v>
      </c>
      <c r="P31" s="112">
        <f>[27]Outubro!$F$19</f>
        <v>89</v>
      </c>
      <c r="Q31" s="112">
        <f>[27]Outubro!$F$20</f>
        <v>90</v>
      </c>
      <c r="R31" s="112">
        <f>[27]Outubro!$F$21</f>
        <v>89</v>
      </c>
      <c r="S31" s="112">
        <f>[27]Outubro!$F$22</f>
        <v>97</v>
      </c>
      <c r="T31" s="112">
        <f>[27]Outubro!$F$23</f>
        <v>96</v>
      </c>
      <c r="U31" s="112">
        <f>[27]Outubro!$F$24</f>
        <v>97</v>
      </c>
      <c r="V31" s="112">
        <f>[27]Outubro!$F$25</f>
        <v>93</v>
      </c>
      <c r="W31" s="112">
        <f>[27]Outubro!$F$26</f>
        <v>84</v>
      </c>
      <c r="X31" s="112">
        <f>[27]Outubro!$F$27</f>
        <v>86</v>
      </c>
      <c r="Y31" s="112">
        <f>[27]Outubro!$F$28</f>
        <v>98</v>
      </c>
      <c r="Z31" s="112">
        <f>[27]Outubro!$F$29</f>
        <v>98</v>
      </c>
      <c r="AA31" s="112">
        <f>[27]Outubro!$F$30</f>
        <v>98</v>
      </c>
      <c r="AB31" s="112">
        <f>[27]Outubro!$F$31</f>
        <v>98</v>
      </c>
      <c r="AC31" s="112">
        <f>[27]Outubro!$F$32</f>
        <v>97</v>
      </c>
      <c r="AD31" s="112">
        <f>[27]Outubro!$F$33</f>
        <v>88</v>
      </c>
      <c r="AE31" s="112">
        <f>[27]Outubro!$F$34</f>
        <v>92</v>
      </c>
      <c r="AF31" s="112">
        <f>[27]Outubro!$F$35</f>
        <v>98</v>
      </c>
      <c r="AG31" s="117">
        <f t="shared" si="2"/>
        <v>99</v>
      </c>
      <c r="AH31" s="116">
        <f t="shared" si="3"/>
        <v>92.032258064516128</v>
      </c>
      <c r="AI31" s="12" t="s">
        <v>35</v>
      </c>
    </row>
    <row r="32" spans="1:37" x14ac:dyDescent="0.2">
      <c r="A32" s="48" t="s">
        <v>11</v>
      </c>
      <c r="B32" s="112">
        <f>[28]Outubro!$F$5</f>
        <v>74</v>
      </c>
      <c r="C32" s="112">
        <f>[28]Outubro!$F$6</f>
        <v>92</v>
      </c>
      <c r="D32" s="112">
        <f>[28]Outubro!$F$7</f>
        <v>87</v>
      </c>
      <c r="E32" s="112">
        <f>[28]Outubro!$F$8</f>
        <v>77</v>
      </c>
      <c r="F32" s="112">
        <f>[28]Outubro!$F$9</f>
        <v>86</v>
      </c>
      <c r="G32" s="112">
        <f>[28]Outubro!$F$10</f>
        <v>89</v>
      </c>
      <c r="H32" s="112">
        <f>[28]Outubro!$F$11</f>
        <v>82</v>
      </c>
      <c r="I32" s="112">
        <f>[28]Outubro!$F$12</f>
        <v>96</v>
      </c>
      <c r="J32" s="112">
        <f>[28]Outubro!$F$13</f>
        <v>96</v>
      </c>
      <c r="K32" s="112">
        <f>[28]Outubro!$F$14</f>
        <v>94</v>
      </c>
      <c r="L32" s="112">
        <f>[28]Outubro!$F$15</f>
        <v>92</v>
      </c>
      <c r="M32" s="112">
        <f>[28]Outubro!$F$16</f>
        <v>84</v>
      </c>
      <c r="N32" s="112">
        <f>[28]Outubro!$F$17</f>
        <v>85</v>
      </c>
      <c r="O32" s="112">
        <f>[28]Outubro!$F$18</f>
        <v>90</v>
      </c>
      <c r="P32" s="112">
        <f>[28]Outubro!$F$19</f>
        <v>88</v>
      </c>
      <c r="Q32" s="112">
        <f>[28]Outubro!$F$20</f>
        <v>89</v>
      </c>
      <c r="R32" s="112">
        <f>[28]Outubro!$F$21</f>
        <v>82</v>
      </c>
      <c r="S32" s="112">
        <f>[28]Outubro!$F$22</f>
        <v>91</v>
      </c>
      <c r="T32" s="112">
        <f>[28]Outubro!$F$23</f>
        <v>91</v>
      </c>
      <c r="U32" s="112">
        <f>[28]Outubro!$F$24</f>
        <v>94</v>
      </c>
      <c r="V32" s="112">
        <f>[28]Outubro!$F$25</f>
        <v>95</v>
      </c>
      <c r="W32" s="112">
        <f>[28]Outubro!$F$26</f>
        <v>84</v>
      </c>
      <c r="X32" s="112">
        <f>[28]Outubro!$F$27</f>
        <v>88</v>
      </c>
      <c r="Y32" s="112">
        <f>[28]Outubro!$F$28</f>
        <v>95</v>
      </c>
      <c r="Z32" s="112">
        <f>[28]Outubro!$F$29</f>
        <v>95</v>
      </c>
      <c r="AA32" s="112">
        <f>[28]Outubro!$F$30</f>
        <v>95</v>
      </c>
      <c r="AB32" s="112">
        <f>[28]Outubro!$F$31</f>
        <v>95</v>
      </c>
      <c r="AC32" s="112">
        <f>[28]Outubro!$F$32</f>
        <v>93</v>
      </c>
      <c r="AD32" s="112">
        <f>[28]Outubro!$F$33</f>
        <v>84</v>
      </c>
      <c r="AE32" s="112">
        <f>[28]Outubro!$F$34</f>
        <v>86</v>
      </c>
      <c r="AF32" s="112">
        <f>[28]Outubro!$F$35</f>
        <v>95</v>
      </c>
      <c r="AG32" s="117">
        <f t="shared" si="2"/>
        <v>96</v>
      </c>
      <c r="AH32" s="116">
        <f t="shared" si="3"/>
        <v>89.161290322580641</v>
      </c>
      <c r="AJ32" t="s">
        <v>35</v>
      </c>
      <c r="AK32" t="s">
        <v>35</v>
      </c>
    </row>
    <row r="33" spans="1:36" s="5" customFormat="1" x14ac:dyDescent="0.2">
      <c r="A33" s="48" t="s">
        <v>12</v>
      </c>
      <c r="B33" s="112">
        <f>[29]Outubro!$F$5</f>
        <v>65</v>
      </c>
      <c r="C33" s="112">
        <f>[29]Outubro!$F$6</f>
        <v>74</v>
      </c>
      <c r="D33" s="112">
        <f>[29]Outubro!$F$7</f>
        <v>74</v>
      </c>
      <c r="E33" s="112">
        <f>[29]Outubro!$F$8</f>
        <v>77</v>
      </c>
      <c r="F33" s="112">
        <f>[29]Outubro!$F$9</f>
        <v>78</v>
      </c>
      <c r="G33" s="112">
        <f>[29]Outubro!$F$10</f>
        <v>84</v>
      </c>
      <c r="H33" s="112">
        <f>[29]Outubro!$F$11</f>
        <v>81</v>
      </c>
      <c r="I33" s="112">
        <f>[29]Outubro!$F$12</f>
        <v>93</v>
      </c>
      <c r="J33" s="112">
        <f>[29]Outubro!$F$13</f>
        <v>94</v>
      </c>
      <c r="K33" s="112">
        <f>[29]Outubro!$F$14</f>
        <v>83</v>
      </c>
      <c r="L33" s="112">
        <f>[29]Outubro!$F$15</f>
        <v>89</v>
      </c>
      <c r="M33" s="112">
        <f>[29]Outubro!$F$16</f>
        <v>78</v>
      </c>
      <c r="N33" s="112">
        <f>[29]Outubro!$F$17</f>
        <v>75</v>
      </c>
      <c r="O33" s="112">
        <f>[29]Outubro!$F$18</f>
        <v>82</v>
      </c>
      <c r="P33" s="112">
        <f>[29]Outubro!$F$19</f>
        <v>84</v>
      </c>
      <c r="Q33" s="112">
        <f>[29]Outubro!$F$20</f>
        <v>80</v>
      </c>
      <c r="R33" s="112">
        <f>[29]Outubro!$F$21</f>
        <v>84</v>
      </c>
      <c r="S33" s="112">
        <f>[29]Outubro!$F$22</f>
        <v>78</v>
      </c>
      <c r="T33" s="112">
        <f>[29]Outubro!$F$23</f>
        <v>75</v>
      </c>
      <c r="U33" s="112">
        <f>[29]Outubro!$F$24</f>
        <v>83</v>
      </c>
      <c r="V33" s="112">
        <f>[29]Outubro!$F$25</f>
        <v>78</v>
      </c>
      <c r="W33" s="112">
        <f>[29]Outubro!$F$26</f>
        <v>81</v>
      </c>
      <c r="X33" s="112">
        <f>[29]Outubro!$F$27</f>
        <v>83</v>
      </c>
      <c r="Y33" s="112">
        <f>[29]Outubro!$F$28</f>
        <v>78</v>
      </c>
      <c r="Z33" s="112">
        <f>[29]Outubro!$F$29</f>
        <v>91</v>
      </c>
      <c r="AA33" s="112">
        <f>[29]Outubro!$F$30</f>
        <v>90</v>
      </c>
      <c r="AB33" s="112">
        <f>[29]Outubro!$F$31</f>
        <v>85</v>
      </c>
      <c r="AC33" s="112">
        <f>[29]Outubro!$F$32</f>
        <v>61</v>
      </c>
      <c r="AD33" s="112">
        <f>[29]Outubro!$F$33</f>
        <v>68</v>
      </c>
      <c r="AE33" s="112">
        <f>[29]Outubro!$F$34</f>
        <v>79</v>
      </c>
      <c r="AF33" s="112">
        <f>[29]Outubro!$F$35</f>
        <v>79</v>
      </c>
      <c r="AG33" s="117">
        <f t="shared" si="2"/>
        <v>94</v>
      </c>
      <c r="AH33" s="116">
        <f t="shared" si="3"/>
        <v>80.129032258064512</v>
      </c>
    </row>
    <row r="34" spans="1:36" x14ac:dyDescent="0.2">
      <c r="A34" s="48" t="s">
        <v>13</v>
      </c>
      <c r="B34" s="112" t="str">
        <f>[30]Outubro!$F$5</f>
        <v>*</v>
      </c>
      <c r="C34" s="112" t="str">
        <f>[30]Outubro!$F$6</f>
        <v>*</v>
      </c>
      <c r="D34" s="112" t="str">
        <f>[30]Outubro!$F$7</f>
        <v>*</v>
      </c>
      <c r="E34" s="112" t="str">
        <f>[30]Outubro!$F$8</f>
        <v>*</v>
      </c>
      <c r="F34" s="112" t="str">
        <f>[30]Outubro!$F$9</f>
        <v>*</v>
      </c>
      <c r="G34" s="112" t="str">
        <f>[30]Outubro!$F$10</f>
        <v>*</v>
      </c>
      <c r="H34" s="112" t="str">
        <f>[30]Outubro!$F$11</f>
        <v>*</v>
      </c>
      <c r="I34" s="112" t="str">
        <f>[30]Outubro!$F$12</f>
        <v>*</v>
      </c>
      <c r="J34" s="112" t="str">
        <f>[30]Outubro!$F$13</f>
        <v>*</v>
      </c>
      <c r="K34" s="112" t="str">
        <f>[30]Outubro!$F$14</f>
        <v>*</v>
      </c>
      <c r="L34" s="112" t="str">
        <f>[30]Outubro!$F$15</f>
        <v>*</v>
      </c>
      <c r="M34" s="112" t="str">
        <f>[30]Outubro!$F$16</f>
        <v>*</v>
      </c>
      <c r="N34" s="112" t="str">
        <f>[30]Outubro!$F$17</f>
        <v>*</v>
      </c>
      <c r="O34" s="112" t="str">
        <f>[30]Outubro!$F$18</f>
        <v>*</v>
      </c>
      <c r="P34" s="112" t="str">
        <f>[30]Outubro!$F$19</f>
        <v>*</v>
      </c>
      <c r="Q34" s="112" t="str">
        <f>[30]Outubro!$F$20</f>
        <v>*</v>
      </c>
      <c r="R34" s="112" t="str">
        <f>[30]Outubro!$F$21</f>
        <v>*</v>
      </c>
      <c r="S34" s="112" t="str">
        <f>[30]Outubro!$F$22</f>
        <v>*</v>
      </c>
      <c r="T34" s="112" t="str">
        <f>[30]Outubro!$F$23</f>
        <v>*</v>
      </c>
      <c r="U34" s="112" t="str">
        <f>[30]Outubro!$F$24</f>
        <v>*</v>
      </c>
      <c r="V34" s="112" t="str">
        <f>[30]Outubro!$F$25</f>
        <v>*</v>
      </c>
      <c r="W34" s="112" t="str">
        <f>[30]Outubro!$F$26</f>
        <v>*</v>
      </c>
      <c r="X34" s="112" t="str">
        <f>[30]Outubro!$F$27</f>
        <v>*</v>
      </c>
      <c r="Y34" s="112" t="str">
        <f>[30]Outubro!$F$28</f>
        <v>*</v>
      </c>
      <c r="Z34" s="112" t="str">
        <f>[30]Outubro!$F$29</f>
        <v>*</v>
      </c>
      <c r="AA34" s="112">
        <f>[30]Outubro!$F$30</f>
        <v>94</v>
      </c>
      <c r="AB34" s="112">
        <f>[30]Outubro!$F$31</f>
        <v>87</v>
      </c>
      <c r="AC34" s="112">
        <f>[30]Outubro!$F$32</f>
        <v>74</v>
      </c>
      <c r="AD34" s="112">
        <f>[30]Outubro!$F$33</f>
        <v>87</v>
      </c>
      <c r="AE34" s="112">
        <f>[30]Outubro!$F$34</f>
        <v>78</v>
      </c>
      <c r="AF34" s="112">
        <f>[30]Outubro!$F$35</f>
        <v>77</v>
      </c>
      <c r="AG34" s="117">
        <f t="shared" si="2"/>
        <v>94</v>
      </c>
      <c r="AH34" s="116">
        <f t="shared" si="3"/>
        <v>82.833333333333329</v>
      </c>
      <c r="AJ34" t="s">
        <v>35</v>
      </c>
    </row>
    <row r="35" spans="1:36" x14ac:dyDescent="0.2">
      <c r="A35" s="48" t="s">
        <v>152</v>
      </c>
      <c r="B35" s="112">
        <f>[31]Outubro!$F$5</f>
        <v>98</v>
      </c>
      <c r="C35" s="112">
        <f>[31]Outubro!$F$6</f>
        <v>98</v>
      </c>
      <c r="D35" s="112">
        <f>[31]Outubro!$F$7</f>
        <v>86</v>
      </c>
      <c r="E35" s="112">
        <f>[31]Outubro!$F$8</f>
        <v>70</v>
      </c>
      <c r="F35" s="112">
        <f>[31]Outubro!$F$9</f>
        <v>97</v>
      </c>
      <c r="G35" s="112">
        <f>[31]Outubro!$F$10</f>
        <v>96</v>
      </c>
      <c r="H35" s="112">
        <f>[31]Outubro!$F$11</f>
        <v>80</v>
      </c>
      <c r="I35" s="112">
        <f>[31]Outubro!$F$12</f>
        <v>98</v>
      </c>
      <c r="J35" s="112">
        <f>[31]Outubro!$F$13</f>
        <v>98</v>
      </c>
      <c r="K35" s="112">
        <f>[31]Outubro!$F$14</f>
        <v>95</v>
      </c>
      <c r="L35" s="112">
        <f>[31]Outubro!$F$15</f>
        <v>79</v>
      </c>
      <c r="M35" s="112">
        <f>[31]Outubro!$F$16</f>
        <v>77</v>
      </c>
      <c r="N35" s="112">
        <f>[31]Outubro!$F$17</f>
        <v>88</v>
      </c>
      <c r="O35" s="112">
        <f>[31]Outubro!$F$18</f>
        <v>94</v>
      </c>
      <c r="P35" s="112">
        <f>[31]Outubro!$F$19</f>
        <v>87</v>
      </c>
      <c r="Q35" s="112">
        <f>[31]Outubro!$F$20</f>
        <v>80</v>
      </c>
      <c r="R35" s="112">
        <f>[31]Outubro!$F$21</f>
        <v>76</v>
      </c>
      <c r="S35" s="112">
        <f>[31]Outubro!$F$22</f>
        <v>80</v>
      </c>
      <c r="T35" s="112">
        <f>[31]Outubro!$F$23</f>
        <v>86</v>
      </c>
      <c r="U35" s="112">
        <f>[31]Outubro!$F$24</f>
        <v>96</v>
      </c>
      <c r="V35" s="112">
        <f>[31]Outubro!$F$25</f>
        <v>98</v>
      </c>
      <c r="W35" s="112">
        <f>[31]Outubro!$F$26</f>
        <v>80</v>
      </c>
      <c r="X35" s="112">
        <f>[31]Outubro!$F$27</f>
        <v>79</v>
      </c>
      <c r="Y35" s="112">
        <f>[31]Outubro!$F$28</f>
        <v>96</v>
      </c>
      <c r="Z35" s="112">
        <f>[31]Outubro!$F$29</f>
        <v>99</v>
      </c>
      <c r="AA35" s="112">
        <f>[31]Outubro!$F$30</f>
        <v>97</v>
      </c>
      <c r="AB35" s="112">
        <f>[31]Outubro!$F$31</f>
        <v>95</v>
      </c>
      <c r="AC35" s="112">
        <f>[31]Outubro!$F$32</f>
        <v>92</v>
      </c>
      <c r="AD35" s="112">
        <f>[31]Outubro!$F$33</f>
        <v>82</v>
      </c>
      <c r="AE35" s="112">
        <f>[31]Outubro!$F$34</f>
        <v>94</v>
      </c>
      <c r="AF35" s="112">
        <f>[31]Outubro!$F$35</f>
        <v>96</v>
      </c>
      <c r="AG35" s="117">
        <f t="shared" si="2"/>
        <v>99</v>
      </c>
      <c r="AH35" s="116">
        <f t="shared" si="3"/>
        <v>89.258064516129039</v>
      </c>
      <c r="AJ35" t="s">
        <v>35</v>
      </c>
    </row>
    <row r="36" spans="1:36" x14ac:dyDescent="0.2">
      <c r="A36" s="48" t="s">
        <v>123</v>
      </c>
      <c r="B36" s="112">
        <f>[32]Outubro!$F$5</f>
        <v>97</v>
      </c>
      <c r="C36" s="112">
        <f>[32]Outubro!$F$6</f>
        <v>96</v>
      </c>
      <c r="D36" s="112">
        <f>[32]Outubro!$F$7</f>
        <v>92</v>
      </c>
      <c r="E36" s="112">
        <f>[32]Outubro!$F$8</f>
        <v>76</v>
      </c>
      <c r="F36" s="112">
        <f>[32]Outubro!$F$9</f>
        <v>96</v>
      </c>
      <c r="G36" s="112">
        <f>[32]Outubro!$F$10</f>
        <v>96</v>
      </c>
      <c r="H36" s="112">
        <f>[32]Outubro!$F$11</f>
        <v>85</v>
      </c>
      <c r="I36" s="112">
        <f>[32]Outubro!$F$12</f>
        <v>99</v>
      </c>
      <c r="J36" s="112">
        <f>[32]Outubro!$F$13</f>
        <v>99</v>
      </c>
      <c r="K36" s="112">
        <f>[32]Outubro!$F$14</f>
        <v>98</v>
      </c>
      <c r="L36" s="112">
        <f>[32]Outubro!$F$15</f>
        <v>73</v>
      </c>
      <c r="M36" s="112">
        <f>[32]Outubro!$F$16</f>
        <v>83</v>
      </c>
      <c r="N36" s="112">
        <f>[32]Outubro!$F$17</f>
        <v>91</v>
      </c>
      <c r="O36" s="112">
        <f>[32]Outubro!$F$18</f>
        <v>95</v>
      </c>
      <c r="P36" s="112">
        <f>[32]Outubro!$F$19</f>
        <v>83</v>
      </c>
      <c r="Q36" s="112">
        <f>[32]Outubro!$F$20</f>
        <v>83</v>
      </c>
      <c r="R36" s="112">
        <f>[32]Outubro!$F$21</f>
        <v>91</v>
      </c>
      <c r="S36" s="112">
        <f>[32]Outubro!$F$22</f>
        <v>95</v>
      </c>
      <c r="T36" s="112">
        <f>[32]Outubro!$F$23</f>
        <v>85</v>
      </c>
      <c r="U36" s="112">
        <f>[32]Outubro!$F$24</f>
        <v>97</v>
      </c>
      <c r="V36" s="112">
        <f>[32]Outubro!$F$25</f>
        <v>83</v>
      </c>
      <c r="W36" s="112">
        <f>[32]Outubro!$F$26</f>
        <v>83</v>
      </c>
      <c r="X36" s="112">
        <f>[32]Outubro!$F$27</f>
        <v>75</v>
      </c>
      <c r="Y36" s="112">
        <f>[32]Outubro!$F$28</f>
        <v>99</v>
      </c>
      <c r="Z36" s="112">
        <f>[32]Outubro!$F$29</f>
        <v>100</v>
      </c>
      <c r="AA36" s="112">
        <f>[32]Outubro!$F$30</f>
        <v>100</v>
      </c>
      <c r="AB36" s="112">
        <f>[32]Outubro!$F$31</f>
        <v>99</v>
      </c>
      <c r="AC36" s="112">
        <f>[32]Outubro!$F$32</f>
        <v>99</v>
      </c>
      <c r="AD36" s="112">
        <f>[32]Outubro!$F$33</f>
        <v>89</v>
      </c>
      <c r="AE36" s="112">
        <f>[32]Outubro!$F$34</f>
        <v>98</v>
      </c>
      <c r="AF36" s="112">
        <f>[32]Outubro!$F$35</f>
        <v>100</v>
      </c>
      <c r="AG36" s="117">
        <f t="shared" si="2"/>
        <v>100</v>
      </c>
      <c r="AH36" s="116">
        <f t="shared" si="3"/>
        <v>91.451612903225808</v>
      </c>
    </row>
    <row r="37" spans="1:36" x14ac:dyDescent="0.2">
      <c r="A37" s="48" t="s">
        <v>14</v>
      </c>
      <c r="B37" s="112">
        <f>[33]Outubro!$F$5</f>
        <v>93</v>
      </c>
      <c r="C37" s="112">
        <f>[33]Outubro!$F$6</f>
        <v>91</v>
      </c>
      <c r="D37" s="112">
        <f>[33]Outubro!$F$7</f>
        <v>86</v>
      </c>
      <c r="E37" s="112">
        <f>[33]Outubro!$F$8</f>
        <v>77</v>
      </c>
      <c r="F37" s="112">
        <f>[33]Outubro!$F$9</f>
        <v>77</v>
      </c>
      <c r="G37" s="112">
        <f>[33]Outubro!$F$10</f>
        <v>81</v>
      </c>
      <c r="H37" s="112">
        <f>[33]Outubro!$F$11</f>
        <v>83</v>
      </c>
      <c r="I37" s="112">
        <f>[33]Outubro!$F$12</f>
        <v>89</v>
      </c>
      <c r="J37" s="112">
        <f>[33]Outubro!$F$13</f>
        <v>91</v>
      </c>
      <c r="K37" s="112">
        <f>[33]Outubro!$F$14</f>
        <v>93</v>
      </c>
      <c r="L37" s="112">
        <f>[33]Outubro!$F$15</f>
        <v>81</v>
      </c>
      <c r="M37" s="112">
        <f>[33]Outubro!$F$16</f>
        <v>80</v>
      </c>
      <c r="N37" s="112">
        <f>[33]Outubro!$F$17</f>
        <v>92</v>
      </c>
      <c r="O37" s="112">
        <f>[33]Outubro!$F$18</f>
        <v>88</v>
      </c>
      <c r="P37" s="112">
        <f>[33]Outubro!$F$19</f>
        <v>86</v>
      </c>
      <c r="Q37" s="112">
        <f>[33]Outubro!$F$20</f>
        <v>88</v>
      </c>
      <c r="R37" s="112">
        <f>[33]Outubro!$F$21</f>
        <v>84</v>
      </c>
      <c r="S37" s="112">
        <f>[33]Outubro!$F$22</f>
        <v>88</v>
      </c>
      <c r="T37" s="112">
        <f>[33]Outubro!$F$23</f>
        <v>78</v>
      </c>
      <c r="U37" s="112">
        <f>[33]Outubro!$F$24</f>
        <v>91</v>
      </c>
      <c r="V37" s="112">
        <f>[33]Outubro!$F$25</f>
        <v>92</v>
      </c>
      <c r="W37" s="112">
        <f>[33]Outubro!$F$26</f>
        <v>77</v>
      </c>
      <c r="X37" s="112">
        <f>[33]Outubro!$F$27</f>
        <v>75</v>
      </c>
      <c r="Y37" s="112">
        <f>[33]Outubro!$F$28</f>
        <v>91</v>
      </c>
      <c r="Z37" s="112">
        <f>[33]Outubro!$F$29</f>
        <v>91</v>
      </c>
      <c r="AA37" s="112">
        <f>[33]Outubro!$F$30</f>
        <v>84</v>
      </c>
      <c r="AB37" s="112">
        <f>[33]Outubro!$F$31</f>
        <v>89</v>
      </c>
      <c r="AC37" s="112">
        <f>[33]Outubro!$F$32</f>
        <v>91</v>
      </c>
      <c r="AD37" s="112">
        <f>[33]Outubro!$F$33</f>
        <v>85</v>
      </c>
      <c r="AE37" s="112">
        <f>[33]Outubro!$F$34</f>
        <v>86</v>
      </c>
      <c r="AF37" s="112">
        <f>[33]Outubro!$F$35</f>
        <v>91</v>
      </c>
      <c r="AG37" s="117">
        <f t="shared" si="2"/>
        <v>93</v>
      </c>
      <c r="AH37" s="116">
        <f t="shared" si="3"/>
        <v>86.096774193548384</v>
      </c>
    </row>
    <row r="38" spans="1:36" x14ac:dyDescent="0.2">
      <c r="A38" s="48" t="s">
        <v>153</v>
      </c>
      <c r="B38" s="112">
        <f>[34]Outubro!$F$5</f>
        <v>96</v>
      </c>
      <c r="C38" s="112">
        <f>[34]Outubro!$F$6</f>
        <v>98</v>
      </c>
      <c r="D38" s="112">
        <f>[34]Outubro!$F$7</f>
        <v>94</v>
      </c>
      <c r="E38" s="112">
        <f>[34]Outubro!$F$8</f>
        <v>94</v>
      </c>
      <c r="F38" s="112">
        <f>[34]Outubro!$F$9</f>
        <v>92</v>
      </c>
      <c r="G38" s="112">
        <f>[34]Outubro!$F$10</f>
        <v>93</v>
      </c>
      <c r="H38" s="112">
        <f>[34]Outubro!$F$11</f>
        <v>98</v>
      </c>
      <c r="I38" s="112">
        <f>[34]Outubro!$F$12</f>
        <v>97</v>
      </c>
      <c r="J38" s="112">
        <f>[34]Outubro!$F$13</f>
        <v>95</v>
      </c>
      <c r="K38" s="112">
        <f>[34]Outubro!$F$14</f>
        <v>97</v>
      </c>
      <c r="L38" s="112">
        <f>[34]Outubro!$F$15</f>
        <v>96</v>
      </c>
      <c r="M38" s="112">
        <f>[34]Outubro!$F$16</f>
        <v>97</v>
      </c>
      <c r="N38" s="112">
        <f>[34]Outubro!$F$17</f>
        <v>97</v>
      </c>
      <c r="O38" s="112">
        <f>[34]Outubro!$F$18</f>
        <v>97</v>
      </c>
      <c r="P38" s="112">
        <f>[34]Outubro!$F$19</f>
        <v>97</v>
      </c>
      <c r="Q38" s="112">
        <f>[34]Outubro!$F$20</f>
        <v>96</v>
      </c>
      <c r="R38" s="112">
        <f>[34]Outubro!$F$21</f>
        <v>95</v>
      </c>
      <c r="S38" s="112">
        <f>[34]Outubro!$F$22</f>
        <v>97</v>
      </c>
      <c r="T38" s="112">
        <f>[34]Outubro!$F$23</f>
        <v>96</v>
      </c>
      <c r="U38" s="112">
        <f>[34]Outubro!$F$24</f>
        <v>91</v>
      </c>
      <c r="V38" s="112">
        <f>[34]Outubro!$F$25</f>
        <v>90</v>
      </c>
      <c r="W38" s="112">
        <f>[34]Outubro!$F$26</f>
        <v>95</v>
      </c>
      <c r="X38" s="112">
        <f>[34]Outubro!$F$27</f>
        <v>94</v>
      </c>
      <c r="Y38" s="112">
        <f>[34]Outubro!$F$28</f>
        <v>95</v>
      </c>
      <c r="Z38" s="112">
        <f>[34]Outubro!$F$29</f>
        <v>97</v>
      </c>
      <c r="AA38" s="112">
        <f>[34]Outubro!$F$30</f>
        <v>97</v>
      </c>
      <c r="AB38" s="112">
        <f>[34]Outubro!$F$31</f>
        <v>96</v>
      </c>
      <c r="AC38" s="112">
        <f>[34]Outubro!$F$32</f>
        <v>94</v>
      </c>
      <c r="AD38" s="112">
        <f>[34]Outubro!$F$33</f>
        <v>97</v>
      </c>
      <c r="AE38" s="112">
        <f>[34]Outubro!$F$34</f>
        <v>95</v>
      </c>
      <c r="AF38" s="112">
        <f>[34]Outubro!$F$35</f>
        <v>97</v>
      </c>
      <c r="AG38" s="117">
        <f t="shared" si="2"/>
        <v>98</v>
      </c>
      <c r="AH38" s="116">
        <f t="shared" si="3"/>
        <v>95.483870967741936</v>
      </c>
    </row>
    <row r="39" spans="1:36" x14ac:dyDescent="0.2">
      <c r="A39" s="48" t="s">
        <v>15</v>
      </c>
      <c r="B39" s="112">
        <f>[35]Outubro!$F$5</f>
        <v>91</v>
      </c>
      <c r="C39" s="112">
        <f>[35]Outubro!$F$6</f>
        <v>81</v>
      </c>
      <c r="D39" s="112">
        <f>[35]Outubro!$F$7</f>
        <v>82</v>
      </c>
      <c r="E39" s="112">
        <f>[35]Outubro!$F$8</f>
        <v>90</v>
      </c>
      <c r="F39" s="112">
        <f>[35]Outubro!$F$9</f>
        <v>97</v>
      </c>
      <c r="G39" s="112">
        <f>[35]Outubro!$F$10</f>
        <v>92</v>
      </c>
      <c r="H39" s="112">
        <f>[35]Outubro!$F$11</f>
        <v>73</v>
      </c>
      <c r="I39" s="112">
        <f>[35]Outubro!$F$12</f>
        <v>96</v>
      </c>
      <c r="J39" s="112">
        <f>[35]Outubro!$F$13</f>
        <v>95</v>
      </c>
      <c r="K39" s="112">
        <f>[35]Outubro!$F$14</f>
        <v>87</v>
      </c>
      <c r="L39" s="112">
        <f>[35]Outubro!$F$15</f>
        <v>83</v>
      </c>
      <c r="M39" s="112">
        <f>[35]Outubro!$F$16</f>
        <v>95</v>
      </c>
      <c r="N39" s="112">
        <f>[35]Outubro!$F$17</f>
        <v>97</v>
      </c>
      <c r="O39" s="112">
        <f>[35]Outubro!$F$18</f>
        <v>86</v>
      </c>
      <c r="P39" s="112">
        <f>[35]Outubro!$F$19</f>
        <v>89</v>
      </c>
      <c r="Q39" s="112">
        <f>[35]Outubro!$F$20</f>
        <v>77</v>
      </c>
      <c r="R39" s="112">
        <f>[35]Outubro!$F$21</f>
        <v>60</v>
      </c>
      <c r="S39" s="112">
        <f>[35]Outubro!$F$22</f>
        <v>88</v>
      </c>
      <c r="T39" s="112">
        <f>[35]Outubro!$F$23</f>
        <v>94</v>
      </c>
      <c r="U39" s="112">
        <f>[35]Outubro!$F$24</f>
        <v>95</v>
      </c>
      <c r="V39" s="112">
        <f>[35]Outubro!$F$25</f>
        <v>95</v>
      </c>
      <c r="W39" s="112">
        <f>[35]Outubro!$F$26</f>
        <v>82</v>
      </c>
      <c r="X39" s="112">
        <f>[35]Outubro!$F$27</f>
        <v>78</v>
      </c>
      <c r="Y39" s="112">
        <f>[35]Outubro!$F$28</f>
        <v>94</v>
      </c>
      <c r="Z39" s="112">
        <f>[35]Outubro!$F$29</f>
        <v>95</v>
      </c>
      <c r="AA39" s="112">
        <f>[35]Outubro!$F$30</f>
        <v>93</v>
      </c>
      <c r="AB39" s="112">
        <f>[35]Outubro!$F$31</f>
        <v>93</v>
      </c>
      <c r="AC39" s="112">
        <f>[35]Outubro!$F$32</f>
        <v>95</v>
      </c>
      <c r="AD39" s="112">
        <f>[35]Outubro!$F$33</f>
        <v>74</v>
      </c>
      <c r="AE39" s="112">
        <f>[35]Outubro!$F$34</f>
        <v>84</v>
      </c>
      <c r="AF39" s="112">
        <f>[35]Outubro!$F$35</f>
        <v>95</v>
      </c>
      <c r="AG39" s="117">
        <f t="shared" si="2"/>
        <v>97</v>
      </c>
      <c r="AH39" s="116">
        <f t="shared" si="3"/>
        <v>87.935483870967744</v>
      </c>
      <c r="AI39" s="12" t="s">
        <v>35</v>
      </c>
      <c r="AJ39" t="s">
        <v>35</v>
      </c>
    </row>
    <row r="40" spans="1:36" x14ac:dyDescent="0.2">
      <c r="A40" s="48" t="s">
        <v>16</v>
      </c>
      <c r="B40" s="112">
        <f>[36]Outubro!$F$5</f>
        <v>68</v>
      </c>
      <c r="C40" s="112">
        <f>[36]Outubro!$F$6</f>
        <v>66</v>
      </c>
      <c r="D40" s="112">
        <f>[36]Outubro!$F$7</f>
        <v>56</v>
      </c>
      <c r="E40" s="112">
        <f>[36]Outubro!$F$8</f>
        <v>61</v>
      </c>
      <c r="F40" s="112">
        <f>[36]Outubro!$F$9</f>
        <v>78</v>
      </c>
      <c r="G40" s="112">
        <f>[36]Outubro!$F$10</f>
        <v>73</v>
      </c>
      <c r="H40" s="112">
        <f>[36]Outubro!$F$11</f>
        <v>60</v>
      </c>
      <c r="I40" s="112">
        <f>[36]Outubro!$F$12</f>
        <v>92</v>
      </c>
      <c r="J40" s="112">
        <f>[36]Outubro!$F$13</f>
        <v>97</v>
      </c>
      <c r="K40" s="112">
        <f>[36]Outubro!$F$14</f>
        <v>85</v>
      </c>
      <c r="L40" s="112">
        <f>[36]Outubro!$F$15</f>
        <v>63</v>
      </c>
      <c r="M40" s="112">
        <f>[36]Outubro!$F$16</f>
        <v>76</v>
      </c>
      <c r="N40" s="112">
        <f>[36]Outubro!$F$17</f>
        <v>68</v>
      </c>
      <c r="O40" s="112">
        <f>[36]Outubro!$F$18</f>
        <v>48</v>
      </c>
      <c r="P40" s="112">
        <f>[36]Outubro!$F$19</f>
        <v>72</v>
      </c>
      <c r="Q40" s="112">
        <f>[36]Outubro!$F$20</f>
        <v>53</v>
      </c>
      <c r="R40" s="112">
        <f>[36]Outubro!$F$21</f>
        <v>50</v>
      </c>
      <c r="S40" s="112">
        <f>[36]Outubro!$F$22</f>
        <v>63</v>
      </c>
      <c r="T40" s="112">
        <f>[36]Outubro!$F$23</f>
        <v>85</v>
      </c>
      <c r="U40" s="112">
        <f>[36]Outubro!$F$24</f>
        <v>90</v>
      </c>
      <c r="V40" s="112">
        <f>[36]Outubro!$F$25</f>
        <v>85</v>
      </c>
      <c r="W40" s="112">
        <f>[36]Outubro!$F$26</f>
        <v>74</v>
      </c>
      <c r="X40" s="112">
        <f>[36]Outubro!$F$27</f>
        <v>60</v>
      </c>
      <c r="Y40" s="112">
        <f>[36]Outubro!$F$28</f>
        <v>70</v>
      </c>
      <c r="Z40" s="112">
        <f>[36]Outubro!$F$29</f>
        <v>82</v>
      </c>
      <c r="AA40" s="112">
        <f>[36]Outubro!$F$30</f>
        <v>91</v>
      </c>
      <c r="AB40" s="112">
        <f>[36]Outubro!$F$31</f>
        <v>89</v>
      </c>
      <c r="AC40" s="112">
        <f>[36]Outubro!$F$32</f>
        <v>91</v>
      </c>
      <c r="AD40" s="112">
        <f>[36]Outubro!$F$33</f>
        <v>88</v>
      </c>
      <c r="AE40" s="112">
        <f>[36]Outubro!$F$34</f>
        <v>69</v>
      </c>
      <c r="AF40" s="112">
        <f>[36]Outubro!$F$35</f>
        <v>92</v>
      </c>
      <c r="AG40" s="117">
        <f t="shared" si="2"/>
        <v>97</v>
      </c>
      <c r="AH40" s="116">
        <f t="shared" si="3"/>
        <v>74.032258064516128</v>
      </c>
    </row>
    <row r="41" spans="1:36" x14ac:dyDescent="0.2">
      <c r="A41" s="48" t="s">
        <v>154</v>
      </c>
      <c r="B41" s="112">
        <f>[37]Outubro!$F$5</f>
        <v>100</v>
      </c>
      <c r="C41" s="112">
        <f>[37]Outubro!$F$6</f>
        <v>100</v>
      </c>
      <c r="D41" s="112">
        <f>[37]Outubro!$F$7</f>
        <v>85</v>
      </c>
      <c r="E41" s="112">
        <f>[37]Outubro!$F$8</f>
        <v>78</v>
      </c>
      <c r="F41" s="112">
        <f>[37]Outubro!$F$9</f>
        <v>91</v>
      </c>
      <c r="G41" s="112">
        <f>[37]Outubro!$F$10</f>
        <v>94</v>
      </c>
      <c r="H41" s="112">
        <f>[37]Outubro!$F$11</f>
        <v>75</v>
      </c>
      <c r="I41" s="112">
        <f>[37]Outubro!$F$12</f>
        <v>100</v>
      </c>
      <c r="J41" s="112">
        <f>[37]Outubro!$F$13</f>
        <v>100</v>
      </c>
      <c r="K41" s="112">
        <f>[37]Outubro!$F$14</f>
        <v>96</v>
      </c>
      <c r="L41" s="112">
        <f>[37]Outubro!$F$15</f>
        <v>91</v>
      </c>
      <c r="M41" s="112">
        <f>[37]Outubro!$F$16</f>
        <v>84</v>
      </c>
      <c r="N41" s="112">
        <f>[37]Outubro!$F$17</f>
        <v>87</v>
      </c>
      <c r="O41" s="112">
        <f>[37]Outubro!$F$18</f>
        <v>94</v>
      </c>
      <c r="P41" s="112">
        <f>[37]Outubro!$F$19</f>
        <v>88</v>
      </c>
      <c r="Q41" s="112">
        <f>[37]Outubro!$F$20</f>
        <v>86</v>
      </c>
      <c r="R41" s="112">
        <f>[37]Outubro!$F$21</f>
        <v>82</v>
      </c>
      <c r="S41" s="112">
        <f>[37]Outubro!$F$22</f>
        <v>90</v>
      </c>
      <c r="T41" s="112">
        <f>[37]Outubro!$F$23</f>
        <v>91</v>
      </c>
      <c r="U41" s="112">
        <f>[37]Outubro!$F$24</f>
        <v>100</v>
      </c>
      <c r="V41" s="112">
        <f>[37]Outubro!$F$25</f>
        <v>95</v>
      </c>
      <c r="W41" s="112">
        <f>[37]Outubro!$F$26</f>
        <v>84</v>
      </c>
      <c r="X41" s="112">
        <f>[37]Outubro!$F$27</f>
        <v>81</v>
      </c>
      <c r="Y41" s="112">
        <f>[37]Outubro!$F$28</f>
        <v>91</v>
      </c>
      <c r="Z41" s="112">
        <f>[37]Outubro!$F$29</f>
        <v>98</v>
      </c>
      <c r="AA41" s="112">
        <f>[37]Outubro!$F$30</f>
        <v>100</v>
      </c>
      <c r="AB41" s="112">
        <f>[37]Outubro!$F$31</f>
        <v>97</v>
      </c>
      <c r="AC41" s="112">
        <f>[37]Outubro!$F$32</f>
        <v>100</v>
      </c>
      <c r="AD41" s="112">
        <f>[37]Outubro!$F$33</f>
        <v>99</v>
      </c>
      <c r="AE41" s="112">
        <f>[37]Outubro!$F$34</f>
        <v>97</v>
      </c>
      <c r="AF41" s="112">
        <f>[37]Outubro!$F$35</f>
        <v>89</v>
      </c>
      <c r="AG41" s="117">
        <f t="shared" si="2"/>
        <v>100</v>
      </c>
      <c r="AH41" s="116">
        <f t="shared" si="3"/>
        <v>91.709677419354833</v>
      </c>
    </row>
    <row r="42" spans="1:36" x14ac:dyDescent="0.2">
      <c r="A42" s="48" t="s">
        <v>17</v>
      </c>
      <c r="B42" s="112">
        <f>[38]Outubro!$F$5</f>
        <v>76</v>
      </c>
      <c r="C42" s="112">
        <f>[38]Outubro!$F$6</f>
        <v>82</v>
      </c>
      <c r="D42" s="112">
        <f>[38]Outubro!$F$7</f>
        <v>83</v>
      </c>
      <c r="E42" s="112">
        <f>[38]Outubro!$F$8</f>
        <v>65</v>
      </c>
      <c r="F42" s="112">
        <f>[38]Outubro!$F$9</f>
        <v>81</v>
      </c>
      <c r="G42" s="112">
        <f>[38]Outubro!$F$10</f>
        <v>85</v>
      </c>
      <c r="H42" s="112">
        <f>[38]Outubro!$F$11</f>
        <v>68</v>
      </c>
      <c r="I42" s="112">
        <f>[38]Outubro!$F$12</f>
        <v>85</v>
      </c>
      <c r="J42" s="112">
        <f>[38]Outubro!$F$13</f>
        <v>96</v>
      </c>
      <c r="K42" s="112">
        <f>[38]Outubro!$F$14</f>
        <v>100</v>
      </c>
      <c r="L42" s="112">
        <f>[38]Outubro!$F$15</f>
        <v>82</v>
      </c>
      <c r="M42" s="112">
        <f>[38]Outubro!$F$16</f>
        <v>86</v>
      </c>
      <c r="N42" s="112">
        <f>[38]Outubro!$F$17</f>
        <v>88</v>
      </c>
      <c r="O42" s="112">
        <f>[38]Outubro!$F$18</f>
        <v>96</v>
      </c>
      <c r="P42" s="112">
        <f>[38]Outubro!$F$19</f>
        <v>87</v>
      </c>
      <c r="Q42" s="112">
        <f>[38]Outubro!$F$20</f>
        <v>90</v>
      </c>
      <c r="R42" s="112">
        <f>[38]Outubro!$F$21</f>
        <v>90</v>
      </c>
      <c r="S42" s="112">
        <f>[38]Outubro!$F$22</f>
        <v>88</v>
      </c>
      <c r="T42" s="112">
        <f>[38]Outubro!$F$23</f>
        <v>87</v>
      </c>
      <c r="U42" s="112">
        <f>[38]Outubro!$F$24</f>
        <v>85</v>
      </c>
      <c r="V42" s="112">
        <f>[38]Outubro!$F$25</f>
        <v>78</v>
      </c>
      <c r="W42" s="112">
        <f>[38]Outubro!$F$26</f>
        <v>79</v>
      </c>
      <c r="X42" s="112">
        <f>[38]Outubro!$F$27</f>
        <v>89</v>
      </c>
      <c r="Y42" s="112">
        <f>[38]Outubro!$F$28</f>
        <v>99</v>
      </c>
      <c r="Z42" s="112">
        <f>[38]Outubro!$F$29</f>
        <v>100</v>
      </c>
      <c r="AA42" s="112">
        <f>[38]Outubro!$F$30</f>
        <v>92</v>
      </c>
      <c r="AB42" s="112">
        <f>[38]Outubro!$F$31</f>
        <v>90</v>
      </c>
      <c r="AC42" s="112">
        <f>[38]Outubro!$F$32</f>
        <v>89</v>
      </c>
      <c r="AD42" s="112">
        <f>[38]Outubro!$F$33</f>
        <v>89</v>
      </c>
      <c r="AE42" s="112">
        <f>[38]Outubro!$F$34</f>
        <v>71</v>
      </c>
      <c r="AF42" s="112">
        <f>[38]Outubro!$F$35</f>
        <v>80</v>
      </c>
      <c r="AG42" s="117">
        <f t="shared" si="2"/>
        <v>100</v>
      </c>
      <c r="AH42" s="116">
        <f t="shared" si="3"/>
        <v>85.677419354838705</v>
      </c>
    </row>
    <row r="43" spans="1:36" x14ac:dyDescent="0.2">
      <c r="A43" s="48" t="s">
        <v>136</v>
      </c>
      <c r="B43" s="112">
        <f>[39]Outubro!$F$5</f>
        <v>100</v>
      </c>
      <c r="C43" s="112">
        <f>[39]Outubro!$F$6</f>
        <v>100</v>
      </c>
      <c r="D43" s="112">
        <f>[39]Outubro!$F$7</f>
        <v>100</v>
      </c>
      <c r="E43" s="112">
        <f>[39]Outubro!$F$8</f>
        <v>89</v>
      </c>
      <c r="F43" s="112">
        <f>[39]Outubro!$F$9</f>
        <v>100</v>
      </c>
      <c r="G43" s="112">
        <f>[39]Outubro!$F$10</f>
        <v>100</v>
      </c>
      <c r="H43" s="112">
        <f>[39]Outubro!$F$11</f>
        <v>88</v>
      </c>
      <c r="I43" s="112">
        <f>[39]Outubro!$F$12</f>
        <v>100</v>
      </c>
      <c r="J43" s="112">
        <f>[39]Outubro!$F$13</f>
        <v>100</v>
      </c>
      <c r="K43" s="112">
        <f>[39]Outubro!$F$14</f>
        <v>100</v>
      </c>
      <c r="L43" s="112">
        <f>[39]Outubro!$F$15</f>
        <v>80</v>
      </c>
      <c r="M43" s="112">
        <f>[39]Outubro!$F$16</f>
        <v>96</v>
      </c>
      <c r="N43" s="112">
        <f>[39]Outubro!$F$17</f>
        <v>98</v>
      </c>
      <c r="O43" s="112">
        <f>[39]Outubro!$F$18</f>
        <v>100</v>
      </c>
      <c r="P43" s="112">
        <f>[39]Outubro!$F$19</f>
        <v>90</v>
      </c>
      <c r="Q43" s="112">
        <f>[39]Outubro!$F$20</f>
        <v>94</v>
      </c>
      <c r="R43" s="112">
        <f>[39]Outubro!$F$21</f>
        <v>99</v>
      </c>
      <c r="S43" s="112">
        <f>[39]Outubro!$F$22</f>
        <v>100</v>
      </c>
      <c r="T43" s="112">
        <f>[39]Outubro!$F$23</f>
        <v>100</v>
      </c>
      <c r="U43" s="112">
        <f>[39]Outubro!$F$24</f>
        <v>100</v>
      </c>
      <c r="V43" s="112">
        <f>[39]Outubro!$F$25</f>
        <v>100</v>
      </c>
      <c r="W43" s="112">
        <f>[39]Outubro!$F$26</f>
        <v>92</v>
      </c>
      <c r="X43" s="112">
        <f>[39]Outubro!$F$27</f>
        <v>91</v>
      </c>
      <c r="Y43" s="112">
        <f>[39]Outubro!$F$28</f>
        <v>100</v>
      </c>
      <c r="Z43" s="112">
        <f>[39]Outubro!$F$29</f>
        <v>100</v>
      </c>
      <c r="AA43" s="112">
        <f>[39]Outubro!$F$30</f>
        <v>100</v>
      </c>
      <c r="AB43" s="112">
        <f>[39]Outubro!$F$31</f>
        <v>100</v>
      </c>
      <c r="AC43" s="112">
        <f>[39]Outubro!$F$32</f>
        <v>100</v>
      </c>
      <c r="AD43" s="112">
        <f>[39]Outubro!$F$33</f>
        <v>95</v>
      </c>
      <c r="AE43" s="112">
        <f>[39]Outubro!$F$34</f>
        <v>100</v>
      </c>
      <c r="AF43" s="112">
        <f>[39]Outubro!$F$35</f>
        <v>100</v>
      </c>
      <c r="AG43" s="117">
        <f t="shared" si="2"/>
        <v>100</v>
      </c>
      <c r="AH43" s="116">
        <f t="shared" si="3"/>
        <v>97.161290322580641</v>
      </c>
    </row>
    <row r="44" spans="1:36" x14ac:dyDescent="0.2">
      <c r="A44" s="48" t="s">
        <v>18</v>
      </c>
      <c r="B44" s="112">
        <f>[40]Outubro!$F$5</f>
        <v>92</v>
      </c>
      <c r="C44" s="112">
        <f>[40]Outubro!$F$6</f>
        <v>95</v>
      </c>
      <c r="D44" s="112">
        <f>[40]Outubro!$F$7</f>
        <v>82</v>
      </c>
      <c r="E44" s="112">
        <f>[40]Outubro!$F$8</f>
        <v>78</v>
      </c>
      <c r="F44" s="112">
        <f>[40]Outubro!$F$9</f>
        <v>86</v>
      </c>
      <c r="G44" s="112">
        <f>[40]Outubro!$F$10</f>
        <v>81</v>
      </c>
      <c r="H44" s="112">
        <f>[40]Outubro!$F$11</f>
        <v>94</v>
      </c>
      <c r="I44" s="112">
        <f>[40]Outubro!$F$12</f>
        <v>95</v>
      </c>
      <c r="J44" s="112">
        <f>[40]Outubro!$F$13</f>
        <v>95</v>
      </c>
      <c r="K44" s="112">
        <f>[40]Outubro!$F$14</f>
        <v>91</v>
      </c>
      <c r="L44" s="112">
        <f>[40]Outubro!$F$15</f>
        <v>89</v>
      </c>
      <c r="M44" s="112">
        <f>[40]Outubro!$F$16</f>
        <v>80</v>
      </c>
      <c r="N44" s="112">
        <f>[40]Outubro!$F$17</f>
        <v>94</v>
      </c>
      <c r="O44" s="112">
        <f>[40]Outubro!$F$18</f>
        <v>87</v>
      </c>
      <c r="P44" s="112">
        <f>[40]Outubro!$F$19</f>
        <v>90</v>
      </c>
      <c r="Q44" s="112">
        <f>[40]Outubro!$F$20</f>
        <v>91</v>
      </c>
      <c r="R44" s="112">
        <f>[40]Outubro!$F$21</f>
        <v>83</v>
      </c>
      <c r="S44" s="112">
        <f>[40]Outubro!$F$22</f>
        <v>78</v>
      </c>
      <c r="T44" s="112">
        <f>[40]Outubro!$F$23</f>
        <v>77</v>
      </c>
      <c r="U44" s="112">
        <f>[40]Outubro!$F$24</f>
        <v>86</v>
      </c>
      <c r="V44" s="112">
        <f>[40]Outubro!$F$25</f>
        <v>92</v>
      </c>
      <c r="W44" s="112">
        <f>[40]Outubro!$F$26</f>
        <v>78</v>
      </c>
      <c r="X44" s="112">
        <f>[40]Outubro!$F$27</f>
        <v>69</v>
      </c>
      <c r="Y44" s="112">
        <f>[40]Outubro!$F$28</f>
        <v>90</v>
      </c>
      <c r="Z44" s="112">
        <f>[40]Outubro!$F$29</f>
        <v>92</v>
      </c>
      <c r="AA44" s="112">
        <f>[40]Outubro!$F$30</f>
        <v>90</v>
      </c>
      <c r="AB44" s="112">
        <f>[40]Outubro!$F$31</f>
        <v>83</v>
      </c>
      <c r="AC44" s="112">
        <f>[40]Outubro!$F$32</f>
        <v>87</v>
      </c>
      <c r="AD44" s="112">
        <f>[40]Outubro!$F$33</f>
        <v>81</v>
      </c>
      <c r="AE44" s="112">
        <f>[40]Outubro!$F$34</f>
        <v>76</v>
      </c>
      <c r="AF44" s="112">
        <f>[40]Outubro!$F$35</f>
        <v>83</v>
      </c>
      <c r="AG44" s="117">
        <f t="shared" ref="AG44" si="4">MAX(B44:AF44)</f>
        <v>95</v>
      </c>
      <c r="AH44" s="116">
        <f t="shared" ref="AH44" si="5">AVERAGE(B44:AF44)</f>
        <v>85.967741935483872</v>
      </c>
      <c r="AJ44" t="s">
        <v>35</v>
      </c>
    </row>
    <row r="45" spans="1:36" hidden="1" x14ac:dyDescent="0.2">
      <c r="A45" s="48" t="s">
        <v>141</v>
      </c>
      <c r="B45" s="112" t="str">
        <f>[41]Outubro!$F$5</f>
        <v>*</v>
      </c>
      <c r="C45" s="112" t="str">
        <f>[41]Outubro!$F$6</f>
        <v>*</v>
      </c>
      <c r="D45" s="112" t="str">
        <f>[41]Outubro!$F$7</f>
        <v>*</v>
      </c>
      <c r="E45" s="112" t="str">
        <f>[41]Outubro!$F$8</f>
        <v>*</v>
      </c>
      <c r="F45" s="112" t="str">
        <f>[41]Outubro!$F$9</f>
        <v>*</v>
      </c>
      <c r="G45" s="112" t="str">
        <f>[41]Outubro!$F$10</f>
        <v>*</v>
      </c>
      <c r="H45" s="112" t="str">
        <f>[41]Outubro!$F$11</f>
        <v>*</v>
      </c>
      <c r="I45" s="112" t="str">
        <f>[41]Outubro!$F$12</f>
        <v>*</v>
      </c>
      <c r="J45" s="112" t="str">
        <f>[41]Outubro!$F$13</f>
        <v>*</v>
      </c>
      <c r="K45" s="112" t="str">
        <f>[41]Outubro!$F$14</f>
        <v>*</v>
      </c>
      <c r="L45" s="112" t="str">
        <f>[41]Outubro!$F$15</f>
        <v>*</v>
      </c>
      <c r="M45" s="112" t="str">
        <f>[41]Outubro!$F$16</f>
        <v>*</v>
      </c>
      <c r="N45" s="112" t="str">
        <f>[41]Outubro!$F$17</f>
        <v>*</v>
      </c>
      <c r="O45" s="112" t="str">
        <f>[41]Outubro!$F$18</f>
        <v>*</v>
      </c>
      <c r="P45" s="112" t="str">
        <f>[41]Outubro!$F$19</f>
        <v>*</v>
      </c>
      <c r="Q45" s="112" t="str">
        <f>[41]Outubro!$F$20</f>
        <v>*</v>
      </c>
      <c r="R45" s="112" t="str">
        <f>[41]Outubro!$F$21</f>
        <v>*</v>
      </c>
      <c r="S45" s="112" t="str">
        <f>[41]Outubro!$F$22</f>
        <v>*</v>
      </c>
      <c r="T45" s="112" t="str">
        <f>[41]Outubro!$F$23</f>
        <v>*</v>
      </c>
      <c r="U45" s="112" t="str">
        <f>[41]Outubro!$F$24</f>
        <v>*</v>
      </c>
      <c r="V45" s="112" t="str">
        <f>[41]Outubro!$F$25</f>
        <v>*</v>
      </c>
      <c r="W45" s="112" t="str">
        <f>[41]Outubro!$F$26</f>
        <v>*</v>
      </c>
      <c r="X45" s="112" t="str">
        <f>[41]Outubro!$F$27</f>
        <v>*</v>
      </c>
      <c r="Y45" s="112" t="str">
        <f>[41]Outubro!$F$28</f>
        <v>*</v>
      </c>
      <c r="Z45" s="112" t="str">
        <f>[41]Outubro!$F$29</f>
        <v>*</v>
      </c>
      <c r="AA45" s="112" t="str">
        <f>[41]Outubro!$F$30</f>
        <v>*</v>
      </c>
      <c r="AB45" s="112" t="str">
        <f>[41]Outubro!$F$31</f>
        <v>*</v>
      </c>
      <c r="AC45" s="112" t="str">
        <f>[41]Outubro!$F$32</f>
        <v>*</v>
      </c>
      <c r="AD45" s="112" t="str">
        <f>[41]Outubro!$F$33</f>
        <v>*</v>
      </c>
      <c r="AE45" s="112" t="str">
        <f>[41]Outubro!$F$34</f>
        <v>*</v>
      </c>
      <c r="AF45" s="112" t="str">
        <f>[41]Outubro!$F$35</f>
        <v>*</v>
      </c>
      <c r="AG45" s="117" t="s">
        <v>197</v>
      </c>
      <c r="AH45" s="116" t="s">
        <v>197</v>
      </c>
      <c r="AJ45" t="s">
        <v>35</v>
      </c>
    </row>
    <row r="46" spans="1:36" x14ac:dyDescent="0.2">
      <c r="A46" s="48" t="s">
        <v>19</v>
      </c>
      <c r="B46" s="112">
        <f>[42]Outubro!$F$5</f>
        <v>86</v>
      </c>
      <c r="C46" s="112">
        <f>[42]Outubro!$F$6</f>
        <v>79</v>
      </c>
      <c r="D46" s="112">
        <f>[42]Outubro!$F$7</f>
        <v>66</v>
      </c>
      <c r="E46" s="112">
        <f>[42]Outubro!$F$8</f>
        <v>95</v>
      </c>
      <c r="F46" s="112">
        <f>[42]Outubro!$F$9</f>
        <v>99</v>
      </c>
      <c r="G46" s="112">
        <f>[42]Outubro!$F$10</f>
        <v>98</v>
      </c>
      <c r="H46" s="112">
        <f>[42]Outubro!$F$11</f>
        <v>73</v>
      </c>
      <c r="I46" s="112">
        <f>[42]Outubro!$F$12</f>
        <v>99</v>
      </c>
      <c r="J46" s="112">
        <f>[42]Outubro!$F$13</f>
        <v>99</v>
      </c>
      <c r="K46" s="112">
        <f>[42]Outubro!$F$14</f>
        <v>80</v>
      </c>
      <c r="L46" s="112">
        <f>[42]Outubro!$F$15</f>
        <v>71</v>
      </c>
      <c r="M46" s="112">
        <f>[42]Outubro!$F$16</f>
        <v>96</v>
      </c>
      <c r="N46" s="112">
        <f>[42]Outubro!$F$17</f>
        <v>91</v>
      </c>
      <c r="O46" s="112">
        <f>[42]Outubro!$F$18</f>
        <v>89</v>
      </c>
      <c r="P46" s="112">
        <f>[42]Outubro!$F$19</f>
        <v>86</v>
      </c>
      <c r="Q46" s="112">
        <f>[42]Outubro!$F$20</f>
        <v>81</v>
      </c>
      <c r="R46" s="112">
        <f>[42]Outubro!$F$21</f>
        <v>89</v>
      </c>
      <c r="S46" s="112">
        <f>[42]Outubro!$F$22</f>
        <v>98</v>
      </c>
      <c r="T46" s="112">
        <f>[42]Outubro!$F$23</f>
        <v>97</v>
      </c>
      <c r="U46" s="112">
        <f>[42]Outubro!$F$24</f>
        <v>97</v>
      </c>
      <c r="V46" s="112">
        <f>[42]Outubro!$F$25</f>
        <v>95</v>
      </c>
      <c r="W46" s="112">
        <f>[42]Outubro!$F$26</f>
        <v>83</v>
      </c>
      <c r="X46" s="112">
        <f>[42]Outubro!$F$27</f>
        <v>82</v>
      </c>
      <c r="Y46" s="112">
        <f>[42]Outubro!$F$28</f>
        <v>99</v>
      </c>
      <c r="Z46" s="112">
        <f>[42]Outubro!$F$29</f>
        <v>99</v>
      </c>
      <c r="AA46" s="112">
        <f>[42]Outubro!$F$30</f>
        <v>97</v>
      </c>
      <c r="AB46" s="112">
        <f>[42]Outubro!$F$31</f>
        <v>99</v>
      </c>
      <c r="AC46" s="112">
        <f>[42]Outubro!$F$32</f>
        <v>98</v>
      </c>
      <c r="AD46" s="112">
        <f>[42]Outubro!$F$33</f>
        <v>99</v>
      </c>
      <c r="AE46" s="112">
        <f>[42]Outubro!$F$34</f>
        <v>98</v>
      </c>
      <c r="AF46" s="112">
        <f>[42]Outubro!$F$35</f>
        <v>99</v>
      </c>
      <c r="AG46" s="117">
        <f t="shared" si="2"/>
        <v>99</v>
      </c>
      <c r="AH46" s="116">
        <f t="shared" si="3"/>
        <v>90.870967741935488</v>
      </c>
      <c r="AI46" s="12" t="s">
        <v>35</v>
      </c>
      <c r="AJ46" t="s">
        <v>35</v>
      </c>
    </row>
    <row r="47" spans="1:36" x14ac:dyDescent="0.2">
      <c r="A47" s="48" t="s">
        <v>23</v>
      </c>
      <c r="B47" s="112">
        <f>[43]Outubro!$F$5</f>
        <v>88</v>
      </c>
      <c r="C47" s="112">
        <f>[43]Outubro!$F$6</f>
        <v>93</v>
      </c>
      <c r="D47" s="112">
        <f>[43]Outubro!$F$7</f>
        <v>69</v>
      </c>
      <c r="E47" s="112">
        <f>[43]Outubro!$F$8</f>
        <v>74</v>
      </c>
      <c r="F47" s="112">
        <f>[43]Outubro!$F$9</f>
        <v>94</v>
      </c>
      <c r="G47" s="112">
        <f>[43]Outubro!$F$10</f>
        <v>80</v>
      </c>
      <c r="H47" s="112">
        <f>[43]Outubro!$F$11</f>
        <v>68</v>
      </c>
      <c r="I47" s="112">
        <f>[43]Outubro!$F$12</f>
        <v>94</v>
      </c>
      <c r="J47" s="112">
        <f>[43]Outubro!$F$13</f>
        <v>95</v>
      </c>
      <c r="K47" s="112">
        <f>[43]Outubro!$F$14</f>
        <v>83</v>
      </c>
      <c r="L47" s="112">
        <f>[43]Outubro!$F$15</f>
        <v>72</v>
      </c>
      <c r="M47" s="112">
        <f>[43]Outubro!$F$16</f>
        <v>78</v>
      </c>
      <c r="N47" s="112">
        <f>[43]Outubro!$F$17</f>
        <v>85</v>
      </c>
      <c r="O47" s="112">
        <f>[43]Outubro!$F$18</f>
        <v>86</v>
      </c>
      <c r="P47" s="112">
        <f>[43]Outubro!$F$19</f>
        <v>82</v>
      </c>
      <c r="Q47" s="112">
        <f>[43]Outubro!$F$20</f>
        <v>81</v>
      </c>
      <c r="R47" s="112">
        <f>[43]Outubro!$F$21</f>
        <v>65</v>
      </c>
      <c r="S47" s="112">
        <f>[43]Outubro!$F$22</f>
        <v>76</v>
      </c>
      <c r="T47" s="112">
        <f>[43]Outubro!$F$23</f>
        <v>90</v>
      </c>
      <c r="U47" s="112">
        <f>[43]Outubro!$F$24</f>
        <v>91</v>
      </c>
      <c r="V47" s="112">
        <f>[43]Outubro!$F$25</f>
        <v>93</v>
      </c>
      <c r="W47" s="112">
        <f>[43]Outubro!$F$26</f>
        <v>71</v>
      </c>
      <c r="X47" s="112">
        <f>[43]Outubro!$F$27</f>
        <v>61</v>
      </c>
      <c r="Y47" s="112">
        <f>[43]Outubro!$F$28</f>
        <v>91</v>
      </c>
      <c r="Z47" s="112">
        <f>[43]Outubro!$F$29</f>
        <v>95</v>
      </c>
      <c r="AA47" s="112">
        <f>[43]Outubro!$F$30</f>
        <v>89</v>
      </c>
      <c r="AB47" s="112">
        <f>[43]Outubro!$F$31</f>
        <v>90</v>
      </c>
      <c r="AC47" s="112">
        <f>[43]Outubro!$F$32</f>
        <v>87</v>
      </c>
      <c r="AD47" s="112">
        <f>[43]Outubro!$F$33</f>
        <v>81</v>
      </c>
      <c r="AE47" s="112">
        <f>[43]Outubro!$F$34</f>
        <v>84</v>
      </c>
      <c r="AF47" s="112">
        <f>[43]Outubro!$F$35</f>
        <v>85</v>
      </c>
      <c r="AG47" s="117">
        <f t="shared" si="2"/>
        <v>95</v>
      </c>
      <c r="AH47" s="116">
        <f t="shared" si="3"/>
        <v>82.935483870967744</v>
      </c>
      <c r="AJ47" t="s">
        <v>35</v>
      </c>
    </row>
    <row r="48" spans="1:36" x14ac:dyDescent="0.2">
      <c r="A48" s="48" t="s">
        <v>34</v>
      </c>
      <c r="B48" s="112">
        <f>[44]Outubro!$F$5</f>
        <v>93</v>
      </c>
      <c r="C48" s="112">
        <f>[44]Outubro!$F$6</f>
        <v>94</v>
      </c>
      <c r="D48" s="112">
        <f>[44]Outubro!$F$7</f>
        <v>79</v>
      </c>
      <c r="E48" s="112">
        <f>[44]Outubro!$F$8</f>
        <v>75</v>
      </c>
      <c r="F48" s="112">
        <f>[44]Outubro!$F$9</f>
        <v>76</v>
      </c>
      <c r="G48" s="112">
        <f>[44]Outubro!$F$10</f>
        <v>72</v>
      </c>
      <c r="H48" s="112">
        <f>[44]Outubro!$F$11</f>
        <v>100</v>
      </c>
      <c r="I48" s="112">
        <f>[44]Outubro!$F$12</f>
        <v>100</v>
      </c>
      <c r="J48" s="112">
        <f>[44]Outubro!$F$13</f>
        <v>100</v>
      </c>
      <c r="K48" s="112">
        <f>[44]Outubro!$F$14</f>
        <v>100</v>
      </c>
      <c r="L48" s="112">
        <f>[44]Outubro!$F$15</f>
        <v>86</v>
      </c>
      <c r="M48" s="112">
        <f>[44]Outubro!$F$16</f>
        <v>76</v>
      </c>
      <c r="N48" s="112">
        <f>[44]Outubro!$F$17</f>
        <v>100</v>
      </c>
      <c r="O48" s="112">
        <f>[44]Outubro!$F$18</f>
        <v>96</v>
      </c>
      <c r="P48" s="112">
        <f>[44]Outubro!$F$19</f>
        <v>98</v>
      </c>
      <c r="Q48" s="112">
        <f>[44]Outubro!$F$20</f>
        <v>85</v>
      </c>
      <c r="R48" s="112">
        <f>[44]Outubro!$F$21</f>
        <v>83</v>
      </c>
      <c r="S48" s="112">
        <f>[44]Outubro!$F$22</f>
        <v>79</v>
      </c>
      <c r="T48" s="112">
        <f>[44]Outubro!$F$23</f>
        <v>73</v>
      </c>
      <c r="U48" s="112">
        <f>[44]Outubro!$F$24</f>
        <v>79</v>
      </c>
      <c r="V48" s="112">
        <f>[44]Outubro!$F$25</f>
        <v>85</v>
      </c>
      <c r="W48" s="112">
        <f>[44]Outubro!$F$26</f>
        <v>88</v>
      </c>
      <c r="X48" s="112">
        <f>[44]Outubro!$F$27</f>
        <v>80</v>
      </c>
      <c r="Y48" s="112">
        <f>[44]Outubro!$F$28</f>
        <v>100</v>
      </c>
      <c r="Z48" s="112">
        <f>[44]Outubro!$F$29</f>
        <v>100</v>
      </c>
      <c r="AA48" s="112">
        <f>[44]Outubro!$F$30</f>
        <v>100</v>
      </c>
      <c r="AB48" s="112">
        <f>[44]Outubro!$F$31</f>
        <v>90</v>
      </c>
      <c r="AC48" s="112">
        <f>[44]Outubro!$F$32</f>
        <v>100</v>
      </c>
      <c r="AD48" s="112">
        <f>[44]Outubro!$F$33</f>
        <v>94</v>
      </c>
      <c r="AE48" s="112">
        <f>[44]Outubro!$F$34</f>
        <v>94</v>
      </c>
      <c r="AF48" s="112">
        <f>[44]Outubro!$F$35</f>
        <v>100</v>
      </c>
      <c r="AG48" s="117">
        <f t="shared" si="2"/>
        <v>100</v>
      </c>
      <c r="AH48" s="116">
        <f t="shared" si="3"/>
        <v>89.516129032258064</v>
      </c>
      <c r="AI48" s="12" t="s">
        <v>35</v>
      </c>
      <c r="AJ48" t="s">
        <v>35</v>
      </c>
    </row>
    <row r="49" spans="1:36" x14ac:dyDescent="0.2">
      <c r="A49" s="48" t="s">
        <v>20</v>
      </c>
      <c r="B49" s="112">
        <f>[45]Outubro!$F$5</f>
        <v>91</v>
      </c>
      <c r="C49" s="112">
        <f>[45]Outubro!$F$6</f>
        <v>90</v>
      </c>
      <c r="D49" s="112">
        <f>[45]Outubro!$F$7</f>
        <v>83</v>
      </c>
      <c r="E49" s="112">
        <f>[45]Outubro!$F$8</f>
        <v>67</v>
      </c>
      <c r="F49" s="112">
        <f>[45]Outubro!$F$9</f>
        <v>71</v>
      </c>
      <c r="G49" s="112">
        <f>[45]Outubro!$F$10</f>
        <v>76</v>
      </c>
      <c r="H49" s="112">
        <f>[45]Outubro!$F$11</f>
        <v>88</v>
      </c>
      <c r="I49" s="112">
        <f>[45]Outubro!$F$12</f>
        <v>93</v>
      </c>
      <c r="J49" s="112">
        <f>[45]Outubro!$F$13</f>
        <v>93</v>
      </c>
      <c r="K49" s="112">
        <f>[45]Outubro!$F$14</f>
        <v>90</v>
      </c>
      <c r="L49" s="112">
        <f>[45]Outubro!$F$15</f>
        <v>67</v>
      </c>
      <c r="M49" s="112">
        <f>[45]Outubro!$F$16</f>
        <v>78</v>
      </c>
      <c r="N49" s="112">
        <f>[45]Outubro!$F$17</f>
        <v>77</v>
      </c>
      <c r="O49" s="112">
        <f>[45]Outubro!$F$18</f>
        <v>77</v>
      </c>
      <c r="P49" s="112">
        <f>[45]Outubro!$F$19</f>
        <v>75</v>
      </c>
      <c r="Q49" s="112">
        <f>[45]Outubro!$F$20</f>
        <v>78</v>
      </c>
      <c r="R49" s="112">
        <f>[45]Outubro!$F$21</f>
        <v>72</v>
      </c>
      <c r="S49" s="112">
        <f>[45]Outubro!$F$22</f>
        <v>82</v>
      </c>
      <c r="T49" s="112">
        <f>[45]Outubro!$F$23</f>
        <v>77</v>
      </c>
      <c r="U49" s="112">
        <f>[45]Outubro!$F$24</f>
        <v>93</v>
      </c>
      <c r="V49" s="112">
        <f>[45]Outubro!$F$25</f>
        <v>84</v>
      </c>
      <c r="W49" s="112">
        <f>[45]Outubro!$F$26</f>
        <v>79</v>
      </c>
      <c r="X49" s="112">
        <f>[45]Outubro!$F$27</f>
        <v>63</v>
      </c>
      <c r="Y49" s="112">
        <f>[45]Outubro!$F$28</f>
        <v>94</v>
      </c>
      <c r="Z49" s="112">
        <f>[45]Outubro!$F$29</f>
        <v>90</v>
      </c>
      <c r="AA49" s="112">
        <f>[45]Outubro!$F$30</f>
        <v>81</v>
      </c>
      <c r="AB49" s="112">
        <f>[45]Outubro!$F$31</f>
        <v>93</v>
      </c>
      <c r="AC49" s="112">
        <f>[45]Outubro!$F$32</f>
        <v>94</v>
      </c>
      <c r="AD49" s="112">
        <f>[45]Outubro!$F$33</f>
        <v>93</v>
      </c>
      <c r="AE49" s="112">
        <f>[45]Outubro!$F$34</f>
        <v>93</v>
      </c>
      <c r="AF49" s="112">
        <f>[45]Outubro!$F$35</f>
        <v>87</v>
      </c>
      <c r="AG49" s="117">
        <f t="shared" si="2"/>
        <v>94</v>
      </c>
      <c r="AH49" s="116">
        <f t="shared" si="3"/>
        <v>82.870967741935488</v>
      </c>
    </row>
    <row r="50" spans="1:36" s="5" customFormat="1" ht="17.100000000000001" customHeight="1" x14ac:dyDescent="0.2">
      <c r="A50" s="49" t="s">
        <v>24</v>
      </c>
      <c r="B50" s="113">
        <f t="shared" ref="B50:AG50" si="6">MAX(B5:B49)</f>
        <v>100</v>
      </c>
      <c r="C50" s="113">
        <f t="shared" si="6"/>
        <v>100</v>
      </c>
      <c r="D50" s="113">
        <f t="shared" si="6"/>
        <v>100</v>
      </c>
      <c r="E50" s="113">
        <f t="shared" si="6"/>
        <v>100</v>
      </c>
      <c r="F50" s="113">
        <f t="shared" si="6"/>
        <v>100</v>
      </c>
      <c r="G50" s="113">
        <f t="shared" si="6"/>
        <v>100</v>
      </c>
      <c r="H50" s="113">
        <f t="shared" si="6"/>
        <v>100</v>
      </c>
      <c r="I50" s="113">
        <f t="shared" si="6"/>
        <v>100</v>
      </c>
      <c r="J50" s="113">
        <f t="shared" si="6"/>
        <v>100</v>
      </c>
      <c r="K50" s="113">
        <f t="shared" si="6"/>
        <v>100</v>
      </c>
      <c r="L50" s="113">
        <f t="shared" si="6"/>
        <v>100</v>
      </c>
      <c r="M50" s="113">
        <f t="shared" si="6"/>
        <v>100</v>
      </c>
      <c r="N50" s="113">
        <f t="shared" si="6"/>
        <v>100</v>
      </c>
      <c r="O50" s="113">
        <f t="shared" si="6"/>
        <v>100</v>
      </c>
      <c r="P50" s="113">
        <f t="shared" si="6"/>
        <v>100</v>
      </c>
      <c r="Q50" s="113">
        <f t="shared" si="6"/>
        <v>100</v>
      </c>
      <c r="R50" s="113">
        <f t="shared" si="6"/>
        <v>100</v>
      </c>
      <c r="S50" s="113">
        <f t="shared" si="6"/>
        <v>100</v>
      </c>
      <c r="T50" s="113">
        <f t="shared" si="6"/>
        <v>100</v>
      </c>
      <c r="U50" s="113">
        <f t="shared" si="6"/>
        <v>100</v>
      </c>
      <c r="V50" s="113">
        <f t="shared" si="6"/>
        <v>100</v>
      </c>
      <c r="W50" s="113">
        <f t="shared" si="6"/>
        <v>95</v>
      </c>
      <c r="X50" s="113">
        <f t="shared" si="6"/>
        <v>100</v>
      </c>
      <c r="Y50" s="113">
        <f t="shared" si="6"/>
        <v>100</v>
      </c>
      <c r="Z50" s="113">
        <f t="shared" si="6"/>
        <v>100</v>
      </c>
      <c r="AA50" s="113">
        <f t="shared" si="6"/>
        <v>100</v>
      </c>
      <c r="AB50" s="113">
        <f t="shared" si="6"/>
        <v>100</v>
      </c>
      <c r="AC50" s="113">
        <f t="shared" si="6"/>
        <v>100</v>
      </c>
      <c r="AD50" s="113">
        <f t="shared" si="6"/>
        <v>100</v>
      </c>
      <c r="AE50" s="113">
        <f t="shared" si="6"/>
        <v>100</v>
      </c>
      <c r="AF50" s="113">
        <f t="shared" ref="AF50" si="7">MAX(AF5:AF49)</f>
        <v>100</v>
      </c>
      <c r="AG50" s="117">
        <f t="shared" si="6"/>
        <v>100</v>
      </c>
      <c r="AH50" s="116">
        <f>AVERAGE(AH5:AH49)</f>
        <v>88.146023004008839</v>
      </c>
      <c r="AJ50" s="5" t="s">
        <v>35</v>
      </c>
    </row>
    <row r="51" spans="1:36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/>
      <c r="AF51" s="50"/>
      <c r="AG51" s="43"/>
      <c r="AH51" s="44"/>
    </row>
    <row r="52" spans="1:36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</row>
    <row r="53" spans="1:36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  <c r="AI53" s="12" t="s">
        <v>35</v>
      </c>
    </row>
    <row r="54" spans="1:36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</row>
    <row r="55" spans="1:36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43"/>
      <c r="AH55" s="44"/>
      <c r="AJ55" t="s">
        <v>35</v>
      </c>
    </row>
    <row r="56" spans="1:36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43"/>
      <c r="AH56" s="44"/>
    </row>
    <row r="57" spans="1:36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  <c r="AJ62" s="12" t="s">
        <v>35</v>
      </c>
    </row>
    <row r="63" spans="1:36" x14ac:dyDescent="0.2">
      <c r="P63" s="2" t="s">
        <v>200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3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3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3" x14ac:dyDescent="0.2">
      <c r="R67" s="2" t="s">
        <v>35</v>
      </c>
      <c r="U67" s="2" t="s">
        <v>35</v>
      </c>
    </row>
    <row r="68" spans="7:33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3" x14ac:dyDescent="0.2">
      <c r="N70" s="2" t="s">
        <v>35</v>
      </c>
    </row>
    <row r="71" spans="7:33" x14ac:dyDescent="0.2">
      <c r="U71" s="2" t="s">
        <v>35</v>
      </c>
    </row>
    <row r="76" spans="7:33" x14ac:dyDescent="0.2">
      <c r="W76" s="2" t="s">
        <v>35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V3:V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H3:H4"/>
    <mergeCell ref="J3:J4"/>
    <mergeCell ref="L3:L4"/>
    <mergeCell ref="G3:G4"/>
    <mergeCell ref="B2:AH2"/>
    <mergeCell ref="AE3:AE4"/>
    <mergeCell ref="I3:I4"/>
    <mergeCell ref="T3:T4"/>
    <mergeCell ref="Z3:Z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B5" sqref="B5:AH5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26" t="s">
        <v>206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/>
    </row>
    <row r="2" spans="1:38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8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28</v>
      </c>
      <c r="AH3" s="102" t="s">
        <v>26</v>
      </c>
    </row>
    <row r="4" spans="1:38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8" s="5" customFormat="1" x14ac:dyDescent="0.2">
      <c r="A5" s="48" t="s">
        <v>30</v>
      </c>
      <c r="B5" s="110">
        <f>[1]Outubro!$G$5</f>
        <v>50</v>
      </c>
      <c r="C5" s="110">
        <f>[1]Outubro!$G$6</f>
        <v>33</v>
      </c>
      <c r="D5" s="110">
        <f>[1]Outubro!$G$7</f>
        <v>23</v>
      </c>
      <c r="E5" s="110">
        <f>[1]Outubro!$G$8</f>
        <v>31</v>
      </c>
      <c r="F5" s="110">
        <f>[1]Outubro!$G$9</f>
        <v>25</v>
      </c>
      <c r="G5" s="110">
        <f>[1]Outubro!$G$10</f>
        <v>28</v>
      </c>
      <c r="H5" s="110">
        <f>[1]Outubro!$G$11</f>
        <v>30</v>
      </c>
      <c r="I5" s="110">
        <f>[1]Outubro!$G$12</f>
        <v>46</v>
      </c>
      <c r="J5" s="110">
        <f>[1]Outubro!$G$13</f>
        <v>48</v>
      </c>
      <c r="K5" s="110">
        <f>[1]Outubro!$G$14</f>
        <v>41</v>
      </c>
      <c r="L5" s="110">
        <f>[1]Outubro!$G$15</f>
        <v>31</v>
      </c>
      <c r="M5" s="110">
        <f>[1]Outubro!$G$16</f>
        <v>27</v>
      </c>
      <c r="N5" s="110">
        <f>[1]Outubro!$G$17</f>
        <v>46</v>
      </c>
      <c r="O5" s="110">
        <f>[1]Outubro!$G$18</f>
        <v>42</v>
      </c>
      <c r="P5" s="110">
        <f>[1]Outubro!$G$19</f>
        <v>31</v>
      </c>
      <c r="Q5" s="110">
        <f>[1]Outubro!$G$20</f>
        <v>29</v>
      </c>
      <c r="R5" s="110">
        <f>[1]Outubro!$G$21</f>
        <v>24</v>
      </c>
      <c r="S5" s="110">
        <f>[1]Outubro!$G$22</f>
        <v>23</v>
      </c>
      <c r="T5" s="110">
        <f>[1]Outubro!$G$23</f>
        <v>37</v>
      </c>
      <c r="U5" s="110">
        <f>[1]Outubro!$G$24</f>
        <v>54</v>
      </c>
      <c r="V5" s="110">
        <f>[1]Outubro!$G$25</f>
        <v>37</v>
      </c>
      <c r="W5" s="110">
        <f>[1]Outubro!$G$26</f>
        <v>26</v>
      </c>
      <c r="X5" s="110">
        <f>[1]Outubro!$G$27</f>
        <v>17</v>
      </c>
      <c r="Y5" s="110">
        <f>[1]Outubro!$G$28</f>
        <v>36</v>
      </c>
      <c r="Z5" s="110">
        <f>[1]Outubro!$G$29</f>
        <v>45</v>
      </c>
      <c r="AA5" s="110">
        <f>[1]Outubro!$G$30</f>
        <v>41</v>
      </c>
      <c r="AB5" s="110">
        <f>[1]Outubro!$G$31</f>
        <v>36</v>
      </c>
      <c r="AC5" s="110">
        <f>[1]Outubro!$G$32</f>
        <v>40</v>
      </c>
      <c r="AD5" s="110">
        <f>[1]Outubro!$G$33</f>
        <v>45</v>
      </c>
      <c r="AE5" s="110">
        <f>[1]Outubro!$G$34</f>
        <v>57</v>
      </c>
      <c r="AF5" s="110">
        <f>[1]Outubro!$G$35</f>
        <v>48</v>
      </c>
      <c r="AG5" s="117">
        <f t="shared" ref="AG5" si="1">MIN(B5:AF5)</f>
        <v>17</v>
      </c>
      <c r="AH5" s="116">
        <f t="shared" ref="AH5" si="2">AVERAGE(B5:AF5)</f>
        <v>36.354838709677416</v>
      </c>
    </row>
    <row r="6" spans="1:38" x14ac:dyDescent="0.2">
      <c r="A6" s="48" t="s">
        <v>0</v>
      </c>
      <c r="B6" s="112">
        <f>[2]Outubro!$G$5</f>
        <v>37</v>
      </c>
      <c r="C6" s="112">
        <f>[2]Outubro!$G$6</f>
        <v>27</v>
      </c>
      <c r="D6" s="112">
        <f>[2]Outubro!$G$7</f>
        <v>19</v>
      </c>
      <c r="E6" s="112">
        <f>[2]Outubro!$G$8</f>
        <v>29</v>
      </c>
      <c r="F6" s="112">
        <f>[2]Outubro!$G$9</f>
        <v>62</v>
      </c>
      <c r="G6" s="112">
        <f>[2]Outubro!$G$10</f>
        <v>20</v>
      </c>
      <c r="H6" s="112">
        <f>[2]Outubro!$G$11</f>
        <v>25</v>
      </c>
      <c r="I6" s="112">
        <f>[2]Outubro!$G$12</f>
        <v>55</v>
      </c>
      <c r="J6" s="112">
        <f>[2]Outubro!$G$13</f>
        <v>28</v>
      </c>
      <c r="K6" s="112">
        <f>[2]Outubro!$G$14</f>
        <v>32</v>
      </c>
      <c r="L6" s="112">
        <f>[2]Outubro!$G$15</f>
        <v>26</v>
      </c>
      <c r="M6" s="112">
        <f>[2]Outubro!$G$16</f>
        <v>46</v>
      </c>
      <c r="N6" s="112">
        <f>[2]Outubro!$G$17</f>
        <v>36</v>
      </c>
      <c r="O6" s="112">
        <f>[2]Outubro!$G$18</f>
        <v>37</v>
      </c>
      <c r="P6" s="112">
        <f>[2]Outubro!$G$19</f>
        <v>28</v>
      </c>
      <c r="Q6" s="112">
        <f>[2]Outubro!$G$20</f>
        <v>19</v>
      </c>
      <c r="R6" s="112">
        <f>[2]Outubro!$G$21</f>
        <v>17</v>
      </c>
      <c r="S6" s="112">
        <f>[2]Outubro!$G$22</f>
        <v>24</v>
      </c>
      <c r="T6" s="112">
        <f>[2]Outubro!$G$23</f>
        <v>43</v>
      </c>
      <c r="U6" s="112">
        <f>[2]Outubro!$G$24</f>
        <v>43</v>
      </c>
      <c r="V6" s="112">
        <f>[2]Outubro!$G$25</f>
        <v>30</v>
      </c>
      <c r="W6" s="112">
        <f>[2]Outubro!$G$26</f>
        <v>23</v>
      </c>
      <c r="X6" s="112">
        <f>[2]Outubro!$G$27</f>
        <v>17</v>
      </c>
      <c r="Y6" s="112">
        <f>[2]Outubro!$G$28</f>
        <v>47</v>
      </c>
      <c r="Z6" s="112">
        <f>[2]Outubro!$G$29</f>
        <v>57</v>
      </c>
      <c r="AA6" s="112">
        <f>[2]Outubro!$G$30</f>
        <v>45</v>
      </c>
      <c r="AB6" s="112">
        <f>[2]Outubro!$G$31</f>
        <v>49</v>
      </c>
      <c r="AC6" s="112">
        <f>[2]Outubro!$G$32</f>
        <v>38</v>
      </c>
      <c r="AD6" s="112">
        <f>[2]Outubro!$G$33</f>
        <v>29</v>
      </c>
      <c r="AE6" s="112">
        <f>[2]Outubro!$G$34</f>
        <v>27</v>
      </c>
      <c r="AF6" s="112">
        <f>[2]Outubro!$G$35</f>
        <v>34</v>
      </c>
      <c r="AG6" s="117">
        <f t="shared" ref="AG6:AG49" si="3">MIN(B6:AF6)</f>
        <v>17</v>
      </c>
      <c r="AH6" s="116">
        <f t="shared" ref="AH6:AH49" si="4">AVERAGE(B6:AF6)</f>
        <v>33.838709677419352</v>
      </c>
    </row>
    <row r="7" spans="1:38" x14ac:dyDescent="0.2">
      <c r="A7" s="48" t="s">
        <v>85</v>
      </c>
      <c r="B7" s="112">
        <f>[3]Outubro!$G$5</f>
        <v>51</v>
      </c>
      <c r="C7" s="112">
        <f>[3]Outubro!$G$6</f>
        <v>42</v>
      </c>
      <c r="D7" s="112">
        <f>[3]Outubro!$G$7</f>
        <v>34</v>
      </c>
      <c r="E7" s="112">
        <f>[3]Outubro!$G$8</f>
        <v>30</v>
      </c>
      <c r="F7" s="112">
        <f>[3]Outubro!$G$9</f>
        <v>49</v>
      </c>
      <c r="G7" s="112">
        <f>[3]Outubro!$G$10</f>
        <v>35</v>
      </c>
      <c r="H7" s="112">
        <f>[3]Outubro!$G$11</f>
        <v>29</v>
      </c>
      <c r="I7" s="112">
        <f>[3]Outubro!$G$12</f>
        <v>78</v>
      </c>
      <c r="J7" s="112">
        <f>[3]Outubro!$G$13</f>
        <v>45</v>
      </c>
      <c r="K7" s="112">
        <f>[3]Outubro!$G$14</f>
        <v>49</v>
      </c>
      <c r="L7" s="112">
        <f>[3]Outubro!$G$15</f>
        <v>40</v>
      </c>
      <c r="M7" s="112">
        <f>[3]Outubro!$G$16</f>
        <v>44</v>
      </c>
      <c r="N7" s="112">
        <f>[3]Outubro!$G$17</f>
        <v>50</v>
      </c>
      <c r="O7" s="112">
        <f>[3]Outubro!$G$18</f>
        <v>49</v>
      </c>
      <c r="P7" s="112">
        <f>[3]Outubro!$G$19</f>
        <v>41</v>
      </c>
      <c r="Q7" s="112">
        <f>[3]Outubro!$G$20</f>
        <v>33</v>
      </c>
      <c r="R7" s="112">
        <f>[3]Outubro!$G$21</f>
        <v>42</v>
      </c>
      <c r="S7" s="112">
        <f>[3]Outubro!$G$22</f>
        <v>35</v>
      </c>
      <c r="T7" s="112">
        <f>[3]Outubro!$G$23</f>
        <v>47</v>
      </c>
      <c r="U7" s="112">
        <f>[3]Outubro!$G$24</f>
        <v>44</v>
      </c>
      <c r="V7" s="112">
        <f>[3]Outubro!$G$25</f>
        <v>40</v>
      </c>
      <c r="W7" s="112">
        <f>[3]Outubro!$G$26</f>
        <v>30</v>
      </c>
      <c r="X7" s="112">
        <f>[3]Outubro!$G$27</f>
        <v>32</v>
      </c>
      <c r="Y7" s="112">
        <f>[3]Outubro!$G$28</f>
        <v>49</v>
      </c>
      <c r="Z7" s="112">
        <f>[3]Outubro!$G$29</f>
        <v>65</v>
      </c>
      <c r="AA7" s="112">
        <f>[3]Outubro!$G$30</f>
        <v>63</v>
      </c>
      <c r="AB7" s="112">
        <f>[3]Outubro!$G$31</f>
        <v>50</v>
      </c>
      <c r="AC7" s="112">
        <f>[3]Outubro!$G$32</f>
        <v>44</v>
      </c>
      <c r="AD7" s="112">
        <f>[3]Outubro!$G$33</f>
        <v>58</v>
      </c>
      <c r="AE7" s="112">
        <f>[3]Outubro!$G$34</f>
        <v>61</v>
      </c>
      <c r="AF7" s="112">
        <f>[3]Outubro!$G$35</f>
        <v>69</v>
      </c>
      <c r="AG7" s="117">
        <f t="shared" si="3"/>
        <v>29</v>
      </c>
      <c r="AH7" s="116">
        <f t="shared" si="4"/>
        <v>46.064516129032256</v>
      </c>
    </row>
    <row r="8" spans="1:38" x14ac:dyDescent="0.2">
      <c r="A8" s="48" t="s">
        <v>1</v>
      </c>
      <c r="B8" s="112">
        <f>[4]Outubro!$G$5</f>
        <v>37</v>
      </c>
      <c r="C8" s="112">
        <f>[4]Outubro!$G$6</f>
        <v>32</v>
      </c>
      <c r="D8" s="112">
        <f>[4]Outubro!$G$7</f>
        <v>30</v>
      </c>
      <c r="E8" s="112">
        <f>[4]Outubro!$G$8</f>
        <v>19</v>
      </c>
      <c r="F8" s="112">
        <f>[4]Outubro!$G$9</f>
        <v>42</v>
      </c>
      <c r="G8" s="112">
        <f>[4]Outubro!$G$10</f>
        <v>30</v>
      </c>
      <c r="H8" s="112">
        <f>[4]Outubro!$G$11</f>
        <v>33</v>
      </c>
      <c r="I8" s="112">
        <f>[4]Outubro!$G$12</f>
        <v>75</v>
      </c>
      <c r="J8" s="112">
        <f>[4]Outubro!$G$13</f>
        <v>49</v>
      </c>
      <c r="K8" s="112">
        <f>[4]Outubro!$G$14</f>
        <v>39</v>
      </c>
      <c r="L8" s="112">
        <f>[4]Outubro!$G$15</f>
        <v>36</v>
      </c>
      <c r="M8" s="112">
        <f>[4]Outubro!$G$16</f>
        <v>56</v>
      </c>
      <c r="N8" s="112">
        <f>[4]Outubro!$G$17</f>
        <v>49</v>
      </c>
      <c r="O8" s="112">
        <f>[4]Outubro!$G$18</f>
        <v>39</v>
      </c>
      <c r="P8" s="112">
        <f>[4]Outubro!$G$19</f>
        <v>32</v>
      </c>
      <c r="Q8" s="112">
        <f>[4]Outubro!$G$20</f>
        <v>34</v>
      </c>
      <c r="R8" s="112">
        <f>[4]Outubro!$G$21</f>
        <v>30</v>
      </c>
      <c r="S8" s="112">
        <f>[4]Outubro!$G$22</f>
        <v>31</v>
      </c>
      <c r="T8" s="112">
        <f>[4]Outubro!$G$23</f>
        <v>33</v>
      </c>
      <c r="U8" s="112">
        <f>[4]Outubro!$G$24</f>
        <v>49</v>
      </c>
      <c r="V8" s="112">
        <f>[4]Outubro!$G$25</f>
        <v>35</v>
      </c>
      <c r="W8" s="112">
        <f>[4]Outubro!$G$26</f>
        <v>36</v>
      </c>
      <c r="X8" s="112">
        <f>[4]Outubro!$G$27</f>
        <v>34</v>
      </c>
      <c r="Y8" s="112">
        <f>[4]Outubro!$G$28</f>
        <v>55</v>
      </c>
      <c r="Z8" s="112">
        <f>[4]Outubro!$G$29</f>
        <v>55</v>
      </c>
      <c r="AA8" s="112">
        <f>[4]Outubro!$G$30</f>
        <v>34</v>
      </c>
      <c r="AB8" s="112">
        <f>[4]Outubro!$G$31</f>
        <v>34</v>
      </c>
      <c r="AC8" s="112">
        <f>[4]Outubro!$G$32</f>
        <v>32</v>
      </c>
      <c r="AD8" s="112">
        <f>[4]Outubro!$G$33</f>
        <v>35</v>
      </c>
      <c r="AE8" s="112">
        <f>[4]Outubro!$G$34</f>
        <v>36</v>
      </c>
      <c r="AF8" s="112">
        <f>[4]Outubro!$G$35</f>
        <v>51</v>
      </c>
      <c r="AG8" s="117">
        <f t="shared" si="3"/>
        <v>19</v>
      </c>
      <c r="AH8" s="116">
        <f t="shared" si="4"/>
        <v>39.096774193548384</v>
      </c>
    </row>
    <row r="9" spans="1:38" x14ac:dyDescent="0.2">
      <c r="A9" s="48" t="s">
        <v>146</v>
      </c>
      <c r="B9" s="112">
        <f>[5]Outubro!$G$5</f>
        <v>47</v>
      </c>
      <c r="C9" s="112">
        <f>[5]Outubro!$G$6</f>
        <v>40</v>
      </c>
      <c r="D9" s="112">
        <f>[5]Outubro!$G$7</f>
        <v>29</v>
      </c>
      <c r="E9" s="112">
        <f>[5]Outubro!$G$8</f>
        <v>39</v>
      </c>
      <c r="F9" s="112">
        <f>[5]Outubro!$G$9</f>
        <v>79</v>
      </c>
      <c r="G9" s="112">
        <f>[5]Outubro!$G$10</f>
        <v>31</v>
      </c>
      <c r="H9" s="112">
        <f>[5]Outubro!$G$11</f>
        <v>38</v>
      </c>
      <c r="I9" s="112">
        <f>[5]Outubro!$G$12</f>
        <v>65</v>
      </c>
      <c r="J9" s="112">
        <f>[5]Outubro!$G$13</f>
        <v>36</v>
      </c>
      <c r="K9" s="112">
        <f>[5]Outubro!$G$14</f>
        <v>41</v>
      </c>
      <c r="L9" s="112">
        <f>[5]Outubro!$G$15</f>
        <v>35</v>
      </c>
      <c r="M9" s="112">
        <f>[5]Outubro!$G$16</f>
        <v>48</v>
      </c>
      <c r="N9" s="112">
        <f>[5]Outubro!$G$17</f>
        <v>46</v>
      </c>
      <c r="O9" s="112">
        <f>[5]Outubro!$G$18</f>
        <v>47</v>
      </c>
      <c r="P9" s="112">
        <f>[5]Outubro!$G$19</f>
        <v>34</v>
      </c>
      <c r="Q9" s="112">
        <f>[5]Outubro!$G$20</f>
        <v>28</v>
      </c>
      <c r="R9" s="112">
        <f>[5]Outubro!$G$21</f>
        <v>27</v>
      </c>
      <c r="S9" s="112">
        <f>[5]Outubro!$G$22</f>
        <v>29</v>
      </c>
      <c r="T9" s="112">
        <f>[5]Outubro!$G$23</f>
        <v>47</v>
      </c>
      <c r="U9" s="112">
        <f>[5]Outubro!$G$24</f>
        <v>56</v>
      </c>
      <c r="V9" s="112">
        <f>[5]Outubro!$G$25</f>
        <v>42</v>
      </c>
      <c r="W9" s="112">
        <f>[5]Outubro!$G$26</f>
        <v>32</v>
      </c>
      <c r="X9" s="112">
        <f>[5]Outubro!$G$27</f>
        <v>32</v>
      </c>
      <c r="Y9" s="112">
        <f>[5]Outubro!$G$28</f>
        <v>64</v>
      </c>
      <c r="Z9" s="112">
        <f>[5]Outubro!$G$29</f>
        <v>69</v>
      </c>
      <c r="AA9" s="112">
        <f>[5]Outubro!$G$30</f>
        <v>57</v>
      </c>
      <c r="AB9" s="112">
        <f>[5]Outubro!$G$31</f>
        <v>58</v>
      </c>
      <c r="AC9" s="112">
        <f>[5]Outubro!$G$32</f>
        <v>48</v>
      </c>
      <c r="AD9" s="112">
        <f>[5]Outubro!$G$33</f>
        <v>42</v>
      </c>
      <c r="AE9" s="112">
        <f>[5]Outubro!$G$34</f>
        <v>42</v>
      </c>
      <c r="AF9" s="112">
        <f>[5]Outubro!$G$35</f>
        <v>48</v>
      </c>
      <c r="AG9" s="117">
        <f t="shared" si="3"/>
        <v>27</v>
      </c>
      <c r="AH9" s="116">
        <f t="shared" si="4"/>
        <v>44.387096774193552</v>
      </c>
      <c r="AL9" t="s">
        <v>35</v>
      </c>
    </row>
    <row r="10" spans="1:38" x14ac:dyDescent="0.2">
      <c r="A10" s="48" t="s">
        <v>91</v>
      </c>
      <c r="B10" s="112">
        <f>[6]Outubro!$G$5</f>
        <v>52</v>
      </c>
      <c r="C10" s="112">
        <f>[6]Outubro!$G$6</f>
        <v>41</v>
      </c>
      <c r="D10" s="112">
        <f>[6]Outubro!$G$7</f>
        <v>37</v>
      </c>
      <c r="E10" s="112">
        <f>[6]Outubro!$G$8</f>
        <v>38</v>
      </c>
      <c r="F10" s="112">
        <f>[6]Outubro!$G$9</f>
        <v>41</v>
      </c>
      <c r="G10" s="112">
        <f>[6]Outubro!$G$10</f>
        <v>38</v>
      </c>
      <c r="H10" s="112">
        <f>[6]Outubro!$G$11</f>
        <v>40</v>
      </c>
      <c r="I10" s="112">
        <f>[6]Outubro!$G$12</f>
        <v>44</v>
      </c>
      <c r="J10" s="112">
        <f>[6]Outubro!$G$13</f>
        <v>51</v>
      </c>
      <c r="K10" s="112">
        <f>[6]Outubro!$G$14</f>
        <v>35</v>
      </c>
      <c r="L10" s="112">
        <f>[6]Outubro!$G$15</f>
        <v>37</v>
      </c>
      <c r="M10" s="112">
        <f>[6]Outubro!$G$16</f>
        <v>39</v>
      </c>
      <c r="N10" s="112">
        <f>[6]Outubro!$G$17</f>
        <v>47</v>
      </c>
      <c r="O10" s="112">
        <f>[6]Outubro!$G$18</f>
        <v>44</v>
      </c>
      <c r="P10" s="112">
        <f>[6]Outubro!$G$19</f>
        <v>38</v>
      </c>
      <c r="Q10" s="112">
        <f>[6]Outubro!$G$20</f>
        <v>35</v>
      </c>
      <c r="R10" s="112">
        <f>[6]Outubro!$G$21</f>
        <v>32</v>
      </c>
      <c r="S10" s="112">
        <f>[6]Outubro!$G$22</f>
        <v>29</v>
      </c>
      <c r="T10" s="112">
        <f>[6]Outubro!$G$23</f>
        <v>31</v>
      </c>
      <c r="U10" s="112">
        <f>[6]Outubro!$G$24</f>
        <v>44</v>
      </c>
      <c r="V10" s="112">
        <f>[6]Outubro!$G$25</f>
        <v>41</v>
      </c>
      <c r="W10" s="112">
        <f>[6]Outubro!$G$26</f>
        <v>29</v>
      </c>
      <c r="X10" s="112">
        <f>[6]Outubro!$G$27</f>
        <v>29</v>
      </c>
      <c r="Y10" s="112">
        <f>[6]Outubro!$G$28</f>
        <v>50</v>
      </c>
      <c r="Z10" s="112">
        <f>[6]Outubro!$G$29</f>
        <v>62</v>
      </c>
      <c r="AA10" s="112">
        <f>[6]Outubro!$G$30</f>
        <v>50</v>
      </c>
      <c r="AB10" s="112">
        <f>[6]Outubro!$G$31</f>
        <v>38</v>
      </c>
      <c r="AC10" s="112">
        <f>[6]Outubro!$G$32</f>
        <v>47</v>
      </c>
      <c r="AD10" s="112">
        <f>[6]Outubro!$G$33</f>
        <v>42</v>
      </c>
      <c r="AE10" s="112">
        <f>[6]Outubro!$G$34</f>
        <v>41</v>
      </c>
      <c r="AF10" s="112">
        <f>[6]Outubro!$G$35</f>
        <v>45</v>
      </c>
      <c r="AG10" s="117">
        <f t="shared" si="3"/>
        <v>29</v>
      </c>
      <c r="AH10" s="116">
        <f t="shared" si="4"/>
        <v>40.87096774193548</v>
      </c>
    </row>
    <row r="11" spans="1:38" x14ac:dyDescent="0.2">
      <c r="A11" s="48" t="s">
        <v>49</v>
      </c>
      <c r="B11" s="112">
        <f>[7]Outubro!$G$5</f>
        <v>54</v>
      </c>
      <c r="C11" s="112">
        <f>[7]Outubro!$G$6</f>
        <v>39</v>
      </c>
      <c r="D11" s="112">
        <f>[7]Outubro!$G$7</f>
        <v>31</v>
      </c>
      <c r="E11" s="112">
        <f>[7]Outubro!$G$8</f>
        <v>23</v>
      </c>
      <c r="F11" s="112">
        <f>[7]Outubro!$G$9</f>
        <v>38</v>
      </c>
      <c r="G11" s="112">
        <f>[7]Outubro!$G$10</f>
        <v>31</v>
      </c>
      <c r="H11" s="112">
        <f>[7]Outubro!$G$11</f>
        <v>30</v>
      </c>
      <c r="I11" s="112">
        <f>[7]Outubro!$G$12</f>
        <v>66</v>
      </c>
      <c r="J11" s="112">
        <f>[7]Outubro!$G$13</f>
        <v>40</v>
      </c>
      <c r="K11" s="112">
        <f>[7]Outubro!$G$14</f>
        <v>41</v>
      </c>
      <c r="L11" s="112">
        <f>[7]Outubro!$G$15</f>
        <v>28</v>
      </c>
      <c r="M11" s="112">
        <f>[7]Outubro!$G$16</f>
        <v>32</v>
      </c>
      <c r="N11" s="112">
        <f>[7]Outubro!$G$17</f>
        <v>53</v>
      </c>
      <c r="O11" s="112">
        <f>[7]Outubro!$G$18</f>
        <v>48</v>
      </c>
      <c r="P11" s="112">
        <f>[7]Outubro!$G$19</f>
        <v>40</v>
      </c>
      <c r="Q11" s="112">
        <f>[7]Outubro!$G$20</f>
        <v>26</v>
      </c>
      <c r="R11" s="112">
        <f>[7]Outubro!$G$21</f>
        <v>39</v>
      </c>
      <c r="S11" s="112">
        <f>[7]Outubro!$G$22</f>
        <v>33</v>
      </c>
      <c r="T11" s="112">
        <f>[7]Outubro!$G$23</f>
        <v>51</v>
      </c>
      <c r="U11" s="112">
        <f>[7]Outubro!$G$24</f>
        <v>36</v>
      </c>
      <c r="V11" s="112">
        <f>[7]Outubro!$G$25</f>
        <v>33</v>
      </c>
      <c r="W11" s="112">
        <f>[7]Outubro!$G$26</f>
        <v>31</v>
      </c>
      <c r="X11" s="112">
        <f>[7]Outubro!$G$27</f>
        <v>21</v>
      </c>
      <c r="Y11" s="112">
        <f>[7]Outubro!$G$28</f>
        <v>37</v>
      </c>
      <c r="Z11" s="112">
        <f>[7]Outubro!$G$29</f>
        <v>54</v>
      </c>
      <c r="AA11" s="112">
        <f>[7]Outubro!$G$30</f>
        <v>47</v>
      </c>
      <c r="AB11" s="112">
        <f>[7]Outubro!$G$31</f>
        <v>48</v>
      </c>
      <c r="AC11" s="112">
        <f>[7]Outubro!$G$32</f>
        <v>53</v>
      </c>
      <c r="AD11" s="112">
        <f>[7]Outubro!$G$33</f>
        <v>52</v>
      </c>
      <c r="AE11" s="112">
        <f>[7]Outubro!$G$34</f>
        <v>52</v>
      </c>
      <c r="AF11" s="112">
        <f>[7]Outubro!$G$35</f>
        <v>67</v>
      </c>
      <c r="AG11" s="117">
        <f t="shared" si="3"/>
        <v>21</v>
      </c>
      <c r="AH11" s="116">
        <f t="shared" si="4"/>
        <v>41.096774193548384</v>
      </c>
    </row>
    <row r="12" spans="1:38" hidden="1" x14ac:dyDescent="0.2">
      <c r="A12" s="48" t="s">
        <v>31</v>
      </c>
      <c r="B12" s="112" t="str">
        <f>[8]Outubro!$G$5</f>
        <v>*</v>
      </c>
      <c r="C12" s="112" t="str">
        <f>[8]Outubro!$G$6</f>
        <v>*</v>
      </c>
      <c r="D12" s="112" t="str">
        <f>[8]Outubro!$G$7</f>
        <v>*</v>
      </c>
      <c r="E12" s="112" t="str">
        <f>[8]Outubro!$G$8</f>
        <v>*</v>
      </c>
      <c r="F12" s="112" t="str">
        <f>[8]Outubro!$G$9</f>
        <v>*</v>
      </c>
      <c r="G12" s="112" t="str">
        <f>[8]Outubro!$G$10</f>
        <v>*</v>
      </c>
      <c r="H12" s="112" t="str">
        <f>[8]Outubro!$G$11</f>
        <v>*</v>
      </c>
      <c r="I12" s="112" t="str">
        <f>[8]Outubro!$G$12</f>
        <v>*</v>
      </c>
      <c r="J12" s="112" t="str">
        <f>[8]Outubro!$G$13</f>
        <v>*</v>
      </c>
      <c r="K12" s="112" t="str">
        <f>[8]Outubro!$G$14</f>
        <v>*</v>
      </c>
      <c r="L12" s="112" t="str">
        <f>[8]Outubro!$G$15</f>
        <v>*</v>
      </c>
      <c r="M12" s="112" t="str">
        <f>[8]Outubro!$G$16</f>
        <v>*</v>
      </c>
      <c r="N12" s="112" t="str">
        <f>[8]Outubro!$G$17</f>
        <v>*</v>
      </c>
      <c r="O12" s="112" t="str">
        <f>[8]Outubro!$G$18</f>
        <v>*</v>
      </c>
      <c r="P12" s="112" t="str">
        <f>[8]Outubro!$G$19</f>
        <v>*</v>
      </c>
      <c r="Q12" s="112" t="str">
        <f>[8]Outubro!$G$20</f>
        <v>*</v>
      </c>
      <c r="R12" s="112" t="str">
        <f>[8]Outubro!$G$21</f>
        <v>*</v>
      </c>
      <c r="S12" s="112" t="str">
        <f>[8]Outubro!$G$22</f>
        <v>*</v>
      </c>
      <c r="T12" s="112" t="str">
        <f>[8]Outubro!$G$23</f>
        <v>*</v>
      </c>
      <c r="U12" s="112" t="str">
        <f>[8]Outubro!$G$24</f>
        <v>*</v>
      </c>
      <c r="V12" s="112" t="str">
        <f>[8]Outubro!$G$25</f>
        <v>*</v>
      </c>
      <c r="W12" s="112" t="str">
        <f>[8]Outubro!$G$26</f>
        <v>*</v>
      </c>
      <c r="X12" s="112" t="str">
        <f>[8]Outubro!$G$27</f>
        <v>*</v>
      </c>
      <c r="Y12" s="112" t="str">
        <f>[8]Outubro!$G$28</f>
        <v>*</v>
      </c>
      <c r="Z12" s="112" t="str">
        <f>[8]Outubro!$G$29</f>
        <v>*</v>
      </c>
      <c r="AA12" s="112" t="str">
        <f>[8]Outubro!$G$30</f>
        <v>*</v>
      </c>
      <c r="AB12" s="112" t="str">
        <f>[8]Outubro!$G$31</f>
        <v>*</v>
      </c>
      <c r="AC12" s="112" t="str">
        <f>[8]Outubro!$G$32</f>
        <v>*</v>
      </c>
      <c r="AD12" s="112" t="str">
        <f>[8]Outubro!$G$33</f>
        <v>*</v>
      </c>
      <c r="AE12" s="112" t="str">
        <f>[8]Outubro!$G$34</f>
        <v>*</v>
      </c>
      <c r="AF12" s="112" t="str">
        <f>[8]Outubro!$G$35</f>
        <v>*</v>
      </c>
      <c r="AG12" s="117" t="s">
        <v>197</v>
      </c>
      <c r="AH12" s="116" t="s">
        <v>197</v>
      </c>
      <c r="AL12" t="s">
        <v>35</v>
      </c>
    </row>
    <row r="13" spans="1:38" x14ac:dyDescent="0.2">
      <c r="A13" s="48" t="s">
        <v>94</v>
      </c>
      <c r="B13" s="112">
        <f>[9]Outubro!$G$5</f>
        <v>41</v>
      </c>
      <c r="C13" s="112">
        <f>[9]Outubro!$G$6</f>
        <v>39</v>
      </c>
      <c r="D13" s="112">
        <f>[9]Outubro!$G$7</f>
        <v>34</v>
      </c>
      <c r="E13" s="112">
        <f>[9]Outubro!$G$8</f>
        <v>36</v>
      </c>
      <c r="F13" s="112">
        <f>[9]Outubro!$G$9</f>
        <v>45</v>
      </c>
      <c r="G13" s="112">
        <f>[9]Outubro!$G$10</f>
        <v>34</v>
      </c>
      <c r="H13" s="112">
        <f>[9]Outubro!$G$11</f>
        <v>32</v>
      </c>
      <c r="I13" s="112">
        <f>[9]Outubro!$G$12</f>
        <v>78</v>
      </c>
      <c r="J13" s="112">
        <f>[9]Outubro!$G$13</f>
        <v>45</v>
      </c>
      <c r="K13" s="112">
        <f>[9]Outubro!$G$14</f>
        <v>45</v>
      </c>
      <c r="L13" s="112">
        <f>[9]Outubro!$G$15</f>
        <v>39</v>
      </c>
      <c r="M13" s="112">
        <f>[9]Outubro!$G$16</f>
        <v>52</v>
      </c>
      <c r="N13" s="112">
        <f>[9]Outubro!$G$17</f>
        <v>45</v>
      </c>
      <c r="O13" s="112">
        <f>[9]Outubro!$G$18</f>
        <v>45</v>
      </c>
      <c r="P13" s="112">
        <f>[9]Outubro!$G$19</f>
        <v>38</v>
      </c>
      <c r="Q13" s="112">
        <f>[9]Outubro!$G$20</f>
        <v>37</v>
      </c>
      <c r="R13" s="112">
        <f>[9]Outubro!$G$21</f>
        <v>26</v>
      </c>
      <c r="S13" s="112">
        <f>[9]Outubro!$G$22</f>
        <v>31</v>
      </c>
      <c r="T13" s="112">
        <f>[9]Outubro!$G$23</f>
        <v>40</v>
      </c>
      <c r="U13" s="112">
        <f>[9]Outubro!$G$24</f>
        <v>46</v>
      </c>
      <c r="V13" s="112">
        <f>[9]Outubro!$G$25</f>
        <v>36</v>
      </c>
      <c r="W13" s="112">
        <f>[9]Outubro!$G$26</f>
        <v>35</v>
      </c>
      <c r="X13" s="112">
        <f>[9]Outubro!$G$27</f>
        <v>32</v>
      </c>
      <c r="Y13" s="112">
        <f>[9]Outubro!$G$28</f>
        <v>47</v>
      </c>
      <c r="Z13" s="112">
        <f>[9]Outubro!$G$29</f>
        <v>55</v>
      </c>
      <c r="AA13" s="112">
        <f>[9]Outubro!$G$30</f>
        <v>52</v>
      </c>
      <c r="AB13" s="112">
        <f>[9]Outubro!$G$31</f>
        <v>41</v>
      </c>
      <c r="AC13" s="112">
        <f>[9]Outubro!$G$32</f>
        <v>37</v>
      </c>
      <c r="AD13" s="112">
        <f>[9]Outubro!$G$33</f>
        <v>39</v>
      </c>
      <c r="AE13" s="112">
        <f>[9]Outubro!$G$34</f>
        <v>41</v>
      </c>
      <c r="AF13" s="112">
        <f>[9]Outubro!$G$35</f>
        <v>56</v>
      </c>
      <c r="AG13" s="117">
        <f t="shared" si="3"/>
        <v>26</v>
      </c>
      <c r="AH13" s="116">
        <f t="shared" si="4"/>
        <v>41.903225806451616</v>
      </c>
    </row>
    <row r="14" spans="1:38" hidden="1" x14ac:dyDescent="0.2">
      <c r="A14" s="48" t="s">
        <v>98</v>
      </c>
      <c r="B14" s="112" t="str">
        <f>[10]Outubro!$G$5</f>
        <v>*</v>
      </c>
      <c r="C14" s="112" t="str">
        <f>[10]Outubro!$G$6</f>
        <v>*</v>
      </c>
      <c r="D14" s="112" t="str">
        <f>[10]Outubro!$G$7</f>
        <v>*</v>
      </c>
      <c r="E14" s="112" t="str">
        <f>[10]Outubro!$G$8</f>
        <v>*</v>
      </c>
      <c r="F14" s="112" t="str">
        <f>[10]Outubro!$G$9</f>
        <v>*</v>
      </c>
      <c r="G14" s="112" t="str">
        <f>[10]Outubro!$G$10</f>
        <v>*</v>
      </c>
      <c r="H14" s="112" t="str">
        <f>[10]Outubro!$G$11</f>
        <v>*</v>
      </c>
      <c r="I14" s="112" t="str">
        <f>[10]Outubro!$G$12</f>
        <v>*</v>
      </c>
      <c r="J14" s="112" t="str">
        <f>[10]Outubro!$G$13</f>
        <v>*</v>
      </c>
      <c r="K14" s="112" t="str">
        <f>[10]Outubro!$G$14</f>
        <v>*</v>
      </c>
      <c r="L14" s="112" t="str">
        <f>[10]Outubro!$G$15</f>
        <v>*</v>
      </c>
      <c r="M14" s="112" t="str">
        <f>[10]Outubro!$G$16</f>
        <v>*</v>
      </c>
      <c r="N14" s="112" t="str">
        <f>[10]Outubro!$G$17</f>
        <v>*</v>
      </c>
      <c r="O14" s="112" t="str">
        <f>[10]Outubro!$G$18</f>
        <v>*</v>
      </c>
      <c r="P14" s="112" t="str">
        <f>[10]Outubro!$G$19</f>
        <v>*</v>
      </c>
      <c r="Q14" s="112" t="str">
        <f>[10]Outubro!$G$20</f>
        <v>*</v>
      </c>
      <c r="R14" s="112" t="str">
        <f>[10]Outubro!$G$21</f>
        <v>*</v>
      </c>
      <c r="S14" s="112" t="str">
        <f>[10]Outubro!$G$22</f>
        <v>*</v>
      </c>
      <c r="T14" s="112" t="str">
        <f>[10]Outubro!$G$23</f>
        <v>*</v>
      </c>
      <c r="U14" s="112" t="str">
        <f>[10]Outubro!$G$24</f>
        <v>*</v>
      </c>
      <c r="V14" s="112" t="str">
        <f>[10]Outubro!$G$25</f>
        <v>*</v>
      </c>
      <c r="W14" s="112" t="str">
        <f>[10]Outubro!$G$26</f>
        <v>*</v>
      </c>
      <c r="X14" s="112" t="str">
        <f>[10]Outubro!$G$27</f>
        <v>*</v>
      </c>
      <c r="Y14" s="112" t="str">
        <f>[10]Outubro!$G$28</f>
        <v>*</v>
      </c>
      <c r="Z14" s="112" t="str">
        <f>[10]Outubro!$G$29</f>
        <v>*</v>
      </c>
      <c r="AA14" s="112" t="str">
        <f>[10]Outubro!$G$30</f>
        <v>*</v>
      </c>
      <c r="AB14" s="112" t="str">
        <f>[10]Outubro!$G$31</f>
        <v>*</v>
      </c>
      <c r="AC14" s="112" t="str">
        <f>[10]Outubro!$G$32</f>
        <v>*</v>
      </c>
      <c r="AD14" s="112" t="str">
        <f>[10]Outubro!$G$33</f>
        <v>*</v>
      </c>
      <c r="AE14" s="112" t="str">
        <f>[10]Outubro!$G$34</f>
        <v>*</v>
      </c>
      <c r="AF14" s="112" t="str">
        <f>[10]Outubro!$G$35</f>
        <v>*</v>
      </c>
      <c r="AG14" s="117" t="s">
        <v>197</v>
      </c>
      <c r="AH14" s="116" t="s">
        <v>197</v>
      </c>
    </row>
    <row r="15" spans="1:38" x14ac:dyDescent="0.2">
      <c r="A15" s="48" t="s">
        <v>101</v>
      </c>
      <c r="B15" s="112">
        <f>[11]Outubro!$G$5</f>
        <v>46</v>
      </c>
      <c r="C15" s="112">
        <f>[11]Outubro!$G$6</f>
        <v>33</v>
      </c>
      <c r="D15" s="112">
        <f>[11]Outubro!$G$7</f>
        <v>29</v>
      </c>
      <c r="E15" s="112">
        <f>[11]Outubro!$G$8</f>
        <v>34</v>
      </c>
      <c r="F15" s="112">
        <f>[11]Outubro!$G$9</f>
        <v>44</v>
      </c>
      <c r="G15" s="112">
        <f>[11]Outubro!$G$10</f>
        <v>30</v>
      </c>
      <c r="H15" s="112">
        <f>[11]Outubro!$G$11</f>
        <v>27</v>
      </c>
      <c r="I15" s="112">
        <f>[11]Outubro!$G$12</f>
        <v>67</v>
      </c>
      <c r="J15" s="112">
        <f>[11]Outubro!$G$13</f>
        <v>43</v>
      </c>
      <c r="K15" s="112">
        <f>[11]Outubro!$G$14</f>
        <v>45</v>
      </c>
      <c r="L15" s="112">
        <f>[11]Outubro!$G$15</f>
        <v>35</v>
      </c>
      <c r="M15" s="112">
        <f>[11]Outubro!$G$16</f>
        <v>50</v>
      </c>
      <c r="N15" s="112">
        <f>[11]Outubro!$G$17</f>
        <v>44</v>
      </c>
      <c r="O15" s="112">
        <f>[11]Outubro!$G$18</f>
        <v>47</v>
      </c>
      <c r="P15" s="112">
        <f>[11]Outubro!$G$19</f>
        <v>39</v>
      </c>
      <c r="Q15" s="112">
        <f>[11]Outubro!$G$20</f>
        <v>30</v>
      </c>
      <c r="R15" s="112">
        <f>[11]Outubro!$G$21</f>
        <v>26</v>
      </c>
      <c r="S15" s="112">
        <f>[11]Outubro!$G$22</f>
        <v>29</v>
      </c>
      <c r="T15" s="112">
        <f>[11]Outubro!$G$23</f>
        <v>44</v>
      </c>
      <c r="U15" s="112">
        <f>[11]Outubro!$G$24</f>
        <v>52</v>
      </c>
      <c r="V15" s="112">
        <f>[11]Outubro!$G$25</f>
        <v>41</v>
      </c>
      <c r="W15" s="112">
        <f>[11]Outubro!$G$26</f>
        <v>32</v>
      </c>
      <c r="X15" s="112">
        <f>[11]Outubro!$G$27</f>
        <v>30</v>
      </c>
      <c r="Y15" s="112">
        <f>[11]Outubro!$G$28</f>
        <v>43</v>
      </c>
      <c r="Z15" s="112">
        <f>[11]Outubro!$G$29</f>
        <v>64</v>
      </c>
      <c r="AA15" s="112">
        <f>[11]Outubro!$G$30</f>
        <v>58</v>
      </c>
      <c r="AB15" s="112">
        <f>[11]Outubro!$G$31</f>
        <v>61</v>
      </c>
      <c r="AC15" s="112">
        <f>[11]Outubro!$G$32</f>
        <v>46</v>
      </c>
      <c r="AD15" s="112">
        <f>[11]Outubro!$G$33</f>
        <v>51</v>
      </c>
      <c r="AE15" s="112">
        <f>[11]Outubro!$G$34</f>
        <v>38</v>
      </c>
      <c r="AF15" s="112">
        <f>[11]Outubro!$G$35</f>
        <v>44</v>
      </c>
      <c r="AG15" s="117">
        <f t="shared" si="3"/>
        <v>26</v>
      </c>
      <c r="AH15" s="116">
        <f t="shared" si="4"/>
        <v>42</v>
      </c>
    </row>
    <row r="16" spans="1:38" x14ac:dyDescent="0.2">
      <c r="A16" s="48" t="s">
        <v>147</v>
      </c>
      <c r="B16" s="112" t="str">
        <f>[12]Outubro!$G$5</f>
        <v>*</v>
      </c>
      <c r="C16" s="112">
        <f>[12]Outubro!$G$6</f>
        <v>58</v>
      </c>
      <c r="D16" s="112">
        <f>[12]Outubro!$G$7</f>
        <v>40</v>
      </c>
      <c r="E16" s="112">
        <f>[12]Outubro!$G$8</f>
        <v>39</v>
      </c>
      <c r="F16" s="112">
        <f>[12]Outubro!$G$9</f>
        <v>37</v>
      </c>
      <c r="G16" s="112">
        <f>[12]Outubro!$G$10</f>
        <v>35</v>
      </c>
      <c r="H16" s="112">
        <f>[12]Outubro!$G$11</f>
        <v>43</v>
      </c>
      <c r="I16" s="112">
        <f>[12]Outubro!$G$12</f>
        <v>48</v>
      </c>
      <c r="J16" s="112">
        <f>[12]Outubro!$G$13</f>
        <v>58</v>
      </c>
      <c r="K16" s="112">
        <f>[12]Outubro!$G$14</f>
        <v>39</v>
      </c>
      <c r="L16" s="112">
        <f>[12]Outubro!$G$15</f>
        <v>38</v>
      </c>
      <c r="M16" s="112">
        <f>[12]Outubro!$G$16</f>
        <v>36</v>
      </c>
      <c r="N16" s="112">
        <f>[12]Outubro!$G$17</f>
        <v>39</v>
      </c>
      <c r="O16" s="112">
        <f>[12]Outubro!$G$18</f>
        <v>40</v>
      </c>
      <c r="P16" s="112">
        <f>[12]Outubro!$G$19</f>
        <v>34</v>
      </c>
      <c r="Q16" s="112">
        <f>[12]Outubro!$G$20</f>
        <v>34</v>
      </c>
      <c r="R16" s="112">
        <f>[12]Outubro!$G$21</f>
        <v>33</v>
      </c>
      <c r="S16" s="112">
        <f>[12]Outubro!$G$22</f>
        <v>20</v>
      </c>
      <c r="T16" s="112">
        <f>[12]Outubro!$G$23</f>
        <v>28</v>
      </c>
      <c r="U16" s="112">
        <f>[12]Outubro!$G$24</f>
        <v>50</v>
      </c>
      <c r="V16" s="112">
        <f>[12]Outubro!$G$25</f>
        <v>36</v>
      </c>
      <c r="W16" s="112">
        <f>[12]Outubro!$G$26</f>
        <v>25</v>
      </c>
      <c r="X16" s="112">
        <f>[12]Outubro!$G$27</f>
        <v>28</v>
      </c>
      <c r="Y16" s="112">
        <f>[12]Outubro!$G$28</f>
        <v>52</v>
      </c>
      <c r="Z16" s="112">
        <f>[12]Outubro!$G$29</f>
        <v>65</v>
      </c>
      <c r="AA16" s="112">
        <f>[12]Outubro!$G$30</f>
        <v>48</v>
      </c>
      <c r="AB16" s="112">
        <f>[12]Outubro!$G$31</f>
        <v>38</v>
      </c>
      <c r="AC16" s="112">
        <f>[12]Outubro!$G$32</f>
        <v>44</v>
      </c>
      <c r="AD16" s="112">
        <f>[12]Outubro!$G$33</f>
        <v>45</v>
      </c>
      <c r="AE16" s="112">
        <f>[12]Outubro!$G$34</f>
        <v>66</v>
      </c>
      <c r="AF16" s="112">
        <f>[12]Outubro!$G$35</f>
        <v>56</v>
      </c>
      <c r="AG16" s="117">
        <f t="shared" si="3"/>
        <v>20</v>
      </c>
      <c r="AH16" s="116">
        <f t="shared" si="4"/>
        <v>41.733333333333334</v>
      </c>
    </row>
    <row r="17" spans="1:39" x14ac:dyDescent="0.2">
      <c r="A17" s="48" t="s">
        <v>2</v>
      </c>
      <c r="B17" s="112">
        <f>[13]Outubro!$G$5</f>
        <v>37</v>
      </c>
      <c r="C17" s="112">
        <f>[13]Outubro!$G$6</f>
        <v>37</v>
      </c>
      <c r="D17" s="112">
        <f>[13]Outubro!$G$7</f>
        <v>33</v>
      </c>
      <c r="E17" s="112">
        <f>[13]Outubro!$G$8</f>
        <v>24</v>
      </c>
      <c r="F17" s="112">
        <f>[13]Outubro!$G$9</f>
        <v>34</v>
      </c>
      <c r="G17" s="112">
        <f>[13]Outubro!$G$10</f>
        <v>31</v>
      </c>
      <c r="H17" s="112">
        <f>[13]Outubro!$G$11</f>
        <v>32</v>
      </c>
      <c r="I17" s="112">
        <f>[13]Outubro!$G$12</f>
        <v>49</v>
      </c>
      <c r="J17" s="112">
        <f>[13]Outubro!$G$13</f>
        <v>34</v>
      </c>
      <c r="K17" s="112">
        <f>[13]Outubro!$G$14</f>
        <v>28</v>
      </c>
      <c r="L17" s="112">
        <f>[13]Outubro!$G$15</f>
        <v>29</v>
      </c>
      <c r="M17" s="112">
        <f>[13]Outubro!$G$16</f>
        <v>33</v>
      </c>
      <c r="N17" s="112">
        <f>[13]Outubro!$G$17</f>
        <v>43</v>
      </c>
      <c r="O17" s="112">
        <f>[13]Outubro!$G$18</f>
        <v>34</v>
      </c>
      <c r="P17" s="112">
        <f>[13]Outubro!$G$19</f>
        <v>28</v>
      </c>
      <c r="Q17" s="112">
        <f>[13]Outubro!$G$20</f>
        <v>27</v>
      </c>
      <c r="R17" s="112">
        <f>[13]Outubro!$G$21</f>
        <v>30</v>
      </c>
      <c r="S17" s="112">
        <f>[13]Outubro!$G$22</f>
        <v>23</v>
      </c>
      <c r="T17" s="112">
        <f>[13]Outubro!$G$23</f>
        <v>29</v>
      </c>
      <c r="U17" s="112">
        <f>[13]Outubro!$G$24</f>
        <v>40</v>
      </c>
      <c r="V17" s="112">
        <f>[13]Outubro!$G$25</f>
        <v>29</v>
      </c>
      <c r="W17" s="112">
        <f>[13]Outubro!$G$26</f>
        <v>25</v>
      </c>
      <c r="X17" s="112">
        <f>[13]Outubro!$G$27</f>
        <v>21</v>
      </c>
      <c r="Y17" s="112">
        <f>[13]Outubro!$G$28</f>
        <v>41</v>
      </c>
      <c r="Z17" s="112">
        <f>[13]Outubro!$G$29</f>
        <v>50</v>
      </c>
      <c r="AA17" s="112">
        <f>[13]Outubro!$G$30</f>
        <v>41</v>
      </c>
      <c r="AB17" s="112">
        <f>[13]Outubro!$G$31</f>
        <v>39</v>
      </c>
      <c r="AC17" s="112">
        <f>[13]Outubro!$G$32</f>
        <v>42</v>
      </c>
      <c r="AD17" s="112">
        <f>[13]Outubro!$G$33</f>
        <v>44</v>
      </c>
      <c r="AE17" s="112">
        <f>[13]Outubro!$G$34</f>
        <v>36</v>
      </c>
      <c r="AF17" s="112">
        <f>[13]Outubro!$G$35</f>
        <v>42</v>
      </c>
      <c r="AG17" s="117">
        <f t="shared" si="3"/>
        <v>21</v>
      </c>
      <c r="AH17" s="116">
        <f t="shared" si="4"/>
        <v>34.354838709677416</v>
      </c>
      <c r="AJ17" s="12" t="s">
        <v>35</v>
      </c>
    </row>
    <row r="18" spans="1:39" hidden="1" x14ac:dyDescent="0.2">
      <c r="A18" s="48" t="s">
        <v>3</v>
      </c>
      <c r="B18" s="112" t="str">
        <f>[14]Outubro!$G$5</f>
        <v>*</v>
      </c>
      <c r="C18" s="112" t="str">
        <f>[14]Outubro!$G$6</f>
        <v>*</v>
      </c>
      <c r="D18" s="112" t="str">
        <f>[14]Outubro!$G$7</f>
        <v>*</v>
      </c>
      <c r="E18" s="112" t="str">
        <f>[14]Outubro!$G$8</f>
        <v>*</v>
      </c>
      <c r="F18" s="112" t="str">
        <f>[14]Outubro!$G$9</f>
        <v>*</v>
      </c>
      <c r="G18" s="112" t="str">
        <f>[14]Outubro!$G$10</f>
        <v>*</v>
      </c>
      <c r="H18" s="112" t="str">
        <f>[14]Outubro!$G$11</f>
        <v>*</v>
      </c>
      <c r="I18" s="112" t="str">
        <f>[14]Outubro!$G$12</f>
        <v>*</v>
      </c>
      <c r="J18" s="112" t="str">
        <f>[14]Outubro!$G$13</f>
        <v>*</v>
      </c>
      <c r="K18" s="112" t="str">
        <f>[14]Outubro!$G$14</f>
        <v>*</v>
      </c>
      <c r="L18" s="112" t="str">
        <f>[14]Outubro!$G$15</f>
        <v>*</v>
      </c>
      <c r="M18" s="112" t="str">
        <f>[14]Outubro!$G$16</f>
        <v>*</v>
      </c>
      <c r="N18" s="112" t="str">
        <f>[14]Outubro!$G$17</f>
        <v>*</v>
      </c>
      <c r="O18" s="112" t="str">
        <f>[14]Outubro!$G$18</f>
        <v>*</v>
      </c>
      <c r="P18" s="112" t="str">
        <f>[14]Outubro!$G$19</f>
        <v>*</v>
      </c>
      <c r="Q18" s="112" t="str">
        <f>[14]Outubro!$G$20</f>
        <v>*</v>
      </c>
      <c r="R18" s="112" t="str">
        <f>[14]Outubro!$G$21</f>
        <v>*</v>
      </c>
      <c r="S18" s="112" t="str">
        <f>[14]Outubro!$G$22</f>
        <v>*</v>
      </c>
      <c r="T18" s="112" t="str">
        <f>[14]Outubro!$G$23</f>
        <v>*</v>
      </c>
      <c r="U18" s="112" t="str">
        <f>[14]Outubro!$G$24</f>
        <v>*</v>
      </c>
      <c r="V18" s="112" t="str">
        <f>[14]Outubro!$G$25</f>
        <v>*</v>
      </c>
      <c r="W18" s="112" t="str">
        <f>[14]Outubro!$G$26</f>
        <v>*</v>
      </c>
      <c r="X18" s="112" t="str">
        <f>[14]Outubro!$G$27</f>
        <v>*</v>
      </c>
      <c r="Y18" s="112" t="str">
        <f>[14]Outubro!$G$28</f>
        <v>*</v>
      </c>
      <c r="Z18" s="112" t="str">
        <f>[14]Outubro!$G$29</f>
        <v>*</v>
      </c>
      <c r="AA18" s="112" t="str">
        <f>[14]Outubro!$G$30</f>
        <v>*</v>
      </c>
      <c r="AB18" s="112" t="str">
        <f>[14]Outubro!$G$31</f>
        <v>*</v>
      </c>
      <c r="AC18" s="112" t="str">
        <f>[14]Outubro!$G$32</f>
        <v>*</v>
      </c>
      <c r="AD18" s="112" t="str">
        <f>[14]Outubro!$G$33</f>
        <v>*</v>
      </c>
      <c r="AE18" s="112" t="str">
        <f>[14]Outubro!$G$34</f>
        <v>*</v>
      </c>
      <c r="AF18" s="112" t="str">
        <f>[14]Outubro!$G$35</f>
        <v>*</v>
      </c>
      <c r="AG18" s="117" t="s">
        <v>197</v>
      </c>
      <c r="AH18" s="116" t="s">
        <v>197</v>
      </c>
      <c r="AI18" s="12" t="s">
        <v>35</v>
      </c>
      <c r="AJ18" s="12" t="s">
        <v>35</v>
      </c>
    </row>
    <row r="19" spans="1:39" x14ac:dyDescent="0.2">
      <c r="A19" s="48" t="s">
        <v>4</v>
      </c>
      <c r="B19" s="112">
        <f>[15]Outubro!$G$5</f>
        <v>38</v>
      </c>
      <c r="C19" s="112">
        <f>[15]Outubro!$G$6</f>
        <v>32</v>
      </c>
      <c r="D19" s="112">
        <f>[15]Outubro!$G$7</f>
        <v>40</v>
      </c>
      <c r="E19" s="112">
        <f>[15]Outubro!$G$8</f>
        <v>34</v>
      </c>
      <c r="F19" s="112">
        <f>[15]Outubro!$G$9</f>
        <v>32</v>
      </c>
      <c r="G19" s="112">
        <f>[15]Outubro!$G$10</f>
        <v>30</v>
      </c>
      <c r="H19" s="112">
        <f>[15]Outubro!$G$11</f>
        <v>43</v>
      </c>
      <c r="I19" s="112">
        <f>[15]Outubro!$G$12</f>
        <v>38</v>
      </c>
      <c r="J19" s="112">
        <f>[15]Outubro!$G$13</f>
        <v>58</v>
      </c>
      <c r="K19" s="112">
        <f>[15]Outubro!$G$14</f>
        <v>37</v>
      </c>
      <c r="L19" s="112">
        <f>[15]Outubro!$G$15</f>
        <v>31</v>
      </c>
      <c r="M19" s="112">
        <f>[15]Outubro!$G$16</f>
        <v>30</v>
      </c>
      <c r="N19" s="112">
        <f>[15]Outubro!$G$17</f>
        <v>42</v>
      </c>
      <c r="O19" s="112">
        <f>[15]Outubro!$G$18</f>
        <v>41</v>
      </c>
      <c r="P19" s="112">
        <f>[15]Outubro!$G$19</f>
        <v>37</v>
      </c>
      <c r="Q19" s="112">
        <f>[15]Outubro!$G$20</f>
        <v>30</v>
      </c>
      <c r="R19" s="112">
        <f>[15]Outubro!$G$21</f>
        <v>25</v>
      </c>
      <c r="S19" s="112">
        <f>[15]Outubro!$G$22</f>
        <v>26</v>
      </c>
      <c r="T19" s="112">
        <f>[15]Outubro!$G$23</f>
        <v>26</v>
      </c>
      <c r="U19" s="112">
        <f>[15]Outubro!$G$24</f>
        <v>48</v>
      </c>
      <c r="V19" s="112">
        <f>[15]Outubro!$G$25</f>
        <v>30</v>
      </c>
      <c r="W19" s="112">
        <f>[15]Outubro!$G$26</f>
        <v>24</v>
      </c>
      <c r="X19" s="112">
        <f>[15]Outubro!$G$27</f>
        <v>26</v>
      </c>
      <c r="Y19" s="112">
        <f>[15]Outubro!$G$28</f>
        <v>43</v>
      </c>
      <c r="Z19" s="112">
        <f>[15]Outubro!$G$29</f>
        <v>38</v>
      </c>
      <c r="AA19" s="112">
        <f>[15]Outubro!$G$30</f>
        <v>37</v>
      </c>
      <c r="AB19" s="112">
        <f>[15]Outubro!$G$31</f>
        <v>32</v>
      </c>
      <c r="AC19" s="112">
        <f>[15]Outubro!$G$32</f>
        <v>42</v>
      </c>
      <c r="AD19" s="112">
        <f>[15]Outubro!$G$33</f>
        <v>47</v>
      </c>
      <c r="AE19" s="112">
        <f>[15]Outubro!$G$34</f>
        <v>45</v>
      </c>
      <c r="AF19" s="112">
        <f>[15]Outubro!$G$35</f>
        <v>47</v>
      </c>
      <c r="AG19" s="117">
        <f t="shared" si="3"/>
        <v>24</v>
      </c>
      <c r="AH19" s="116">
        <f t="shared" si="4"/>
        <v>36.41935483870968</v>
      </c>
      <c r="AL19" t="s">
        <v>35</v>
      </c>
    </row>
    <row r="20" spans="1:39" x14ac:dyDescent="0.2">
      <c r="A20" s="48" t="s">
        <v>5</v>
      </c>
      <c r="B20" s="112">
        <f>[16]Outubro!$G$5</f>
        <v>28</v>
      </c>
      <c r="C20" s="112">
        <f>[16]Outubro!$G$6</f>
        <v>34</v>
      </c>
      <c r="D20" s="112">
        <f>[16]Outubro!$G$7</f>
        <v>23</v>
      </c>
      <c r="E20" s="112">
        <f>[16]Outubro!$G$8</f>
        <v>29</v>
      </c>
      <c r="F20" s="112">
        <f>[16]Outubro!$G$9</f>
        <v>32</v>
      </c>
      <c r="G20" s="112">
        <f>[16]Outubro!$G$10</f>
        <v>24</v>
      </c>
      <c r="H20" s="112">
        <f>[16]Outubro!$G$11</f>
        <v>31</v>
      </c>
      <c r="I20" s="112">
        <f>[16]Outubro!$G$12</f>
        <v>54</v>
      </c>
      <c r="J20" s="112">
        <f>[16]Outubro!$G$13</f>
        <v>44</v>
      </c>
      <c r="K20" s="112">
        <f>[16]Outubro!$G$14</f>
        <v>34</v>
      </c>
      <c r="L20" s="112">
        <f>[16]Outubro!$G$15</f>
        <v>31</v>
      </c>
      <c r="M20" s="112">
        <f>[16]Outubro!$G$16</f>
        <v>33</v>
      </c>
      <c r="N20" s="112">
        <f>[16]Outubro!$G$17</f>
        <v>35</v>
      </c>
      <c r="O20" s="112">
        <f>[16]Outubro!$G$18</f>
        <v>31</v>
      </c>
      <c r="P20" s="112">
        <f>[16]Outubro!$G$19</f>
        <v>22</v>
      </c>
      <c r="Q20" s="112">
        <f>[16]Outubro!$G$20</f>
        <v>28</v>
      </c>
      <c r="R20" s="112">
        <f>[16]Outubro!$G$21</f>
        <v>17</v>
      </c>
      <c r="S20" s="112">
        <f>[16]Outubro!$G$22</f>
        <v>25</v>
      </c>
      <c r="T20" s="112">
        <f>[16]Outubro!$G$23</f>
        <v>22</v>
      </c>
      <c r="U20" s="112">
        <f>[16]Outubro!$G$24</f>
        <v>24</v>
      </c>
      <c r="V20" s="112">
        <f>[16]Outubro!$G$25</f>
        <v>27</v>
      </c>
      <c r="W20" s="112">
        <f>[16]Outubro!$G$26</f>
        <v>24</v>
      </c>
      <c r="X20" s="112">
        <f>[16]Outubro!$G$27</f>
        <v>28</v>
      </c>
      <c r="Y20" s="112">
        <f>[16]Outubro!$G$28</f>
        <v>47</v>
      </c>
      <c r="Z20" s="112">
        <f>[16]Outubro!$G$29</f>
        <v>58</v>
      </c>
      <c r="AA20" s="112">
        <f>[16]Outubro!$G$30</f>
        <v>40</v>
      </c>
      <c r="AB20" s="112">
        <f>[16]Outubro!$G$31</f>
        <v>30</v>
      </c>
      <c r="AC20" s="112">
        <f>[16]Outubro!$G$32</f>
        <v>36</v>
      </c>
      <c r="AD20" s="112">
        <f>[16]Outubro!$G$33</f>
        <v>30</v>
      </c>
      <c r="AE20" s="112">
        <f>[16]Outubro!$G$34</f>
        <v>38</v>
      </c>
      <c r="AF20" s="112">
        <f>[16]Outubro!$G$35</f>
        <v>35</v>
      </c>
      <c r="AG20" s="117">
        <f t="shared" si="3"/>
        <v>17</v>
      </c>
      <c r="AH20" s="116">
        <f t="shared" si="4"/>
        <v>32.064516129032256</v>
      </c>
      <c r="AI20" s="12" t="s">
        <v>35</v>
      </c>
    </row>
    <row r="21" spans="1:39" x14ac:dyDescent="0.2">
      <c r="A21" s="48" t="s">
        <v>33</v>
      </c>
      <c r="B21" s="112">
        <f>[17]Outubro!$G$5</f>
        <v>43</v>
      </c>
      <c r="C21" s="112">
        <f>[17]Outubro!$G$6</f>
        <v>38</v>
      </c>
      <c r="D21" s="112">
        <f>[17]Outubro!$G$7</f>
        <v>32</v>
      </c>
      <c r="E21" s="112">
        <f>[17]Outubro!$G$8</f>
        <v>37</v>
      </c>
      <c r="F21" s="112">
        <f>[17]Outubro!$G$9</f>
        <v>37</v>
      </c>
      <c r="G21" s="112">
        <f>[17]Outubro!$G$10</f>
        <v>35</v>
      </c>
      <c r="H21" s="112">
        <f>[17]Outubro!$G$11</f>
        <v>42</v>
      </c>
      <c r="I21" s="112">
        <f>[17]Outubro!$G$12</f>
        <v>41</v>
      </c>
      <c r="J21" s="112">
        <f>[17]Outubro!$G$13</f>
        <v>54</v>
      </c>
      <c r="K21" s="112">
        <f>[17]Outubro!$G$14</f>
        <v>31</v>
      </c>
      <c r="L21" s="112">
        <f>[17]Outubro!$G$15</f>
        <v>35</v>
      </c>
      <c r="M21" s="112">
        <f>[17]Outubro!$G$16</f>
        <v>31</v>
      </c>
      <c r="N21" s="112">
        <f>[17]Outubro!$G$17</f>
        <v>50</v>
      </c>
      <c r="O21" s="112">
        <f>[17]Outubro!$G$18</f>
        <v>36</v>
      </c>
      <c r="P21" s="112">
        <f>[17]Outubro!$G$19</f>
        <v>36</v>
      </c>
      <c r="Q21" s="112">
        <f>[17]Outubro!$G$20</f>
        <v>38</v>
      </c>
      <c r="R21" s="112">
        <f>[17]Outubro!$G$21</f>
        <v>35</v>
      </c>
      <c r="S21" s="112">
        <f>[17]Outubro!$G$22</f>
        <v>27</v>
      </c>
      <c r="T21" s="112">
        <f>[17]Outubro!$G$23</f>
        <v>25</v>
      </c>
      <c r="U21" s="112">
        <f>[17]Outubro!$G$24</f>
        <v>33</v>
      </c>
      <c r="V21" s="112">
        <f>[17]Outubro!$G$25</f>
        <v>31</v>
      </c>
      <c r="W21" s="112">
        <f>[17]Outubro!$G$26</f>
        <v>26</v>
      </c>
      <c r="X21" s="112">
        <f>[17]Outubro!$G$27</f>
        <v>28</v>
      </c>
      <c r="Y21" s="112">
        <f>[17]Outubro!$G$28</f>
        <v>47</v>
      </c>
      <c r="Z21" s="112">
        <f>[17]Outubro!$G$29</f>
        <v>57</v>
      </c>
      <c r="AA21" s="112">
        <f>[17]Outubro!$G$30</f>
        <v>45</v>
      </c>
      <c r="AB21" s="112">
        <f>[17]Outubro!$G$31</f>
        <v>43</v>
      </c>
      <c r="AC21" s="112">
        <f>[17]Outubro!$G$32</f>
        <v>44</v>
      </c>
      <c r="AD21" s="112">
        <f>[17]Outubro!$G$33</f>
        <v>35</v>
      </c>
      <c r="AE21" s="112">
        <f>[17]Outubro!$G$34</f>
        <v>47</v>
      </c>
      <c r="AF21" s="112">
        <f>[17]Outubro!$G$35</f>
        <v>45</v>
      </c>
      <c r="AG21" s="117">
        <f t="shared" si="3"/>
        <v>25</v>
      </c>
      <c r="AH21" s="116">
        <f t="shared" si="4"/>
        <v>38.193548387096776</v>
      </c>
      <c r="AJ21" t="s">
        <v>35</v>
      </c>
      <c r="AL21" t="s">
        <v>35</v>
      </c>
    </row>
    <row r="22" spans="1:39" x14ac:dyDescent="0.2">
      <c r="A22" s="48" t="s">
        <v>6</v>
      </c>
      <c r="B22" s="112">
        <f>[18]Outubro!$G$5</f>
        <v>39</v>
      </c>
      <c r="C22" s="112">
        <f>[18]Outubro!$G$6</f>
        <v>31</v>
      </c>
      <c r="D22" s="112">
        <f>[18]Outubro!$G$7</f>
        <v>27</v>
      </c>
      <c r="E22" s="112">
        <f>[18]Outubro!$G$8</f>
        <v>27</v>
      </c>
      <c r="F22" s="112">
        <f>[18]Outubro!$G$9</f>
        <v>33</v>
      </c>
      <c r="G22" s="112">
        <f>[18]Outubro!$G$10</f>
        <v>25</v>
      </c>
      <c r="H22" s="112">
        <f>[18]Outubro!$G$11</f>
        <v>32</v>
      </c>
      <c r="I22" s="112">
        <f>[18]Outubro!$G$12</f>
        <v>43</v>
      </c>
      <c r="J22" s="112">
        <f>[18]Outubro!$G$13</f>
        <v>44</v>
      </c>
      <c r="K22" s="112">
        <f>[18]Outubro!$G$14</f>
        <v>28</v>
      </c>
      <c r="L22" s="112">
        <f>[18]Outubro!$G$15</f>
        <v>30</v>
      </c>
      <c r="M22" s="112">
        <f>[18]Outubro!$G$16</f>
        <v>27</v>
      </c>
      <c r="N22" s="112">
        <f>[18]Outubro!$G$17</f>
        <v>41</v>
      </c>
      <c r="O22" s="112">
        <f>[18]Outubro!$G$18</f>
        <v>31</v>
      </c>
      <c r="P22" s="112">
        <f>[18]Outubro!$G$19</f>
        <v>22</v>
      </c>
      <c r="Q22" s="112">
        <f>[18]Outubro!$G$20</f>
        <v>23</v>
      </c>
      <c r="R22" s="112">
        <f>[18]Outubro!$G$21</f>
        <v>24</v>
      </c>
      <c r="S22" s="112">
        <f>[18]Outubro!$G$22</f>
        <v>19</v>
      </c>
      <c r="T22" s="112">
        <f>[18]Outubro!$G$23</f>
        <v>20</v>
      </c>
      <c r="U22" s="112">
        <f>[18]Outubro!$G$24</f>
        <v>33</v>
      </c>
      <c r="V22" s="112">
        <f>[18]Outubro!$G$25</f>
        <v>23</v>
      </c>
      <c r="W22" s="112">
        <f>[18]Outubro!$G$26</f>
        <v>22</v>
      </c>
      <c r="X22" s="112">
        <f>[18]Outubro!$G$27</f>
        <v>21</v>
      </c>
      <c r="Y22" s="112">
        <f>[18]Outubro!$G$28</f>
        <v>37</v>
      </c>
      <c r="Z22" s="112">
        <f>[18]Outubro!$G$29</f>
        <v>51</v>
      </c>
      <c r="AA22" s="112">
        <f>[18]Outubro!$G$30</f>
        <v>33</v>
      </c>
      <c r="AB22" s="112">
        <f>[18]Outubro!$G$31</f>
        <v>30</v>
      </c>
      <c r="AC22" s="112">
        <f>[18]Outubro!$G$32</f>
        <v>35</v>
      </c>
      <c r="AD22" s="112">
        <f>[18]Outubro!$G$33</f>
        <v>27</v>
      </c>
      <c r="AE22" s="112">
        <f>[18]Outubro!$G$34</f>
        <v>40</v>
      </c>
      <c r="AF22" s="112">
        <f>[18]Outubro!$G$35</f>
        <v>31</v>
      </c>
      <c r="AG22" s="117">
        <f t="shared" si="3"/>
        <v>19</v>
      </c>
      <c r="AH22" s="116">
        <f t="shared" si="4"/>
        <v>30.612903225806452</v>
      </c>
      <c r="AK22" t="s">
        <v>35</v>
      </c>
      <c r="AL22" t="s">
        <v>35</v>
      </c>
    </row>
    <row r="23" spans="1:39" x14ac:dyDescent="0.2">
      <c r="A23" s="48" t="s">
        <v>7</v>
      </c>
      <c r="B23" s="112">
        <f>[19]Outubro!$G$5</f>
        <v>47</v>
      </c>
      <c r="C23" s="112">
        <f>[19]Outubro!$G$6</f>
        <v>34</v>
      </c>
      <c r="D23" s="112">
        <f>[19]Outubro!$G$7</f>
        <v>25</v>
      </c>
      <c r="E23" s="112">
        <f>[19]Outubro!$G$8</f>
        <v>31</v>
      </c>
      <c r="F23" s="112">
        <f>[19]Outubro!$G$9</f>
        <v>43</v>
      </c>
      <c r="G23" s="112">
        <f>[19]Outubro!$G$10</f>
        <v>26</v>
      </c>
      <c r="H23" s="112">
        <f>[19]Outubro!$G$11</f>
        <v>25</v>
      </c>
      <c r="I23" s="112">
        <f>[19]Outubro!$G$12</f>
        <v>69</v>
      </c>
      <c r="J23" s="112">
        <f>[19]Outubro!$G$13</f>
        <v>39</v>
      </c>
      <c r="K23" s="112">
        <f>[19]Outubro!$G$14</f>
        <v>42</v>
      </c>
      <c r="L23" s="112">
        <f>[19]Outubro!$G$15</f>
        <v>32</v>
      </c>
      <c r="M23" s="112">
        <f>[19]Outubro!$G$16</f>
        <v>49</v>
      </c>
      <c r="N23" s="112">
        <f>[19]Outubro!$G$17</f>
        <v>44</v>
      </c>
      <c r="O23" s="112">
        <f>[19]Outubro!$G$18</f>
        <v>46</v>
      </c>
      <c r="P23" s="112">
        <f>[19]Outubro!$G$19</f>
        <v>36</v>
      </c>
      <c r="Q23" s="112">
        <f>[19]Outubro!$G$20</f>
        <v>26</v>
      </c>
      <c r="R23" s="112">
        <f>[19]Outubro!$G$21</f>
        <v>24</v>
      </c>
      <c r="S23" s="112">
        <f>[19]Outubro!$G$22</f>
        <v>27</v>
      </c>
      <c r="T23" s="112">
        <f>[19]Outubro!$G$23</f>
        <v>41</v>
      </c>
      <c r="U23" s="112">
        <f>[19]Outubro!$G$24</f>
        <v>47</v>
      </c>
      <c r="V23" s="112">
        <f>[19]Outubro!$G$25</f>
        <v>44</v>
      </c>
      <c r="W23" s="112">
        <f>[19]Outubro!$G$26</f>
        <v>32</v>
      </c>
      <c r="X23" s="112">
        <f>[19]Outubro!$G$27</f>
        <v>23</v>
      </c>
      <c r="Y23" s="112">
        <f>[19]Outubro!$G$28</f>
        <v>39</v>
      </c>
      <c r="Z23" s="112">
        <f>[19]Outubro!$G$29</f>
        <v>64</v>
      </c>
      <c r="AA23" s="112">
        <f>[19]Outubro!$G$30</f>
        <v>55</v>
      </c>
      <c r="AB23" s="112">
        <f>[19]Outubro!$G$31</f>
        <v>43</v>
      </c>
      <c r="AC23" s="112">
        <f>[19]Outubro!$G$32</f>
        <v>38</v>
      </c>
      <c r="AD23" s="112">
        <f>[19]Outubro!$G$33</f>
        <v>40</v>
      </c>
      <c r="AE23" s="112">
        <f>[19]Outubro!$G$34</f>
        <v>37</v>
      </c>
      <c r="AF23" s="112">
        <f>[19]Outubro!$G$35</f>
        <v>52</v>
      </c>
      <c r="AG23" s="117">
        <f t="shared" si="3"/>
        <v>23</v>
      </c>
      <c r="AH23" s="116">
        <f t="shared" si="4"/>
        <v>39.354838709677416</v>
      </c>
      <c r="AJ23" t="s">
        <v>35</v>
      </c>
      <c r="AK23" t="s">
        <v>35</v>
      </c>
    </row>
    <row r="24" spans="1:39" x14ac:dyDescent="0.2">
      <c r="A24" s="48" t="s">
        <v>148</v>
      </c>
      <c r="B24" s="112">
        <f>[20]Outubro!$G$5</f>
        <v>50</v>
      </c>
      <c r="C24" s="112">
        <f>[20]Outubro!$G$6</f>
        <v>39</v>
      </c>
      <c r="D24" s="112">
        <f>[20]Outubro!$G$7</f>
        <v>31</v>
      </c>
      <c r="E24" s="112">
        <f>[20]Outubro!$G$8</f>
        <v>32</v>
      </c>
      <c r="F24" s="112">
        <f>[20]Outubro!$G$9</f>
        <v>50</v>
      </c>
      <c r="G24" s="112">
        <f>[20]Outubro!$G$10</f>
        <v>35</v>
      </c>
      <c r="H24" s="112">
        <f>[20]Outubro!$G$11</f>
        <v>27</v>
      </c>
      <c r="I24" s="112">
        <f>[20]Outubro!$G$12</f>
        <v>68</v>
      </c>
      <c r="J24" s="112">
        <f>[20]Outubro!$G$13</f>
        <v>41</v>
      </c>
      <c r="K24" s="112">
        <f>[20]Outubro!$G$14</f>
        <v>46</v>
      </c>
      <c r="L24" s="112">
        <f>[20]Outubro!$G$15</f>
        <v>38</v>
      </c>
      <c r="M24" s="112">
        <f>[20]Outubro!$G$16</f>
        <v>56</v>
      </c>
      <c r="N24" s="112">
        <f>[20]Outubro!$G$17</f>
        <v>48</v>
      </c>
      <c r="O24" s="112">
        <f>[20]Outubro!$G$18</f>
        <v>46</v>
      </c>
      <c r="P24" s="112">
        <f>[20]Outubro!$G$19</f>
        <v>39</v>
      </c>
      <c r="Q24" s="112">
        <f>[20]Outubro!$G$20</f>
        <v>32</v>
      </c>
      <c r="R24" s="112">
        <f>[20]Outubro!$G$21</f>
        <v>27</v>
      </c>
      <c r="S24" s="112">
        <f>[20]Outubro!$G$22</f>
        <v>33</v>
      </c>
      <c r="T24" s="112">
        <f>[20]Outubro!$G$23</f>
        <v>43</v>
      </c>
      <c r="U24" s="112">
        <f>[20]Outubro!$G$24</f>
        <v>47</v>
      </c>
      <c r="V24" s="112">
        <f>[20]Outubro!$G$25</f>
        <v>39</v>
      </c>
      <c r="W24" s="112">
        <f>[20]Outubro!$G$26</f>
        <v>32</v>
      </c>
      <c r="X24" s="112">
        <f>[20]Outubro!$G$27</f>
        <v>30</v>
      </c>
      <c r="Y24" s="112">
        <f>[20]Outubro!$G$28</f>
        <v>50</v>
      </c>
      <c r="Z24" s="112">
        <f>[20]Outubro!$G$29</f>
        <v>66</v>
      </c>
      <c r="AA24" s="112">
        <f>[20]Outubro!$G$30</f>
        <v>58</v>
      </c>
      <c r="AB24" s="112">
        <f>[20]Outubro!$G$31</f>
        <v>50</v>
      </c>
      <c r="AC24" s="112">
        <f>[20]Outubro!$G$32</f>
        <v>46</v>
      </c>
      <c r="AD24" s="112">
        <f>[20]Outubro!$G$33</f>
        <v>65</v>
      </c>
      <c r="AE24" s="112">
        <f>[20]Outubro!$G$34</f>
        <v>50</v>
      </c>
      <c r="AF24" s="112">
        <f>[20]Outubro!$G$35</f>
        <v>68</v>
      </c>
      <c r="AG24" s="117">
        <f t="shared" si="3"/>
        <v>27</v>
      </c>
      <c r="AH24" s="116">
        <f t="shared" si="4"/>
        <v>44.58064516129032</v>
      </c>
      <c r="AJ24" t="s">
        <v>35</v>
      </c>
    </row>
    <row r="25" spans="1:39" x14ac:dyDescent="0.2">
      <c r="A25" s="48" t="s">
        <v>149</v>
      </c>
      <c r="B25" s="112">
        <f>[21]Outubro!$G$5</f>
        <v>40</v>
      </c>
      <c r="C25" s="112">
        <f>[21]Outubro!$G$6</f>
        <v>37</v>
      </c>
      <c r="D25" s="112">
        <f>[21]Outubro!$G$7</f>
        <v>32</v>
      </c>
      <c r="E25" s="112">
        <f>[21]Outubro!$G$8</f>
        <v>38</v>
      </c>
      <c r="F25" s="112">
        <f>[21]Outubro!$G$9</f>
        <v>66</v>
      </c>
      <c r="G25" s="112">
        <f>[21]Outubro!$G$10</f>
        <v>30</v>
      </c>
      <c r="H25" s="112">
        <f>[21]Outubro!$G$11</f>
        <v>35</v>
      </c>
      <c r="I25" s="112">
        <f>[21]Outubro!$G$12</f>
        <v>58</v>
      </c>
      <c r="J25" s="112">
        <f>[21]Outubro!$G$13</f>
        <v>43</v>
      </c>
      <c r="K25" s="112">
        <f>[21]Outubro!$G$14</f>
        <v>44</v>
      </c>
      <c r="L25" s="112">
        <f>[21]Outubro!$G$15</f>
        <v>37</v>
      </c>
      <c r="M25" s="112">
        <f>[21]Outubro!$G$16</f>
        <v>55</v>
      </c>
      <c r="N25" s="112">
        <f>[21]Outubro!$G$17</f>
        <v>46</v>
      </c>
      <c r="O25" s="112">
        <f>[21]Outubro!$G$18</f>
        <v>48</v>
      </c>
      <c r="P25" s="112">
        <f>[21]Outubro!$G$19</f>
        <v>39</v>
      </c>
      <c r="Q25" s="112">
        <f>[21]Outubro!$G$20</f>
        <v>27</v>
      </c>
      <c r="R25" s="112">
        <f>[21]Outubro!$G$21</f>
        <v>45</v>
      </c>
      <c r="S25" s="112">
        <f>[21]Outubro!$G$22</f>
        <v>40</v>
      </c>
      <c r="T25" s="112">
        <f>[21]Outubro!$G$23</f>
        <v>53</v>
      </c>
      <c r="U25" s="112">
        <f>[21]Outubro!$G$24</f>
        <v>59</v>
      </c>
      <c r="V25" s="112">
        <f>[21]Outubro!$G$25</f>
        <v>43</v>
      </c>
      <c r="W25" s="112">
        <f>[21]Outubro!$G$26</f>
        <v>32</v>
      </c>
      <c r="X25" s="112">
        <f>[21]Outubro!$G$27</f>
        <v>30</v>
      </c>
      <c r="Y25" s="112">
        <f>[21]Outubro!$G$28</f>
        <v>63</v>
      </c>
      <c r="Z25" s="112">
        <f>[21]Outubro!$G$29</f>
        <v>58</v>
      </c>
      <c r="AA25" s="112">
        <f>[21]Outubro!$G$30</f>
        <v>54</v>
      </c>
      <c r="AB25" s="112">
        <f>[21]Outubro!$G$31</f>
        <v>88</v>
      </c>
      <c r="AC25" s="112">
        <f>[21]Outubro!$G$32</f>
        <v>49</v>
      </c>
      <c r="AD25" s="112">
        <f>[21]Outubro!$G$33</f>
        <v>47</v>
      </c>
      <c r="AE25" s="112">
        <f>[21]Outubro!$G$34</f>
        <v>49</v>
      </c>
      <c r="AF25" s="112">
        <f>[21]Outubro!$G$35</f>
        <v>59</v>
      </c>
      <c r="AG25" s="117">
        <f t="shared" si="3"/>
        <v>27</v>
      </c>
      <c r="AH25" s="116">
        <f t="shared" si="4"/>
        <v>46.58064516129032</v>
      </c>
      <c r="AI25" s="12" t="s">
        <v>35</v>
      </c>
      <c r="AJ25" t="s">
        <v>35</v>
      </c>
    </row>
    <row r="26" spans="1:39" x14ac:dyDescent="0.2">
      <c r="A26" s="48" t="s">
        <v>150</v>
      </c>
      <c r="B26" s="112">
        <f>[22]Outubro!$G$5</f>
        <v>45</v>
      </c>
      <c r="C26" s="112">
        <f>[22]Outubro!$G$6</f>
        <v>37</v>
      </c>
      <c r="D26" s="112">
        <f>[22]Outubro!$G$7</f>
        <v>31</v>
      </c>
      <c r="E26" s="112">
        <f>[22]Outubro!$G$8</f>
        <v>32</v>
      </c>
      <c r="F26" s="112">
        <f>[22]Outubro!$G$9</f>
        <v>45</v>
      </c>
      <c r="G26" s="112">
        <f>[22]Outubro!$G$10</f>
        <v>29</v>
      </c>
      <c r="H26" s="112">
        <f>[22]Outubro!$G$11</f>
        <v>28</v>
      </c>
      <c r="I26" s="112">
        <f>[22]Outubro!$G$12</f>
        <v>70</v>
      </c>
      <c r="J26" s="112">
        <f>[22]Outubro!$G$13</f>
        <v>38</v>
      </c>
      <c r="K26" s="112">
        <f>[22]Outubro!$G$14</f>
        <v>45</v>
      </c>
      <c r="L26" s="112">
        <f>[22]Outubro!$G$15</f>
        <v>37</v>
      </c>
      <c r="M26" s="112">
        <f>[22]Outubro!$G$16</f>
        <v>55</v>
      </c>
      <c r="N26" s="112">
        <f>[22]Outubro!$G$17</f>
        <v>43</v>
      </c>
      <c r="O26" s="112">
        <f>[22]Outubro!$G$18</f>
        <v>47</v>
      </c>
      <c r="P26" s="112">
        <f>[22]Outubro!$G$19</f>
        <v>40</v>
      </c>
      <c r="Q26" s="112">
        <f>[22]Outubro!$G$20</f>
        <v>29</v>
      </c>
      <c r="R26" s="112">
        <f>[22]Outubro!$G$21</f>
        <v>28</v>
      </c>
      <c r="S26" s="112">
        <f>[22]Outubro!$G$22</f>
        <v>30</v>
      </c>
      <c r="T26" s="112">
        <f>[22]Outubro!$G$23</f>
        <v>44</v>
      </c>
      <c r="U26" s="112">
        <f>[22]Outubro!$G$24</f>
        <v>50</v>
      </c>
      <c r="V26" s="112">
        <f>[22]Outubro!$G$25</f>
        <v>46</v>
      </c>
      <c r="W26" s="112">
        <f>[22]Outubro!$G$26</f>
        <v>34</v>
      </c>
      <c r="X26" s="112">
        <f>[22]Outubro!$G$27</f>
        <v>28</v>
      </c>
      <c r="Y26" s="112">
        <f>[22]Outubro!$G$28</f>
        <v>42</v>
      </c>
      <c r="Z26" s="112">
        <f>[22]Outubro!$G$29</f>
        <v>61</v>
      </c>
      <c r="AA26" s="112">
        <f>[22]Outubro!$G$30</f>
        <v>59</v>
      </c>
      <c r="AB26" s="112">
        <f>[22]Outubro!$G$31</f>
        <v>47</v>
      </c>
      <c r="AC26" s="112">
        <f>[22]Outubro!$G$32</f>
        <v>41</v>
      </c>
      <c r="AD26" s="112">
        <f>[22]Outubro!$G$33</f>
        <v>48</v>
      </c>
      <c r="AE26" s="112">
        <f>[22]Outubro!$G$34</f>
        <v>48</v>
      </c>
      <c r="AF26" s="112">
        <f>[22]Outubro!$G$35</f>
        <v>62</v>
      </c>
      <c r="AG26" s="117">
        <f t="shared" si="3"/>
        <v>28</v>
      </c>
      <c r="AH26" s="116">
        <f t="shared" si="4"/>
        <v>42.548387096774192</v>
      </c>
      <c r="AJ26" t="s">
        <v>35</v>
      </c>
      <c r="AM26" t="s">
        <v>35</v>
      </c>
    </row>
    <row r="27" spans="1:39" x14ac:dyDescent="0.2">
      <c r="A27" s="48" t="s">
        <v>8</v>
      </c>
      <c r="B27" s="112">
        <f>[23]Outubro!$G$5</f>
        <v>47</v>
      </c>
      <c r="C27" s="112">
        <f>[23]Outubro!$G$6</f>
        <v>34</v>
      </c>
      <c r="D27" s="112">
        <f>[23]Outubro!$G$7</f>
        <v>28</v>
      </c>
      <c r="E27" s="112">
        <f>[23]Outubro!$G$8</f>
        <v>32</v>
      </c>
      <c r="F27" s="112">
        <f>[23]Outubro!$G$9</f>
        <v>60</v>
      </c>
      <c r="G27" s="112">
        <f>[23]Outubro!$G$10</f>
        <v>29</v>
      </c>
      <c r="H27" s="112">
        <f>[23]Outubro!$G$11</f>
        <v>29</v>
      </c>
      <c r="I27" s="112">
        <f>[23]Outubro!$G$12</f>
        <v>59</v>
      </c>
      <c r="J27" s="112">
        <f>[23]Outubro!$G$13</f>
        <v>41</v>
      </c>
      <c r="K27" s="112">
        <f>[23]Outubro!$G$14</f>
        <v>48</v>
      </c>
      <c r="L27" s="112">
        <f>[23]Outubro!$G$15</f>
        <v>37</v>
      </c>
      <c r="M27" s="112">
        <f>[23]Outubro!$G$16</f>
        <v>59</v>
      </c>
      <c r="N27" s="112">
        <f>[23]Outubro!$G$17</f>
        <v>59</v>
      </c>
      <c r="O27" s="112">
        <f>[23]Outubro!$G$18</f>
        <v>52</v>
      </c>
      <c r="P27" s="112">
        <f>[23]Outubro!$G$19</f>
        <v>42</v>
      </c>
      <c r="Q27" s="112">
        <f>[23]Outubro!$G$20</f>
        <v>28</v>
      </c>
      <c r="R27" s="112">
        <f>[23]Outubro!$G$21</f>
        <v>41</v>
      </c>
      <c r="S27" s="112">
        <f>[23]Outubro!$G$22</f>
        <v>56</v>
      </c>
      <c r="T27" s="112">
        <f>[23]Outubro!$G$23</f>
        <v>54</v>
      </c>
      <c r="U27" s="112">
        <f>[23]Outubro!$G$24</f>
        <v>56</v>
      </c>
      <c r="V27" s="112">
        <f>[23]Outubro!$G$25</f>
        <v>48</v>
      </c>
      <c r="W27" s="112">
        <f>[23]Outubro!$G$26</f>
        <v>40</v>
      </c>
      <c r="X27" s="112">
        <f>[23]Outubro!$G$27</f>
        <v>31</v>
      </c>
      <c r="Y27" s="112">
        <f>[23]Outubro!$G$28</f>
        <v>54</v>
      </c>
      <c r="Z27" s="112">
        <f>[23]Outubro!$G$29</f>
        <v>55</v>
      </c>
      <c r="AA27" s="112">
        <f>[23]Outubro!$G$30</f>
        <v>55</v>
      </c>
      <c r="AB27" s="112">
        <f>[23]Outubro!$G$31</f>
        <v>88</v>
      </c>
      <c r="AC27" s="112">
        <f>[23]Outubro!$G$32</f>
        <v>48</v>
      </c>
      <c r="AD27" s="112">
        <f>[23]Outubro!$G$33</f>
        <v>51</v>
      </c>
      <c r="AE27" s="112">
        <f>[23]Outubro!$G$34</f>
        <v>52</v>
      </c>
      <c r="AF27" s="112">
        <f>[23]Outubro!$G$35</f>
        <v>59</v>
      </c>
      <c r="AG27" s="117">
        <f t="shared" si="3"/>
        <v>28</v>
      </c>
      <c r="AH27" s="116">
        <f t="shared" si="4"/>
        <v>47.483870967741936</v>
      </c>
      <c r="AJ27" t="s">
        <v>35</v>
      </c>
      <c r="AK27" t="s">
        <v>35</v>
      </c>
      <c r="AL27" t="s">
        <v>35</v>
      </c>
    </row>
    <row r="28" spans="1:39" x14ac:dyDescent="0.2">
      <c r="A28" s="48" t="s">
        <v>9</v>
      </c>
      <c r="B28" s="112">
        <f>[24]Outubro!$G$5</f>
        <v>51</v>
      </c>
      <c r="C28" s="112">
        <f>[24]Outubro!$G$6</f>
        <v>37</v>
      </c>
      <c r="D28" s="112">
        <f>[24]Outubro!$G$7</f>
        <v>30</v>
      </c>
      <c r="E28" s="112">
        <f>[24]Outubro!$G$8</f>
        <v>28</v>
      </c>
      <c r="F28" s="112">
        <f>[24]Outubro!$G$9</f>
        <v>48</v>
      </c>
      <c r="G28" s="112">
        <f>[24]Outubro!$G$10</f>
        <v>29</v>
      </c>
      <c r="H28" s="112">
        <f>[24]Outubro!$G$11</f>
        <v>25</v>
      </c>
      <c r="I28" s="112">
        <f>[24]Outubro!$G$12</f>
        <v>73</v>
      </c>
      <c r="J28" s="112">
        <f>[24]Outubro!$G$13</f>
        <v>39</v>
      </c>
      <c r="K28" s="112">
        <f>[24]Outubro!$G$14</f>
        <v>47</v>
      </c>
      <c r="L28" s="112">
        <f>[24]Outubro!$G$15</f>
        <v>37</v>
      </c>
      <c r="M28" s="112">
        <f>[24]Outubro!$G$16</f>
        <v>43</v>
      </c>
      <c r="N28" s="112">
        <f>[24]Outubro!$G$17</f>
        <v>47</v>
      </c>
      <c r="O28" s="112">
        <f>[24]Outubro!$G$18</f>
        <v>50</v>
      </c>
      <c r="P28" s="112">
        <f>[24]Outubro!$G$19</f>
        <v>41</v>
      </c>
      <c r="Q28" s="112">
        <f>[24]Outubro!$G$20</f>
        <v>30</v>
      </c>
      <c r="R28" s="112">
        <f>[24]Outubro!$G$21</f>
        <v>41</v>
      </c>
      <c r="S28" s="112">
        <f>[24]Outubro!$G$22</f>
        <v>33</v>
      </c>
      <c r="T28" s="112">
        <f>[24]Outubro!$G$23</f>
        <v>48</v>
      </c>
      <c r="U28" s="112">
        <f>[24]Outubro!$G$24</f>
        <v>47</v>
      </c>
      <c r="V28" s="112">
        <f>[24]Outubro!$G$25</f>
        <v>39</v>
      </c>
      <c r="W28" s="112">
        <f>[24]Outubro!$G$26</f>
        <v>28</v>
      </c>
      <c r="X28" s="112">
        <f>[24]Outubro!$G$27</f>
        <v>30</v>
      </c>
      <c r="Y28" s="112">
        <f>[24]Outubro!$G$28</f>
        <v>43</v>
      </c>
      <c r="Z28" s="112">
        <f>[24]Outubro!$G$29</f>
        <v>62</v>
      </c>
      <c r="AA28" s="112">
        <f>[24]Outubro!$G$30</f>
        <v>57</v>
      </c>
      <c r="AB28" s="112">
        <f>[24]Outubro!$G$31</f>
        <v>47</v>
      </c>
      <c r="AC28" s="112">
        <f>[24]Outubro!$G$32</f>
        <v>40</v>
      </c>
      <c r="AD28" s="112">
        <f>[24]Outubro!$G$33</f>
        <v>55</v>
      </c>
      <c r="AE28" s="112">
        <f>[24]Outubro!$G$34</f>
        <v>52</v>
      </c>
      <c r="AF28" s="112">
        <f>[24]Outubro!$G$35</f>
        <v>64</v>
      </c>
      <c r="AG28" s="117">
        <f t="shared" si="3"/>
        <v>25</v>
      </c>
      <c r="AH28" s="116">
        <f t="shared" si="4"/>
        <v>43.258064516129032</v>
      </c>
      <c r="AL28" t="s">
        <v>35</v>
      </c>
    </row>
    <row r="29" spans="1:39" x14ac:dyDescent="0.2">
      <c r="A29" s="48" t="s">
        <v>32</v>
      </c>
      <c r="B29" s="112" t="str">
        <f>[25]Outubro!$G$5</f>
        <v>*</v>
      </c>
      <c r="C29" s="112" t="str">
        <f>[25]Outubro!$G$6</f>
        <v>*</v>
      </c>
      <c r="D29" s="112" t="str">
        <f>[25]Outubro!$G$7</f>
        <v>*</v>
      </c>
      <c r="E29" s="112" t="str">
        <f>[25]Outubro!$G$8</f>
        <v>*</v>
      </c>
      <c r="F29" s="112" t="str">
        <f>[25]Outubro!$G$9</f>
        <v>*</v>
      </c>
      <c r="G29" s="112" t="str">
        <f>[25]Outubro!$G$10</f>
        <v>*</v>
      </c>
      <c r="H29" s="112" t="str">
        <f>[25]Outubro!$G$11</f>
        <v>*</v>
      </c>
      <c r="I29" s="112" t="str">
        <f>[25]Outubro!$G$12</f>
        <v>*</v>
      </c>
      <c r="J29" s="112" t="str">
        <f>[25]Outubro!$G$13</f>
        <v>*</v>
      </c>
      <c r="K29" s="112" t="str">
        <f>[25]Outubro!$G$14</f>
        <v>*</v>
      </c>
      <c r="L29" s="112" t="str">
        <f>[25]Outubro!$G$15</f>
        <v>*</v>
      </c>
      <c r="M29" s="112" t="str">
        <f>[25]Outubro!$G$16</f>
        <v>*</v>
      </c>
      <c r="N29" s="112" t="str">
        <f>[25]Outubro!$G$17</f>
        <v>*</v>
      </c>
      <c r="O29" s="112" t="str">
        <f>[25]Outubro!$G$18</f>
        <v>*</v>
      </c>
      <c r="P29" s="112" t="str">
        <f>[25]Outubro!$G$19</f>
        <v>*</v>
      </c>
      <c r="Q29" s="112" t="str">
        <f>[25]Outubro!$G$20</f>
        <v>*</v>
      </c>
      <c r="R29" s="112" t="str">
        <f>[25]Outubro!$G$21</f>
        <v>*</v>
      </c>
      <c r="S29" s="112" t="str">
        <f>[25]Outubro!$G$22</f>
        <v>*</v>
      </c>
      <c r="T29" s="112" t="str">
        <f>[25]Outubro!$G$23</f>
        <v>*</v>
      </c>
      <c r="U29" s="112" t="str">
        <f>[25]Outubro!$G$24</f>
        <v>*</v>
      </c>
      <c r="V29" s="112" t="str">
        <f>[25]Outubro!$G$25</f>
        <v>*</v>
      </c>
      <c r="W29" s="112" t="str">
        <f>[25]Outubro!$G$26</f>
        <v>*</v>
      </c>
      <c r="X29" s="112" t="str">
        <f>[25]Outubro!$G$27</f>
        <v>*</v>
      </c>
      <c r="Y29" s="112" t="str">
        <f>[25]Outubro!$G$28</f>
        <v>*</v>
      </c>
      <c r="Z29" s="112">
        <f>[25]Outubro!$G$29</f>
        <v>50</v>
      </c>
      <c r="AA29" s="112">
        <f>[25]Outubro!$G$30</f>
        <v>49</v>
      </c>
      <c r="AB29" s="112">
        <f>[25]Outubro!$G$31</f>
        <v>38</v>
      </c>
      <c r="AC29" s="112">
        <f>[25]Outubro!$G$32</f>
        <v>34</v>
      </c>
      <c r="AD29" s="112">
        <f>[25]Outubro!$G$33</f>
        <v>34</v>
      </c>
      <c r="AE29" s="112">
        <f>[25]Outubro!$G$34</f>
        <v>32</v>
      </c>
      <c r="AF29" s="112">
        <f>[25]Outubro!$G$35</f>
        <v>52</v>
      </c>
      <c r="AG29" s="117">
        <f t="shared" si="3"/>
        <v>32</v>
      </c>
      <c r="AH29" s="116">
        <f t="shared" si="4"/>
        <v>41.285714285714285</v>
      </c>
      <c r="AK29" t="s">
        <v>35</v>
      </c>
      <c r="AL29" t="s">
        <v>35</v>
      </c>
    </row>
    <row r="30" spans="1:39" x14ac:dyDescent="0.2">
      <c r="A30" s="48" t="s">
        <v>10</v>
      </c>
      <c r="B30" s="112">
        <f>[26]Outubro!$G$5</f>
        <v>51</v>
      </c>
      <c r="C30" s="112">
        <f>[26]Outubro!$G$6</f>
        <v>38</v>
      </c>
      <c r="D30" s="112">
        <f>[26]Outubro!$G$7</f>
        <v>29</v>
      </c>
      <c r="E30" s="112">
        <f>[26]Outubro!$G$8</f>
        <v>34</v>
      </c>
      <c r="F30" s="112">
        <f>[26]Outubro!$G$9</f>
        <v>52</v>
      </c>
      <c r="G30" s="112">
        <f>[26]Outubro!$G$10</f>
        <v>28</v>
      </c>
      <c r="H30" s="112">
        <f>[26]Outubro!$G$11</f>
        <v>27</v>
      </c>
      <c r="I30" s="112">
        <f>[26]Outubro!$G$12</f>
        <v>66</v>
      </c>
      <c r="J30" s="112">
        <f>[26]Outubro!$G$13</f>
        <v>42</v>
      </c>
      <c r="K30" s="112">
        <f>[26]Outubro!$G$14</f>
        <v>46</v>
      </c>
      <c r="L30" s="112">
        <f>[26]Outubro!$G$15</f>
        <v>33</v>
      </c>
      <c r="M30" s="112">
        <f>[26]Outubro!$G$16</f>
        <v>54</v>
      </c>
      <c r="N30" s="112">
        <f>[26]Outubro!$G$17</f>
        <v>48</v>
      </c>
      <c r="O30" s="112">
        <f>[26]Outubro!$G$18</f>
        <v>47</v>
      </c>
      <c r="P30" s="112">
        <f>[26]Outubro!$G$19</f>
        <v>41</v>
      </c>
      <c r="Q30" s="112">
        <f>[26]Outubro!$G$20</f>
        <v>28</v>
      </c>
      <c r="R30" s="112">
        <f>[26]Outubro!$G$21</f>
        <v>26</v>
      </c>
      <c r="S30" s="112">
        <f>[26]Outubro!$G$22</f>
        <v>32</v>
      </c>
      <c r="T30" s="112">
        <f>[26]Outubro!$G$23</f>
        <v>52</v>
      </c>
      <c r="U30" s="112">
        <f>[26]Outubro!$G$24</f>
        <v>52</v>
      </c>
      <c r="V30" s="112">
        <f>[26]Outubro!$G$25</f>
        <v>42</v>
      </c>
      <c r="W30" s="112">
        <f>[26]Outubro!$G$26</f>
        <v>32</v>
      </c>
      <c r="X30" s="112">
        <f>[26]Outubro!$G$27</f>
        <v>28</v>
      </c>
      <c r="Y30" s="112">
        <f>[26]Outubro!$G$28</f>
        <v>45</v>
      </c>
      <c r="Z30" s="112">
        <f>[26]Outubro!$G$29</f>
        <v>63</v>
      </c>
      <c r="AA30" s="112">
        <f>[26]Outubro!$G$30</f>
        <v>52</v>
      </c>
      <c r="AB30" s="112">
        <f>[26]Outubro!$G$31</f>
        <v>57</v>
      </c>
      <c r="AC30" s="112">
        <f>[26]Outubro!$G$32</f>
        <v>45</v>
      </c>
      <c r="AD30" s="112">
        <f>[26]Outubro!$G$33</f>
        <v>54</v>
      </c>
      <c r="AE30" s="112">
        <f>[26]Outubro!$G$34</f>
        <v>40</v>
      </c>
      <c r="AF30" s="112">
        <f>[26]Outubro!$G$35</f>
        <v>50</v>
      </c>
      <c r="AG30" s="117">
        <f t="shared" si="3"/>
        <v>26</v>
      </c>
      <c r="AH30" s="116">
        <f t="shared" si="4"/>
        <v>43.032258064516128</v>
      </c>
      <c r="AK30" t="s">
        <v>35</v>
      </c>
      <c r="AL30" t="s">
        <v>35</v>
      </c>
    </row>
    <row r="31" spans="1:39" x14ac:dyDescent="0.2">
      <c r="A31" s="48" t="s">
        <v>151</v>
      </c>
      <c r="B31" s="112">
        <f>[27]Outubro!$G$5</f>
        <v>47</v>
      </c>
      <c r="C31" s="112">
        <f>[27]Outubro!$G$6</f>
        <v>37</v>
      </c>
      <c r="D31" s="112">
        <f>[27]Outubro!$G$7</f>
        <v>28</v>
      </c>
      <c r="E31" s="112">
        <f>[27]Outubro!$G$8</f>
        <v>37</v>
      </c>
      <c r="F31" s="112">
        <f>[27]Outubro!$G$9</f>
        <v>44</v>
      </c>
      <c r="G31" s="112">
        <f>[27]Outubro!$G$10</f>
        <v>28</v>
      </c>
      <c r="H31" s="112">
        <f>[27]Outubro!$G$11</f>
        <v>32</v>
      </c>
      <c r="I31" s="112">
        <f>[27]Outubro!$G$12</f>
        <v>69</v>
      </c>
      <c r="J31" s="112">
        <f>[27]Outubro!$G$13</f>
        <v>38</v>
      </c>
      <c r="K31" s="112">
        <f>[27]Outubro!$G$14</f>
        <v>43</v>
      </c>
      <c r="L31" s="112">
        <f>[27]Outubro!$G$15</f>
        <v>35</v>
      </c>
      <c r="M31" s="112">
        <f>[27]Outubro!$G$16</f>
        <v>55</v>
      </c>
      <c r="N31" s="112">
        <f>[27]Outubro!$G$17</f>
        <v>43</v>
      </c>
      <c r="O31" s="112">
        <f>[27]Outubro!$G$18</f>
        <v>47</v>
      </c>
      <c r="P31" s="112">
        <f>[27]Outubro!$G$19</f>
        <v>36</v>
      </c>
      <c r="Q31" s="112">
        <f>[27]Outubro!$G$20</f>
        <v>26</v>
      </c>
      <c r="R31" s="112">
        <f>[27]Outubro!$G$21</f>
        <v>26</v>
      </c>
      <c r="S31" s="112">
        <f>[27]Outubro!$G$22</f>
        <v>28</v>
      </c>
      <c r="T31" s="112">
        <f>[27]Outubro!$G$23</f>
        <v>42</v>
      </c>
      <c r="U31" s="112">
        <f>[27]Outubro!$G$24</f>
        <v>54</v>
      </c>
      <c r="V31" s="112">
        <f>[27]Outubro!$G$25</f>
        <v>41</v>
      </c>
      <c r="W31" s="112">
        <f>[27]Outubro!$G$26</f>
        <v>32</v>
      </c>
      <c r="X31" s="112">
        <f>[27]Outubro!$G$27</f>
        <v>27</v>
      </c>
      <c r="Y31" s="112">
        <f>[27]Outubro!$G$28</f>
        <v>48</v>
      </c>
      <c r="Z31" s="112">
        <f>[27]Outubro!$G$29</f>
        <v>69</v>
      </c>
      <c r="AA31" s="112">
        <f>[27]Outubro!$G$30</f>
        <v>62</v>
      </c>
      <c r="AB31" s="112">
        <f>[27]Outubro!$G$31</f>
        <v>62</v>
      </c>
      <c r="AC31" s="112">
        <f>[27]Outubro!$G$32</f>
        <v>44</v>
      </c>
      <c r="AD31" s="112">
        <f>[27]Outubro!$G$33</f>
        <v>47</v>
      </c>
      <c r="AE31" s="112">
        <f>[27]Outubro!$G$34</f>
        <v>34</v>
      </c>
      <c r="AF31" s="112">
        <f>[27]Outubro!$G$35</f>
        <v>43</v>
      </c>
      <c r="AG31" s="117">
        <f t="shared" si="3"/>
        <v>26</v>
      </c>
      <c r="AH31" s="116">
        <f t="shared" si="4"/>
        <v>42.064516129032256</v>
      </c>
      <c r="AI31" s="12" t="s">
        <v>35</v>
      </c>
      <c r="AJ31" t="s">
        <v>35</v>
      </c>
      <c r="AL31" t="s">
        <v>35</v>
      </c>
    </row>
    <row r="32" spans="1:39" x14ac:dyDescent="0.2">
      <c r="A32" s="48" t="s">
        <v>11</v>
      </c>
      <c r="B32" s="112">
        <f>[28]Outubro!$G$5</f>
        <v>40</v>
      </c>
      <c r="C32" s="112">
        <f>[28]Outubro!$G$6</f>
        <v>32</v>
      </c>
      <c r="D32" s="112">
        <f>[28]Outubro!$G$7</f>
        <v>28</v>
      </c>
      <c r="E32" s="112">
        <f>[28]Outubro!$G$8</f>
        <v>29</v>
      </c>
      <c r="F32" s="112">
        <f>[28]Outubro!$G$9</f>
        <v>42</v>
      </c>
      <c r="G32" s="112">
        <f>[28]Outubro!$G$10</f>
        <v>27</v>
      </c>
      <c r="H32" s="112">
        <f>[28]Outubro!$G$11</f>
        <v>27</v>
      </c>
      <c r="I32" s="112">
        <f>[28]Outubro!$G$12</f>
        <v>65</v>
      </c>
      <c r="J32" s="112">
        <f>[28]Outubro!$G$13</f>
        <v>39</v>
      </c>
      <c r="K32" s="112">
        <f>[28]Outubro!$G$14</f>
        <v>39</v>
      </c>
      <c r="L32" s="112">
        <f>[28]Outubro!$G$15</f>
        <v>35</v>
      </c>
      <c r="M32" s="112">
        <f>[28]Outubro!$G$16</f>
        <v>46</v>
      </c>
      <c r="N32" s="112">
        <f>[28]Outubro!$G$17</f>
        <v>43</v>
      </c>
      <c r="O32" s="112">
        <f>[28]Outubro!$G$18</f>
        <v>42</v>
      </c>
      <c r="P32" s="112">
        <f>[28]Outubro!$G$19</f>
        <v>37</v>
      </c>
      <c r="Q32" s="112">
        <f>[28]Outubro!$G$20</f>
        <v>31</v>
      </c>
      <c r="R32" s="112">
        <f>[28]Outubro!$G$21</f>
        <v>26</v>
      </c>
      <c r="S32" s="112">
        <f>[28]Outubro!$G$22</f>
        <v>26</v>
      </c>
      <c r="T32" s="112">
        <f>[28]Outubro!$G$23</f>
        <v>34</v>
      </c>
      <c r="U32" s="112">
        <f>[28]Outubro!$G$24</f>
        <v>49</v>
      </c>
      <c r="V32" s="112">
        <f>[28]Outubro!$G$25</f>
        <v>43</v>
      </c>
      <c r="W32" s="112">
        <f>[28]Outubro!$G$26</f>
        <v>29</v>
      </c>
      <c r="X32" s="112">
        <f>[28]Outubro!$G$27</f>
        <v>26</v>
      </c>
      <c r="Y32" s="112">
        <f>[28]Outubro!$G$28</f>
        <v>49</v>
      </c>
      <c r="Z32" s="112">
        <f>[28]Outubro!$G$29</f>
        <v>58</v>
      </c>
      <c r="AA32" s="112">
        <f>[28]Outubro!$G$30</f>
        <v>48</v>
      </c>
      <c r="AB32" s="112">
        <f>[28]Outubro!$G$31</f>
        <v>43</v>
      </c>
      <c r="AC32" s="112">
        <f>[28]Outubro!$G$32</f>
        <v>40</v>
      </c>
      <c r="AD32" s="112">
        <f>[28]Outubro!$G$33</f>
        <v>46</v>
      </c>
      <c r="AE32" s="112">
        <f>[28]Outubro!$G$34</f>
        <v>45</v>
      </c>
      <c r="AF32" s="112">
        <f>[28]Outubro!$G$35</f>
        <v>63</v>
      </c>
      <c r="AG32" s="117">
        <f t="shared" si="3"/>
        <v>26</v>
      </c>
      <c r="AH32" s="116">
        <f t="shared" si="4"/>
        <v>39.58064516129032</v>
      </c>
      <c r="AL32" t="s">
        <v>35</v>
      </c>
    </row>
    <row r="33" spans="1:39" s="5" customFormat="1" x14ac:dyDescent="0.2">
      <c r="A33" s="48" t="s">
        <v>12</v>
      </c>
      <c r="B33" s="112">
        <f>[29]Outubro!$G$5</f>
        <v>32</v>
      </c>
      <c r="C33" s="112">
        <f>[29]Outubro!$G$6</f>
        <v>30</v>
      </c>
      <c r="D33" s="112">
        <f>[29]Outubro!$G$7</f>
        <v>27</v>
      </c>
      <c r="E33" s="112">
        <f>[29]Outubro!$G$8</f>
        <v>27</v>
      </c>
      <c r="F33" s="112">
        <f>[29]Outubro!$G$9</f>
        <v>38</v>
      </c>
      <c r="G33" s="112">
        <f>[29]Outubro!$G$10</f>
        <v>28</v>
      </c>
      <c r="H33" s="112">
        <f>[29]Outubro!$G$11</f>
        <v>35</v>
      </c>
      <c r="I33" s="112">
        <f>[29]Outubro!$G$12</f>
        <v>75</v>
      </c>
      <c r="J33" s="112">
        <f>[29]Outubro!$G$13</f>
        <v>42</v>
      </c>
      <c r="K33" s="112">
        <f>[29]Outubro!$G$14</f>
        <v>34</v>
      </c>
      <c r="L33" s="112">
        <f>[29]Outubro!$G$15</f>
        <v>30</v>
      </c>
      <c r="M33" s="112">
        <f>[29]Outubro!$G$16</f>
        <v>47</v>
      </c>
      <c r="N33" s="112">
        <f>[29]Outubro!$G$17</f>
        <v>43</v>
      </c>
      <c r="O33" s="112">
        <f>[29]Outubro!$G$18</f>
        <v>33</v>
      </c>
      <c r="P33" s="112">
        <f>[29]Outubro!$G$19</f>
        <v>25</v>
      </c>
      <c r="Q33" s="112">
        <f>[29]Outubro!$G$20</f>
        <v>29</v>
      </c>
      <c r="R33" s="112">
        <f>[29]Outubro!$G$21</f>
        <v>21</v>
      </c>
      <c r="S33" s="112">
        <f>[29]Outubro!$G$22</f>
        <v>24</v>
      </c>
      <c r="T33" s="112">
        <f>[29]Outubro!$G$23</f>
        <v>22</v>
      </c>
      <c r="U33" s="112">
        <f>[29]Outubro!$G$24</f>
        <v>39</v>
      </c>
      <c r="V33" s="112">
        <f>[29]Outubro!$G$25</f>
        <v>22</v>
      </c>
      <c r="W33" s="112">
        <f>[29]Outubro!$G$26</f>
        <v>25</v>
      </c>
      <c r="X33" s="112">
        <f>[29]Outubro!$G$27</f>
        <v>22</v>
      </c>
      <c r="Y33" s="112">
        <f>[29]Outubro!$G$28</f>
        <v>43</v>
      </c>
      <c r="Z33" s="112">
        <f>[29]Outubro!$G$29</f>
        <v>51</v>
      </c>
      <c r="AA33" s="112">
        <f>[29]Outubro!$G$30</f>
        <v>35</v>
      </c>
      <c r="AB33" s="112">
        <f>[29]Outubro!$G$31</f>
        <v>32</v>
      </c>
      <c r="AC33" s="112">
        <f>[29]Outubro!$G$32</f>
        <v>37</v>
      </c>
      <c r="AD33" s="112">
        <f>[29]Outubro!$G$33</f>
        <v>41</v>
      </c>
      <c r="AE33" s="112">
        <f>[29]Outubro!$G$34</f>
        <v>28</v>
      </c>
      <c r="AF33" s="112">
        <f>[29]Outubro!$G$35</f>
        <v>40</v>
      </c>
      <c r="AG33" s="117">
        <f t="shared" si="3"/>
        <v>21</v>
      </c>
      <c r="AH33" s="116">
        <f t="shared" si="4"/>
        <v>34.096774193548384</v>
      </c>
      <c r="AJ33" s="5" t="s">
        <v>35</v>
      </c>
    </row>
    <row r="34" spans="1:39" x14ac:dyDescent="0.2">
      <c r="A34" s="48" t="s">
        <v>13</v>
      </c>
      <c r="B34" s="112" t="str">
        <f>[30]Outubro!$G$5</f>
        <v>*</v>
      </c>
      <c r="C34" s="112" t="str">
        <f>[30]Outubro!$G$6</f>
        <v>*</v>
      </c>
      <c r="D34" s="112" t="str">
        <f>[30]Outubro!$G$7</f>
        <v>*</v>
      </c>
      <c r="E34" s="112" t="str">
        <f>[30]Outubro!$G$8</f>
        <v>*</v>
      </c>
      <c r="F34" s="112" t="str">
        <f>[30]Outubro!$G$9</f>
        <v>*</v>
      </c>
      <c r="G34" s="112" t="str">
        <f>[30]Outubro!$G$10</f>
        <v>*</v>
      </c>
      <c r="H34" s="112" t="str">
        <f>[30]Outubro!$G$11</f>
        <v>*</v>
      </c>
      <c r="I34" s="112" t="str">
        <f>[30]Outubro!$G$12</f>
        <v>*</v>
      </c>
      <c r="J34" s="112" t="str">
        <f>[30]Outubro!$G$13</f>
        <v>*</v>
      </c>
      <c r="K34" s="112" t="str">
        <f>[30]Outubro!$G$14</f>
        <v>*</v>
      </c>
      <c r="L34" s="112" t="str">
        <f>[30]Outubro!$G$15</f>
        <v>*</v>
      </c>
      <c r="M34" s="112" t="str">
        <f>[30]Outubro!$G$16</f>
        <v>*</v>
      </c>
      <c r="N34" s="112" t="str">
        <f>[30]Outubro!$G$17</f>
        <v>*</v>
      </c>
      <c r="O34" s="112" t="str">
        <f>[30]Outubro!$G$18</f>
        <v>*</v>
      </c>
      <c r="P34" s="112" t="str">
        <f>[30]Outubro!$G$19</f>
        <v>*</v>
      </c>
      <c r="Q34" s="112" t="str">
        <f>[30]Outubro!$G$20</f>
        <v>*</v>
      </c>
      <c r="R34" s="112" t="str">
        <f>[30]Outubro!$G$21</f>
        <v>*</v>
      </c>
      <c r="S34" s="112" t="str">
        <f>[30]Outubro!$G$22</f>
        <v>*</v>
      </c>
      <c r="T34" s="112" t="str">
        <f>[30]Outubro!$G$23</f>
        <v>*</v>
      </c>
      <c r="U34" s="112" t="str">
        <f>[30]Outubro!$G$24</f>
        <v>*</v>
      </c>
      <c r="V34" s="112" t="str">
        <f>[30]Outubro!$G$25</f>
        <v>*</v>
      </c>
      <c r="W34" s="112" t="str">
        <f>[30]Outubro!$G$26</f>
        <v>*</v>
      </c>
      <c r="X34" s="112" t="str">
        <f>[30]Outubro!$G$27</f>
        <v>*</v>
      </c>
      <c r="Y34" s="112" t="str">
        <f>[30]Outubro!$G$28</f>
        <v>*</v>
      </c>
      <c r="Z34" s="112" t="str">
        <f>[30]Outubro!$G$29</f>
        <v>*</v>
      </c>
      <c r="AA34" s="112">
        <f>[30]Outubro!$G$30</f>
        <v>39</v>
      </c>
      <c r="AB34" s="112">
        <f>[30]Outubro!$G$31</f>
        <v>35</v>
      </c>
      <c r="AC34" s="112">
        <f>[30]Outubro!$G$32</f>
        <v>40</v>
      </c>
      <c r="AD34" s="112">
        <f>[30]Outubro!$G$33</f>
        <v>32</v>
      </c>
      <c r="AE34" s="112">
        <f>[30]Outubro!$G$34</f>
        <v>41</v>
      </c>
      <c r="AF34" s="112">
        <f>[30]Outubro!$G$35</f>
        <v>48</v>
      </c>
      <c r="AG34" s="117">
        <f t="shared" si="3"/>
        <v>32</v>
      </c>
      <c r="AH34" s="116">
        <f t="shared" si="4"/>
        <v>39.166666666666664</v>
      </c>
      <c r="AK34" t="s">
        <v>35</v>
      </c>
    </row>
    <row r="35" spans="1:39" x14ac:dyDescent="0.2">
      <c r="A35" s="48" t="s">
        <v>152</v>
      </c>
      <c r="B35" s="112">
        <f>[31]Outubro!$G$5</f>
        <v>46</v>
      </c>
      <c r="C35" s="112">
        <f>[31]Outubro!$G$6</f>
        <v>45</v>
      </c>
      <c r="D35" s="112">
        <f>[31]Outubro!$G$7</f>
        <v>34</v>
      </c>
      <c r="E35" s="112">
        <f>[31]Outubro!$G$8</f>
        <v>29</v>
      </c>
      <c r="F35" s="112">
        <f>[31]Outubro!$G$9</f>
        <v>49</v>
      </c>
      <c r="G35" s="112">
        <f>[31]Outubro!$G$10</f>
        <v>42</v>
      </c>
      <c r="H35" s="112">
        <f>[31]Outubro!$G$11</f>
        <v>32</v>
      </c>
      <c r="I35" s="112">
        <f>[31]Outubro!$G$12</f>
        <v>58</v>
      </c>
      <c r="J35" s="112">
        <f>[31]Outubro!$G$13</f>
        <v>46</v>
      </c>
      <c r="K35" s="112">
        <f>[31]Outubro!$G$14</f>
        <v>47</v>
      </c>
      <c r="L35" s="112">
        <f>[31]Outubro!$G$15</f>
        <v>38</v>
      </c>
      <c r="M35" s="112">
        <f>[31]Outubro!$G$16</f>
        <v>40</v>
      </c>
      <c r="N35" s="112">
        <f>[31]Outubro!$G$17</f>
        <v>52</v>
      </c>
      <c r="O35" s="112">
        <f>[31]Outubro!$G$18</f>
        <v>48</v>
      </c>
      <c r="P35" s="112">
        <f>[31]Outubro!$G$19</f>
        <v>42</v>
      </c>
      <c r="Q35" s="112">
        <f>[31]Outubro!$G$20</f>
        <v>32</v>
      </c>
      <c r="R35" s="112">
        <f>[31]Outubro!$G$21</f>
        <v>30</v>
      </c>
      <c r="S35" s="112">
        <f>[31]Outubro!$G$22</f>
        <v>28</v>
      </c>
      <c r="T35" s="112">
        <f>[31]Outubro!$G$23</f>
        <v>46</v>
      </c>
      <c r="U35" s="112">
        <f>[31]Outubro!$G$24</f>
        <v>48</v>
      </c>
      <c r="V35" s="112">
        <f>[31]Outubro!$G$25</f>
        <v>46</v>
      </c>
      <c r="W35" s="112">
        <f>[31]Outubro!$G$26</f>
        <v>34</v>
      </c>
      <c r="X35" s="112">
        <f>[31]Outubro!$G$27</f>
        <v>29</v>
      </c>
      <c r="Y35" s="112">
        <f>[31]Outubro!$G$28</f>
        <v>51</v>
      </c>
      <c r="Z35" s="112">
        <f>[31]Outubro!$G$29</f>
        <v>57</v>
      </c>
      <c r="AA35" s="112">
        <f>[31]Outubro!$G$30</f>
        <v>55</v>
      </c>
      <c r="AB35" s="112">
        <f>[31]Outubro!$G$31</f>
        <v>40</v>
      </c>
      <c r="AC35" s="112">
        <f>[31]Outubro!$G$32</f>
        <v>41</v>
      </c>
      <c r="AD35" s="112">
        <f>[31]Outubro!$G$33</f>
        <v>40</v>
      </c>
      <c r="AE35" s="112">
        <f>[31]Outubro!$G$34</f>
        <v>55</v>
      </c>
      <c r="AF35" s="112">
        <f>[31]Outubro!$G$35</f>
        <v>62</v>
      </c>
      <c r="AG35" s="117">
        <f t="shared" si="3"/>
        <v>28</v>
      </c>
      <c r="AH35" s="116">
        <f t="shared" si="4"/>
        <v>43.29032258064516</v>
      </c>
    </row>
    <row r="36" spans="1:39" x14ac:dyDescent="0.2">
      <c r="A36" s="48" t="s">
        <v>123</v>
      </c>
      <c r="B36" s="112">
        <f>[32]Outubro!$G$5</f>
        <v>50</v>
      </c>
      <c r="C36" s="112">
        <f>[32]Outubro!$G$6</f>
        <v>39</v>
      </c>
      <c r="D36" s="112">
        <f>[32]Outubro!$G$7</f>
        <v>33</v>
      </c>
      <c r="E36" s="112">
        <f>[32]Outubro!$G$8</f>
        <v>29</v>
      </c>
      <c r="F36" s="112">
        <f>[32]Outubro!$G$9</f>
        <v>49</v>
      </c>
      <c r="G36" s="112">
        <f>[32]Outubro!$G$10</f>
        <v>35</v>
      </c>
      <c r="H36" s="112">
        <f>[32]Outubro!$G$11</f>
        <v>29</v>
      </c>
      <c r="I36" s="112">
        <f>[32]Outubro!$G$12</f>
        <v>76</v>
      </c>
      <c r="J36" s="112">
        <f>[32]Outubro!$G$13</f>
        <v>46</v>
      </c>
      <c r="K36" s="112">
        <f>[32]Outubro!$G$14</f>
        <v>48</v>
      </c>
      <c r="L36" s="112">
        <f>[32]Outubro!$G$15</f>
        <v>37</v>
      </c>
      <c r="M36" s="112">
        <f>[32]Outubro!$G$16</f>
        <v>41</v>
      </c>
      <c r="N36" s="112">
        <f>[32]Outubro!$G$17</f>
        <v>52</v>
      </c>
      <c r="O36" s="112">
        <f>[32]Outubro!$G$18</f>
        <v>48</v>
      </c>
      <c r="P36" s="112">
        <f>[32]Outubro!$G$19</f>
        <v>45</v>
      </c>
      <c r="Q36" s="112">
        <f>[32]Outubro!$G$20</f>
        <v>32</v>
      </c>
      <c r="R36" s="112">
        <f>[32]Outubro!$G$21</f>
        <v>46</v>
      </c>
      <c r="S36" s="112">
        <f>[32]Outubro!$G$22</f>
        <v>30</v>
      </c>
      <c r="T36" s="112">
        <f>[32]Outubro!$G$23</f>
        <v>53</v>
      </c>
      <c r="U36" s="112">
        <f>[32]Outubro!$G$24</f>
        <v>44</v>
      </c>
      <c r="V36" s="112">
        <f>[32]Outubro!$G$25</f>
        <v>42</v>
      </c>
      <c r="W36" s="112">
        <f>[32]Outubro!$G$26</f>
        <v>32</v>
      </c>
      <c r="X36" s="112">
        <f>[32]Outubro!$G$27</f>
        <v>30</v>
      </c>
      <c r="Y36" s="112">
        <f>[32]Outubro!$G$28</f>
        <v>48</v>
      </c>
      <c r="Z36" s="112">
        <f>[32]Outubro!$G$29</f>
        <v>60</v>
      </c>
      <c r="AA36" s="112">
        <f>[32]Outubro!$G$30</f>
        <v>60</v>
      </c>
      <c r="AB36" s="112">
        <f>[32]Outubro!$G$31</f>
        <v>50</v>
      </c>
      <c r="AC36" s="112">
        <f>[32]Outubro!$G$32</f>
        <v>40</v>
      </c>
      <c r="AD36" s="112">
        <f>[32]Outubro!$G$33</f>
        <v>62</v>
      </c>
      <c r="AE36" s="112">
        <f>[32]Outubro!$G$34</f>
        <v>54</v>
      </c>
      <c r="AF36" s="112">
        <f>[32]Outubro!$G$35</f>
        <v>76</v>
      </c>
      <c r="AG36" s="117">
        <f t="shared" si="3"/>
        <v>29</v>
      </c>
      <c r="AH36" s="116">
        <f t="shared" si="4"/>
        <v>45.677419354838712</v>
      </c>
    </row>
    <row r="37" spans="1:39" x14ac:dyDescent="0.2">
      <c r="A37" s="48" t="s">
        <v>14</v>
      </c>
      <c r="B37" s="112">
        <f>[33]Outubro!$G$5</f>
        <v>34</v>
      </c>
      <c r="C37" s="112">
        <f>[33]Outubro!$G$6</f>
        <v>38</v>
      </c>
      <c r="D37" s="112">
        <f>[33]Outubro!$G$7</f>
        <v>28</v>
      </c>
      <c r="E37" s="112">
        <f>[33]Outubro!$G$8</f>
        <v>27</v>
      </c>
      <c r="F37" s="112">
        <f>[33]Outubro!$G$9</f>
        <v>26</v>
      </c>
      <c r="G37" s="112">
        <f>[33]Outubro!$G$10</f>
        <v>30</v>
      </c>
      <c r="H37" s="112">
        <f>[33]Outubro!$G$11</f>
        <v>37</v>
      </c>
      <c r="I37" s="112">
        <f>[33]Outubro!$G$12</f>
        <v>35</v>
      </c>
      <c r="J37" s="112">
        <f>[33]Outubro!$G$13</f>
        <v>62</v>
      </c>
      <c r="K37" s="112">
        <f>[33]Outubro!$G$14</f>
        <v>40</v>
      </c>
      <c r="L37" s="112">
        <f>[33]Outubro!$G$15</f>
        <v>29</v>
      </c>
      <c r="M37" s="112">
        <f>[33]Outubro!$G$16</f>
        <v>27</v>
      </c>
      <c r="N37" s="112">
        <f>[33]Outubro!$G$17</f>
        <v>52</v>
      </c>
      <c r="O37" s="112">
        <f>[33]Outubro!$G$18</f>
        <v>50</v>
      </c>
      <c r="P37" s="112">
        <f>[33]Outubro!$G$19</f>
        <v>33</v>
      </c>
      <c r="Q37" s="112">
        <f>[33]Outubro!$G$20</f>
        <v>25</v>
      </c>
      <c r="R37" s="112">
        <f>[33]Outubro!$G$21</f>
        <v>25</v>
      </c>
      <c r="S37" s="112">
        <f>[33]Outubro!$G$22</f>
        <v>20</v>
      </c>
      <c r="T37" s="112">
        <f>[33]Outubro!$G$23</f>
        <v>32</v>
      </c>
      <c r="U37" s="112">
        <f>[33]Outubro!$G$24</f>
        <v>63</v>
      </c>
      <c r="V37" s="112">
        <f>[33]Outubro!$G$25</f>
        <v>38</v>
      </c>
      <c r="W37" s="112">
        <f>[33]Outubro!$G$26</f>
        <v>28</v>
      </c>
      <c r="X37" s="112">
        <f>[33]Outubro!$G$27</f>
        <v>21</v>
      </c>
      <c r="Y37" s="112">
        <f>[33]Outubro!$G$28</f>
        <v>33</v>
      </c>
      <c r="Z37" s="112">
        <f>[33]Outubro!$G$29</f>
        <v>47</v>
      </c>
      <c r="AA37" s="112">
        <f>[33]Outubro!$G$30</f>
        <v>40</v>
      </c>
      <c r="AB37" s="112">
        <f>[33]Outubro!$G$31</f>
        <v>39</v>
      </c>
      <c r="AC37" s="112">
        <f>[33]Outubro!$G$32</f>
        <v>45</v>
      </c>
      <c r="AD37" s="112">
        <f>[33]Outubro!$G$33</f>
        <v>39</v>
      </c>
      <c r="AE37" s="112">
        <f>[33]Outubro!$G$34</f>
        <v>53</v>
      </c>
      <c r="AF37" s="112">
        <f>[33]Outubro!$G$35</f>
        <v>52</v>
      </c>
      <c r="AG37" s="117">
        <f t="shared" si="3"/>
        <v>20</v>
      </c>
      <c r="AH37" s="116">
        <f t="shared" si="4"/>
        <v>37.032258064516128</v>
      </c>
    </row>
    <row r="38" spans="1:39" x14ac:dyDescent="0.2">
      <c r="A38" s="48" t="s">
        <v>153</v>
      </c>
      <c r="B38" s="112">
        <f>[34]Outubro!$G$5</f>
        <v>34</v>
      </c>
      <c r="C38" s="112">
        <f>[34]Outubro!$G$6</f>
        <v>31</v>
      </c>
      <c r="D38" s="112">
        <f>[34]Outubro!$G$7</f>
        <v>32</v>
      </c>
      <c r="E38" s="112">
        <f>[34]Outubro!$G$8</f>
        <v>30</v>
      </c>
      <c r="F38" s="112">
        <f>[34]Outubro!$G$9</f>
        <v>36</v>
      </c>
      <c r="G38" s="112">
        <f>[34]Outubro!$G$10</f>
        <v>29</v>
      </c>
      <c r="H38" s="112">
        <f>[34]Outubro!$G$11</f>
        <v>37</v>
      </c>
      <c r="I38" s="112">
        <f>[34]Outubro!$G$12</f>
        <v>44</v>
      </c>
      <c r="J38" s="112">
        <f>[34]Outubro!$G$13</f>
        <v>52</v>
      </c>
      <c r="K38" s="112">
        <f>[34]Outubro!$G$14</f>
        <v>34</v>
      </c>
      <c r="L38" s="112">
        <f>[34]Outubro!$G$15</f>
        <v>33</v>
      </c>
      <c r="M38" s="112">
        <f>[34]Outubro!$G$16</f>
        <v>31</v>
      </c>
      <c r="N38" s="112">
        <f>[34]Outubro!$G$17</f>
        <v>69</v>
      </c>
      <c r="O38" s="112">
        <f>[34]Outubro!$G$18</f>
        <v>39</v>
      </c>
      <c r="P38" s="112">
        <f>[34]Outubro!$G$19</f>
        <v>30</v>
      </c>
      <c r="Q38" s="112">
        <f>[34]Outubro!$G$20</f>
        <v>37</v>
      </c>
      <c r="R38" s="112">
        <f>[34]Outubro!$G$21</f>
        <v>34</v>
      </c>
      <c r="S38" s="112">
        <f>[34]Outubro!$G$22</f>
        <v>25</v>
      </c>
      <c r="T38" s="112">
        <f>[34]Outubro!$G$23</f>
        <v>25</v>
      </c>
      <c r="U38" s="112">
        <f>[34]Outubro!$G$24</f>
        <v>33</v>
      </c>
      <c r="V38" s="112">
        <f>[34]Outubro!$G$25</f>
        <v>30</v>
      </c>
      <c r="W38" s="112">
        <f>[34]Outubro!$G$26</f>
        <v>28</v>
      </c>
      <c r="X38" s="112">
        <f>[34]Outubro!$G$27</f>
        <v>26</v>
      </c>
      <c r="Y38" s="112">
        <f>[34]Outubro!$G$28</f>
        <v>40</v>
      </c>
      <c r="Z38" s="112">
        <f>[34]Outubro!$G$29</f>
        <v>50</v>
      </c>
      <c r="AA38" s="112">
        <f>[34]Outubro!$G$30</f>
        <v>38</v>
      </c>
      <c r="AB38" s="112">
        <f>[34]Outubro!$G$31</f>
        <v>39</v>
      </c>
      <c r="AC38" s="112">
        <f>[34]Outubro!$G$32</f>
        <v>42</v>
      </c>
      <c r="AD38" s="112">
        <f>[34]Outubro!$G$33</f>
        <v>37</v>
      </c>
      <c r="AE38" s="112">
        <f>[34]Outubro!$G$34</f>
        <v>41</v>
      </c>
      <c r="AF38" s="112">
        <f>[34]Outubro!$G$35</f>
        <v>39</v>
      </c>
      <c r="AG38" s="117">
        <f t="shared" si="3"/>
        <v>25</v>
      </c>
      <c r="AH38" s="116">
        <f t="shared" si="4"/>
        <v>36.29032258064516</v>
      </c>
      <c r="AJ38" t="s">
        <v>35</v>
      </c>
      <c r="AK38" t="s">
        <v>35</v>
      </c>
    </row>
    <row r="39" spans="1:39" x14ac:dyDescent="0.2">
      <c r="A39" s="48" t="s">
        <v>15</v>
      </c>
      <c r="B39" s="112">
        <f>[35]Outubro!$G$5</f>
        <v>48</v>
      </c>
      <c r="C39" s="112">
        <f>[35]Outubro!$G$6</f>
        <v>33</v>
      </c>
      <c r="D39" s="112">
        <f>[35]Outubro!$G$7</f>
        <v>25</v>
      </c>
      <c r="E39" s="112">
        <f>[35]Outubro!$G$8</f>
        <v>37</v>
      </c>
      <c r="F39" s="112">
        <f>[35]Outubro!$G$9</f>
        <v>52</v>
      </c>
      <c r="G39" s="112">
        <f>[35]Outubro!$G$10</f>
        <v>27</v>
      </c>
      <c r="H39" s="112">
        <f>[35]Outubro!$G$11</f>
        <v>33</v>
      </c>
      <c r="I39" s="112">
        <f>[35]Outubro!$G$12</f>
        <v>65</v>
      </c>
      <c r="J39" s="112">
        <f>[35]Outubro!$G$13</f>
        <v>26</v>
      </c>
      <c r="K39" s="112">
        <f>[35]Outubro!$G$14</f>
        <v>40</v>
      </c>
      <c r="L39" s="112">
        <f>[35]Outubro!$G$15</f>
        <v>35</v>
      </c>
      <c r="M39" s="112">
        <f>[35]Outubro!$G$16</f>
        <v>43</v>
      </c>
      <c r="N39" s="112">
        <f>[35]Outubro!$G$17</f>
        <v>43</v>
      </c>
      <c r="O39" s="112">
        <f>[35]Outubro!$G$18</f>
        <v>41</v>
      </c>
      <c r="P39" s="112">
        <f>[35]Outubro!$G$19</f>
        <v>31</v>
      </c>
      <c r="Q39" s="112">
        <f>[35]Outubro!$G$20</f>
        <v>26</v>
      </c>
      <c r="R39" s="112">
        <f>[35]Outubro!$G$21</f>
        <v>24</v>
      </c>
      <c r="S39" s="112">
        <f>[35]Outubro!$G$22</f>
        <v>27</v>
      </c>
      <c r="T39" s="112">
        <f>[35]Outubro!$G$23</f>
        <v>35</v>
      </c>
      <c r="U39" s="112">
        <f>[35]Outubro!$G$24</f>
        <v>56</v>
      </c>
      <c r="V39" s="112">
        <f>[35]Outubro!$G$25</f>
        <v>42</v>
      </c>
      <c r="W39" s="112">
        <f>[35]Outubro!$G$26</f>
        <v>29</v>
      </c>
      <c r="X39" s="112">
        <f>[35]Outubro!$G$27</f>
        <v>26</v>
      </c>
      <c r="Y39" s="112">
        <f>[35]Outubro!$G$28</f>
        <v>43</v>
      </c>
      <c r="Z39" s="112">
        <f>[35]Outubro!$G$29</f>
        <v>63</v>
      </c>
      <c r="AA39" s="112">
        <f>[35]Outubro!$G$30</f>
        <v>50</v>
      </c>
      <c r="AB39" s="112">
        <f>[35]Outubro!$G$31</f>
        <v>50</v>
      </c>
      <c r="AC39" s="112">
        <f>[35]Outubro!$G$32</f>
        <v>45</v>
      </c>
      <c r="AD39" s="112">
        <f>[35]Outubro!$G$33</f>
        <v>36</v>
      </c>
      <c r="AE39" s="112">
        <f>[35]Outubro!$G$34</f>
        <v>30</v>
      </c>
      <c r="AF39" s="112">
        <f>[35]Outubro!$G$35</f>
        <v>45</v>
      </c>
      <c r="AG39" s="117">
        <f t="shared" si="3"/>
        <v>24</v>
      </c>
      <c r="AH39" s="116">
        <f t="shared" si="4"/>
        <v>38.903225806451616</v>
      </c>
      <c r="AI39" s="12" t="s">
        <v>35</v>
      </c>
      <c r="AK39" t="s">
        <v>35</v>
      </c>
      <c r="AL39" t="s">
        <v>35</v>
      </c>
      <c r="AM39" t="s">
        <v>35</v>
      </c>
    </row>
    <row r="40" spans="1:39" x14ac:dyDescent="0.2">
      <c r="A40" s="48" t="s">
        <v>16</v>
      </c>
      <c r="B40" s="112">
        <f>[36]Outubro!$G$5</f>
        <v>20</v>
      </c>
      <c r="C40" s="112">
        <f>[36]Outubro!$G$6</f>
        <v>25</v>
      </c>
      <c r="D40" s="112">
        <f>[36]Outubro!$G$7</f>
        <v>22</v>
      </c>
      <c r="E40" s="112">
        <f>[36]Outubro!$G$8</f>
        <v>29</v>
      </c>
      <c r="F40" s="112">
        <f>[36]Outubro!$G$9</f>
        <v>42</v>
      </c>
      <c r="G40" s="112">
        <f>[36]Outubro!$G$10</f>
        <v>25</v>
      </c>
      <c r="H40" s="112">
        <f>[36]Outubro!$G$11</f>
        <v>28</v>
      </c>
      <c r="I40" s="112">
        <f>[36]Outubro!$G$12</f>
        <v>60</v>
      </c>
      <c r="J40" s="112">
        <f>[36]Outubro!$G$13</f>
        <v>30</v>
      </c>
      <c r="K40" s="112">
        <f>[36]Outubro!$G$14</f>
        <v>27</v>
      </c>
      <c r="L40" s="112">
        <f>[36]Outubro!$G$15</f>
        <v>24</v>
      </c>
      <c r="M40" s="112">
        <f>[36]Outubro!$G$16</f>
        <v>31</v>
      </c>
      <c r="N40" s="112">
        <f>[36]Outubro!$G$17</f>
        <v>29</v>
      </c>
      <c r="O40" s="112">
        <f>[36]Outubro!$G$18</f>
        <v>27</v>
      </c>
      <c r="P40" s="112">
        <f>[36]Outubro!$G$19</f>
        <v>22</v>
      </c>
      <c r="Q40" s="112">
        <f>[36]Outubro!$G$20</f>
        <v>21</v>
      </c>
      <c r="R40" s="112">
        <f>[36]Outubro!$G$21</f>
        <v>14</v>
      </c>
      <c r="S40" s="112">
        <f>[36]Outubro!$G$22</f>
        <v>22</v>
      </c>
      <c r="T40" s="112">
        <f>[36]Outubro!$G$23</f>
        <v>23</v>
      </c>
      <c r="U40" s="112">
        <f>[36]Outubro!$G$24</f>
        <v>40</v>
      </c>
      <c r="V40" s="112">
        <f>[36]Outubro!$G$25</f>
        <v>26</v>
      </c>
      <c r="W40" s="112">
        <f>[36]Outubro!$G$26</f>
        <v>22</v>
      </c>
      <c r="X40" s="112">
        <f>[36]Outubro!$G$27</f>
        <v>21</v>
      </c>
      <c r="Y40" s="112">
        <f>[36]Outubro!$G$28</f>
        <v>32</v>
      </c>
      <c r="Z40" s="112">
        <f>[36]Outubro!$G$29</f>
        <v>45</v>
      </c>
      <c r="AA40" s="112">
        <f>[36]Outubro!$G$30</f>
        <v>41</v>
      </c>
      <c r="AB40" s="112">
        <f>[36]Outubro!$G$31</f>
        <v>32</v>
      </c>
      <c r="AC40" s="112">
        <f>[36]Outubro!$G$32</f>
        <v>41</v>
      </c>
      <c r="AD40" s="112">
        <f>[36]Outubro!$G$33</f>
        <v>36</v>
      </c>
      <c r="AE40" s="112">
        <f>[36]Outubro!$G$34</f>
        <v>28</v>
      </c>
      <c r="AF40" s="112">
        <f>[36]Outubro!$G$35</f>
        <v>42</v>
      </c>
      <c r="AG40" s="117">
        <f t="shared" si="3"/>
        <v>14</v>
      </c>
      <c r="AH40" s="116">
        <f t="shared" si="4"/>
        <v>29.903225806451612</v>
      </c>
      <c r="AL40" t="s">
        <v>35</v>
      </c>
    </row>
    <row r="41" spans="1:39" x14ac:dyDescent="0.2">
      <c r="A41" s="48" t="s">
        <v>154</v>
      </c>
      <c r="B41" s="112">
        <f>[37]Outubro!$G$5</f>
        <v>54</v>
      </c>
      <c r="C41" s="112">
        <f>[37]Outubro!$G$6</f>
        <v>37</v>
      </c>
      <c r="D41" s="112">
        <f>[37]Outubro!$G$7</f>
        <v>34</v>
      </c>
      <c r="E41" s="112">
        <f>[37]Outubro!$G$8</f>
        <v>30</v>
      </c>
      <c r="F41" s="112">
        <f>[37]Outubro!$G$9</f>
        <v>32</v>
      </c>
      <c r="G41" s="112">
        <f>[37]Outubro!$G$10</f>
        <v>37</v>
      </c>
      <c r="H41" s="112">
        <f>[37]Outubro!$G$11</f>
        <v>35</v>
      </c>
      <c r="I41" s="112">
        <f>[37]Outubro!$G$12</f>
        <v>47</v>
      </c>
      <c r="J41" s="112">
        <f>[37]Outubro!$G$13</f>
        <v>52</v>
      </c>
      <c r="K41" s="112">
        <f>[37]Outubro!$G$14</f>
        <v>44</v>
      </c>
      <c r="L41" s="112">
        <f>[37]Outubro!$G$15</f>
        <v>35</v>
      </c>
      <c r="M41" s="112">
        <f>[37]Outubro!$G$16</f>
        <v>34</v>
      </c>
      <c r="N41" s="112">
        <f>[37]Outubro!$G$17</f>
        <v>49</v>
      </c>
      <c r="O41" s="112">
        <f>[37]Outubro!$G$18</f>
        <v>45</v>
      </c>
      <c r="P41" s="112">
        <f>[37]Outubro!$E$19</f>
        <v>63.833333333333336</v>
      </c>
      <c r="Q41" s="112">
        <f>[37]Outubro!$G$20</f>
        <v>30</v>
      </c>
      <c r="R41" s="112">
        <f>[37]Outubro!$G$21</f>
        <v>25</v>
      </c>
      <c r="S41" s="112">
        <f>[37]Outubro!$G$22</f>
        <v>26</v>
      </c>
      <c r="T41" s="112">
        <f>[37]Outubro!$G$23</f>
        <v>35</v>
      </c>
      <c r="U41" s="112">
        <f>[37]Outubro!$G$24</f>
        <v>49</v>
      </c>
      <c r="V41" s="112">
        <f>[37]Outubro!$G$25</f>
        <v>42</v>
      </c>
      <c r="W41" s="112">
        <f>[37]Outubro!$G$26</f>
        <v>30</v>
      </c>
      <c r="X41" s="112">
        <f>[37]Outubro!$G$27</f>
        <v>23</v>
      </c>
      <c r="Y41" s="112">
        <f>[37]Outubro!$G$28</f>
        <v>47</v>
      </c>
      <c r="Z41" s="112">
        <f>[37]Outubro!$G$29</f>
        <v>51</v>
      </c>
      <c r="AA41" s="112">
        <f>[37]Outubro!$G$30</f>
        <v>53</v>
      </c>
      <c r="AB41" s="112">
        <f>[37]Outubro!$G$31</f>
        <v>45</v>
      </c>
      <c r="AC41" s="112">
        <f>[37]Outubro!$G$32</f>
        <v>45</v>
      </c>
      <c r="AD41" s="112">
        <f>[37]Outubro!$G$33</f>
        <v>44</v>
      </c>
      <c r="AE41" s="112">
        <f>[37]Outubro!$G$34</f>
        <v>54</v>
      </c>
      <c r="AF41" s="112">
        <f>[37]Outubro!$G$35</f>
        <v>44</v>
      </c>
      <c r="AG41" s="117">
        <f t="shared" si="3"/>
        <v>23</v>
      </c>
      <c r="AH41" s="116">
        <f t="shared" si="4"/>
        <v>41.026881720430111</v>
      </c>
      <c r="AJ41" t="s">
        <v>35</v>
      </c>
      <c r="AL41" t="s">
        <v>35</v>
      </c>
    </row>
    <row r="42" spans="1:39" x14ac:dyDescent="0.2">
      <c r="A42" s="48" t="s">
        <v>17</v>
      </c>
      <c r="B42" s="112">
        <f>[38]Outubro!$G$5</f>
        <v>47</v>
      </c>
      <c r="C42" s="112">
        <f>[38]Outubro!$G$6</f>
        <v>36</v>
      </c>
      <c r="D42" s="112">
        <f>[38]Outubro!$G$7</f>
        <v>23</v>
      </c>
      <c r="E42" s="112">
        <f>[38]Outubro!$G$8</f>
        <v>18</v>
      </c>
      <c r="F42" s="112">
        <f>[38]Outubro!$G$9</f>
        <v>31</v>
      </c>
      <c r="G42" s="112">
        <f>[38]Outubro!$G$10</f>
        <v>20</v>
      </c>
      <c r="H42" s="112">
        <f>[38]Outubro!$G$11</f>
        <v>19</v>
      </c>
      <c r="I42" s="112">
        <f>[38]Outubro!$G$12</f>
        <v>53</v>
      </c>
      <c r="J42" s="112">
        <f>[38]Outubro!$G$13</f>
        <v>48</v>
      </c>
      <c r="K42" s="112">
        <f>[38]Outubro!$G$14</f>
        <v>49</v>
      </c>
      <c r="L42" s="112">
        <f>[38]Outubro!$G$15</f>
        <v>36</v>
      </c>
      <c r="M42" s="112">
        <f>[38]Outubro!$G$16</f>
        <v>49</v>
      </c>
      <c r="N42" s="112">
        <f>[38]Outubro!$G$17</f>
        <v>49</v>
      </c>
      <c r="O42" s="112">
        <f>[38]Outubro!$G$18</f>
        <v>49</v>
      </c>
      <c r="P42" s="112">
        <f>[38]Outubro!$G$19</f>
        <v>42</v>
      </c>
      <c r="Q42" s="112">
        <f>[38]Outubro!$G$20</f>
        <v>33</v>
      </c>
      <c r="R42" s="112">
        <f>[38]Outubro!$G$21</f>
        <v>30</v>
      </c>
      <c r="S42" s="112">
        <f>[38]Outubro!$G$22</f>
        <v>31</v>
      </c>
      <c r="T42" s="112">
        <f>[38]Outubro!$G$23</f>
        <v>42</v>
      </c>
      <c r="U42" s="112">
        <f>[38]Outubro!$G$24</f>
        <v>41</v>
      </c>
      <c r="V42" s="112">
        <f>[38]Outubro!$G$25</f>
        <v>28</v>
      </c>
      <c r="W42" s="112">
        <f>[38]Outubro!$G$26</f>
        <v>31</v>
      </c>
      <c r="X42" s="112">
        <f>[38]Outubro!$G$27</f>
        <v>22</v>
      </c>
      <c r="Y42" s="112">
        <f>[38]Outubro!$G$28</f>
        <v>53</v>
      </c>
      <c r="Z42" s="112">
        <f>[38]Outubro!$G$29</f>
        <v>55</v>
      </c>
      <c r="AA42" s="112">
        <f>[38]Outubro!$G$30</f>
        <v>57</v>
      </c>
      <c r="AB42" s="112">
        <f>[38]Outubro!$G$31</f>
        <v>41</v>
      </c>
      <c r="AC42" s="112">
        <f>[38]Outubro!$G$32</f>
        <v>45</v>
      </c>
      <c r="AD42" s="112">
        <f>[38]Outubro!$G$33</f>
        <v>41</v>
      </c>
      <c r="AE42" s="112">
        <f>[38]Outubro!$G$34</f>
        <v>39</v>
      </c>
      <c r="AF42" s="112">
        <f>[38]Outubro!$G$35</f>
        <v>39</v>
      </c>
      <c r="AG42" s="117">
        <f t="shared" si="3"/>
        <v>18</v>
      </c>
      <c r="AH42" s="116">
        <f t="shared" si="4"/>
        <v>38.612903225806448</v>
      </c>
    </row>
    <row r="43" spans="1:39" x14ac:dyDescent="0.2">
      <c r="A43" s="48" t="s">
        <v>136</v>
      </c>
      <c r="B43" s="112">
        <f>[39]Outubro!$G$5</f>
        <v>48</v>
      </c>
      <c r="C43" s="112">
        <f>[39]Outubro!$G$6</f>
        <v>44</v>
      </c>
      <c r="D43" s="112">
        <f>[39]Outubro!$G$7</f>
        <v>33</v>
      </c>
      <c r="E43" s="112">
        <f>[39]Outubro!$G$8</f>
        <v>29</v>
      </c>
      <c r="F43" s="112">
        <f>[39]Outubro!$G$9</f>
        <v>39</v>
      </c>
      <c r="G43" s="112">
        <f>[39]Outubro!$G$10</f>
        <v>36</v>
      </c>
      <c r="H43" s="112">
        <f>[39]Outubro!$G$11</f>
        <v>35</v>
      </c>
      <c r="I43" s="112">
        <f>[39]Outubro!$G$12</f>
        <v>55</v>
      </c>
      <c r="J43" s="112">
        <f>[39]Outubro!$G$13</f>
        <v>45</v>
      </c>
      <c r="K43" s="112">
        <f>[39]Outubro!$G$14</f>
        <v>49</v>
      </c>
      <c r="L43" s="112">
        <f>[39]Outubro!$G$15</f>
        <v>37</v>
      </c>
      <c r="M43" s="112">
        <f>[39]Outubro!$G$16</f>
        <v>39</v>
      </c>
      <c r="N43" s="112">
        <f>[39]Outubro!$G$17</f>
        <v>56</v>
      </c>
      <c r="O43" s="112">
        <f>[39]Outubro!$G$18</f>
        <v>50</v>
      </c>
      <c r="P43" s="112">
        <f>[39]Outubro!$G$19</f>
        <v>41</v>
      </c>
      <c r="Q43" s="112">
        <f>[39]Outubro!$G$20</f>
        <v>33</v>
      </c>
      <c r="R43" s="112">
        <f>[39]Outubro!$G$21</f>
        <v>40</v>
      </c>
      <c r="S43" s="112">
        <f>[39]Outubro!$G$22</f>
        <v>37</v>
      </c>
      <c r="T43" s="112">
        <f>[39]Outubro!$G$23</f>
        <v>53</v>
      </c>
      <c r="U43" s="112">
        <f>[39]Outubro!$G$24</f>
        <v>51</v>
      </c>
      <c r="V43" s="112">
        <f>[39]Outubro!$G$25</f>
        <v>42</v>
      </c>
      <c r="W43" s="112">
        <f>[39]Outubro!$G$26</f>
        <v>23</v>
      </c>
      <c r="X43" s="112">
        <f>[39]Outubro!$G$27</f>
        <v>30</v>
      </c>
      <c r="Y43" s="112">
        <f>[39]Outubro!$G$28</f>
        <v>45</v>
      </c>
      <c r="Z43" s="112">
        <f>[39]Outubro!$G$29</f>
        <v>59</v>
      </c>
      <c r="AA43" s="112">
        <f>[39]Outubro!$G$30</f>
        <v>54</v>
      </c>
      <c r="AB43" s="112">
        <f>[39]Outubro!$G$31</f>
        <v>40</v>
      </c>
      <c r="AC43" s="112">
        <f>[39]Outubro!$G$32</f>
        <v>52</v>
      </c>
      <c r="AD43" s="112">
        <f>[39]Outubro!$G$33</f>
        <v>60</v>
      </c>
      <c r="AE43" s="112">
        <f>[39]Outubro!$G$34</f>
        <v>61</v>
      </c>
      <c r="AF43" s="112">
        <f>[39]Outubro!$G$35</f>
        <v>59</v>
      </c>
      <c r="AG43" s="117">
        <f t="shared" si="3"/>
        <v>23</v>
      </c>
      <c r="AH43" s="116">
        <f t="shared" si="4"/>
        <v>44.354838709677416</v>
      </c>
      <c r="AJ43" t="s">
        <v>35</v>
      </c>
      <c r="AL43" t="s">
        <v>35</v>
      </c>
      <c r="AM43" t="s">
        <v>35</v>
      </c>
    </row>
    <row r="44" spans="1:39" x14ac:dyDescent="0.2">
      <c r="A44" s="48" t="s">
        <v>18</v>
      </c>
      <c r="B44" s="112">
        <f>[40]Outubro!$G$5</f>
        <v>51</v>
      </c>
      <c r="C44" s="112">
        <f>[40]Outubro!$G$6</f>
        <v>34</v>
      </c>
      <c r="D44" s="112">
        <f>[40]Outubro!$G$7</f>
        <v>34</v>
      </c>
      <c r="E44" s="112">
        <f>[40]Outubro!$G$8</f>
        <v>35</v>
      </c>
      <c r="F44" s="112">
        <f>[40]Outubro!$G$9</f>
        <v>33</v>
      </c>
      <c r="G44" s="112">
        <f>[40]Outubro!$G$10</f>
        <v>30</v>
      </c>
      <c r="H44" s="112">
        <f>[40]Outubro!$G$11</f>
        <v>34</v>
      </c>
      <c r="I44" s="112">
        <f>[40]Outubro!$G$12</f>
        <v>45</v>
      </c>
      <c r="J44" s="112">
        <f>[40]Outubro!$G$13</f>
        <v>45</v>
      </c>
      <c r="K44" s="112">
        <f>[40]Outubro!$G$14</f>
        <v>39</v>
      </c>
      <c r="L44" s="112">
        <f>[40]Outubro!$G$15</f>
        <v>29</v>
      </c>
      <c r="M44" s="112">
        <f>[40]Outubro!$G$16</f>
        <v>31</v>
      </c>
      <c r="N44" s="112">
        <f>[40]Outubro!$G$17</f>
        <v>39</v>
      </c>
      <c r="O44" s="112">
        <f>[40]Outubro!$G$18</f>
        <v>37</v>
      </c>
      <c r="P44" s="112">
        <f>[40]Outubro!$G$19</f>
        <v>29</v>
      </c>
      <c r="Q44" s="112">
        <f>[40]Outubro!$G$20</f>
        <v>29</v>
      </c>
      <c r="R44" s="112">
        <f>[40]Outubro!$G$21</f>
        <v>31</v>
      </c>
      <c r="S44" s="112">
        <f>[40]Outubro!$G$22</f>
        <v>26</v>
      </c>
      <c r="T44" s="112">
        <f>[40]Outubro!$G$23</f>
        <v>28</v>
      </c>
      <c r="U44" s="112">
        <f>[40]Outubro!$G$24</f>
        <v>39</v>
      </c>
      <c r="V44" s="112">
        <f>[40]Outubro!$G$25</f>
        <v>28</v>
      </c>
      <c r="W44" s="112">
        <f>[40]Outubro!$G$26</f>
        <v>23</v>
      </c>
      <c r="X44" s="112">
        <f>[40]Outubro!$G$27</f>
        <v>27</v>
      </c>
      <c r="Y44" s="112">
        <f>[40]Outubro!$G$28</f>
        <v>46</v>
      </c>
      <c r="Z44" s="112">
        <f>[40]Outubro!$G$29</f>
        <v>47</v>
      </c>
      <c r="AA44" s="112">
        <f>[40]Outubro!$G$30</f>
        <v>40</v>
      </c>
      <c r="AB44" s="112">
        <f>[40]Outubro!$G$31</f>
        <v>32</v>
      </c>
      <c r="AC44" s="112">
        <f>[40]Outubro!$G$32</f>
        <v>40</v>
      </c>
      <c r="AD44" s="112">
        <f>[40]Outubro!$G$33</f>
        <v>32</v>
      </c>
      <c r="AE44" s="112">
        <f>[40]Outubro!$G$34</f>
        <v>41</v>
      </c>
      <c r="AF44" s="112">
        <f>[40]Outubro!$G$35</f>
        <v>34</v>
      </c>
      <c r="AG44" s="117">
        <f t="shared" ref="AG44" si="5">MIN(B44:AF44)</f>
        <v>23</v>
      </c>
      <c r="AH44" s="116">
        <f t="shared" ref="AH44" si="6">AVERAGE(B44:AF44)</f>
        <v>35.096774193548384</v>
      </c>
    </row>
    <row r="45" spans="1:39" hidden="1" x14ac:dyDescent="0.2">
      <c r="A45" s="48" t="s">
        <v>141</v>
      </c>
      <c r="B45" s="112" t="str">
        <f>[41]Outubro!$G$5</f>
        <v>*</v>
      </c>
      <c r="C45" s="112" t="str">
        <f>[41]Outubro!$G$6</f>
        <v>*</v>
      </c>
      <c r="D45" s="112" t="str">
        <f>[41]Outubro!$G$7</f>
        <v>*</v>
      </c>
      <c r="E45" s="112" t="str">
        <f>[41]Outubro!$G$8</f>
        <v>*</v>
      </c>
      <c r="F45" s="112" t="str">
        <f>[41]Outubro!$G$9</f>
        <v>*</v>
      </c>
      <c r="G45" s="112" t="str">
        <f>[41]Outubro!$G$10</f>
        <v>*</v>
      </c>
      <c r="H45" s="112" t="str">
        <f>[41]Outubro!$G$11</f>
        <v>*</v>
      </c>
      <c r="I45" s="112" t="str">
        <f>[41]Outubro!$G$12</f>
        <v>*</v>
      </c>
      <c r="J45" s="112" t="str">
        <f>[41]Outubro!$G$13</f>
        <v>*</v>
      </c>
      <c r="K45" s="112" t="str">
        <f>[41]Outubro!$G$14</f>
        <v>*</v>
      </c>
      <c r="L45" s="112" t="str">
        <f>[41]Outubro!$G$15</f>
        <v>*</v>
      </c>
      <c r="M45" s="112" t="str">
        <f>[41]Outubro!$G$16</f>
        <v>*</v>
      </c>
      <c r="N45" s="112" t="str">
        <f>[41]Outubro!$G$17</f>
        <v>*</v>
      </c>
      <c r="O45" s="112" t="str">
        <f>[41]Outubro!$G$18</f>
        <v>*</v>
      </c>
      <c r="P45" s="112" t="str">
        <f>[41]Outubro!$G$19</f>
        <v>*</v>
      </c>
      <c r="Q45" s="112" t="str">
        <f>[41]Outubro!$G$20</f>
        <v>*</v>
      </c>
      <c r="R45" s="112" t="str">
        <f>[41]Outubro!$G$21</f>
        <v>*</v>
      </c>
      <c r="S45" s="112" t="str">
        <f>[41]Outubro!$G$22</f>
        <v>*</v>
      </c>
      <c r="T45" s="112" t="str">
        <f>[41]Outubro!$G$23</f>
        <v>*</v>
      </c>
      <c r="U45" s="112" t="str">
        <f>[41]Outubro!$G$24</f>
        <v>*</v>
      </c>
      <c r="V45" s="112" t="str">
        <f>[41]Outubro!$G$25</f>
        <v>*</v>
      </c>
      <c r="W45" s="112" t="str">
        <f>[41]Outubro!$G$26</f>
        <v>*</v>
      </c>
      <c r="X45" s="112" t="str">
        <f>[41]Outubro!$G$27</f>
        <v>*</v>
      </c>
      <c r="Y45" s="112" t="str">
        <f>[41]Outubro!$G$28</f>
        <v>*</v>
      </c>
      <c r="Z45" s="112" t="str">
        <f>[41]Outubro!$G$29</f>
        <v>*</v>
      </c>
      <c r="AA45" s="112" t="str">
        <f>[41]Outubro!$G$30</f>
        <v>*</v>
      </c>
      <c r="AB45" s="112" t="str">
        <f>[41]Outubro!$G$31</f>
        <v>*</v>
      </c>
      <c r="AC45" s="112" t="str">
        <f>[41]Outubro!$G$32</f>
        <v>*</v>
      </c>
      <c r="AD45" s="112" t="str">
        <f>[41]Outubro!$G$33</f>
        <v>*</v>
      </c>
      <c r="AE45" s="112" t="str">
        <f>[41]Outubro!$G$34</f>
        <v>*</v>
      </c>
      <c r="AF45" s="112" t="str">
        <f>[41]Outubro!$G$35</f>
        <v>*</v>
      </c>
      <c r="AG45" s="117" t="s">
        <v>197</v>
      </c>
      <c r="AH45" s="116" t="s">
        <v>197</v>
      </c>
      <c r="AJ45" s="12" t="s">
        <v>35</v>
      </c>
      <c r="AL45" t="s">
        <v>35</v>
      </c>
    </row>
    <row r="46" spans="1:39" x14ac:dyDescent="0.2">
      <c r="A46" s="48" t="s">
        <v>19</v>
      </c>
      <c r="B46" s="112">
        <f>[42]Outubro!$G$5</f>
        <v>43</v>
      </c>
      <c r="C46" s="112">
        <f>[42]Outubro!$G$6</f>
        <v>31</v>
      </c>
      <c r="D46" s="112">
        <f>[42]Outubro!$G$7</f>
        <v>33</v>
      </c>
      <c r="E46" s="112">
        <f>[42]Outubro!$G$8</f>
        <v>40</v>
      </c>
      <c r="F46" s="112">
        <f>[42]Outubro!$G$9</f>
        <v>76</v>
      </c>
      <c r="G46" s="112">
        <f>[42]Outubro!$G$10</f>
        <v>32</v>
      </c>
      <c r="H46" s="112">
        <f>[42]Outubro!$G$11</f>
        <v>40</v>
      </c>
      <c r="I46" s="112">
        <f>[42]Outubro!$G$12</f>
        <v>67</v>
      </c>
      <c r="J46" s="112">
        <f>[42]Outubro!$G$13</f>
        <v>35</v>
      </c>
      <c r="K46" s="112">
        <f>[42]Outubro!$G$14</f>
        <v>42</v>
      </c>
      <c r="L46" s="112">
        <f>[42]Outubro!$G$15</f>
        <v>33</v>
      </c>
      <c r="M46" s="112">
        <f>[42]Outubro!$G$16</f>
        <v>51</v>
      </c>
      <c r="N46" s="112">
        <f>[42]Outubro!$G$17</f>
        <v>48</v>
      </c>
      <c r="O46" s="112">
        <f>[42]Outubro!$G$18</f>
        <v>45</v>
      </c>
      <c r="P46" s="112">
        <f>[42]Outubro!$G$19</f>
        <v>40</v>
      </c>
      <c r="Q46" s="112">
        <f>[42]Outubro!$G$20</f>
        <v>28</v>
      </c>
      <c r="R46" s="112">
        <f>[42]Outubro!$G$21</f>
        <v>39</v>
      </c>
      <c r="S46" s="112">
        <f>[42]Outubro!$G$22</f>
        <v>44</v>
      </c>
      <c r="T46" s="112">
        <f>[42]Outubro!$G$23</f>
        <v>59</v>
      </c>
      <c r="U46" s="112">
        <f>[42]Outubro!$G$24</f>
        <v>70</v>
      </c>
      <c r="V46" s="112">
        <f>[42]Outubro!$G$25</f>
        <v>43</v>
      </c>
      <c r="W46" s="112">
        <f>[42]Outubro!$G$26</f>
        <v>33</v>
      </c>
      <c r="X46" s="112">
        <f>[42]Outubro!$G$27</f>
        <v>34</v>
      </c>
      <c r="Y46" s="112">
        <f>[42]Outubro!$G$28</f>
        <v>70</v>
      </c>
      <c r="Z46" s="112">
        <f>[42]Outubro!$G$29</f>
        <v>58</v>
      </c>
      <c r="AA46" s="112">
        <f>[42]Outubro!$G$30</f>
        <v>51</v>
      </c>
      <c r="AB46" s="112">
        <f>[42]Outubro!$G$31</f>
        <v>81</v>
      </c>
      <c r="AC46" s="112">
        <f>[42]Outubro!$G$32</f>
        <v>54</v>
      </c>
      <c r="AD46" s="112">
        <f>[42]Outubro!$G$33</f>
        <v>47</v>
      </c>
      <c r="AE46" s="112">
        <f>[42]Outubro!$G$34</f>
        <v>51</v>
      </c>
      <c r="AF46" s="112">
        <f>[42]Outubro!$G$35</f>
        <v>59</v>
      </c>
      <c r="AG46" s="117">
        <f t="shared" si="3"/>
        <v>28</v>
      </c>
      <c r="AH46" s="116">
        <f t="shared" si="4"/>
        <v>47.645161290322584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48" t="s">
        <v>23</v>
      </c>
      <c r="B47" s="112">
        <f>[43]Outubro!$G$5</f>
        <v>41</v>
      </c>
      <c r="C47" s="112">
        <f>[43]Outubro!$G$6</f>
        <v>32</v>
      </c>
      <c r="D47" s="112">
        <f>[43]Outubro!$G$7</f>
        <v>28</v>
      </c>
      <c r="E47" s="112">
        <f>[43]Outubro!$G$8</f>
        <v>25</v>
      </c>
      <c r="F47" s="112">
        <f>[43]Outubro!$G$9</f>
        <v>46</v>
      </c>
      <c r="G47" s="112">
        <f>[43]Outubro!$G$10</f>
        <v>30</v>
      </c>
      <c r="H47" s="112">
        <f>[43]Outubro!$G$11</f>
        <v>29</v>
      </c>
      <c r="I47" s="112">
        <f>[43]Outubro!$G$12</f>
        <v>54</v>
      </c>
      <c r="J47" s="112">
        <f>[43]Outubro!$G$13</f>
        <v>43</v>
      </c>
      <c r="K47" s="112">
        <f>[43]Outubro!$G$14</f>
        <v>34</v>
      </c>
      <c r="L47" s="112">
        <f>[43]Outubro!$G$15</f>
        <v>33</v>
      </c>
      <c r="M47" s="112">
        <f>[43]Outubro!$G$16</f>
        <v>40</v>
      </c>
      <c r="N47" s="112">
        <f>[43]Outubro!$G$17</f>
        <v>42</v>
      </c>
      <c r="O47" s="112">
        <f>[43]Outubro!$G$18</f>
        <v>37</v>
      </c>
      <c r="P47" s="112">
        <f>[43]Outubro!$G$19</f>
        <v>29</v>
      </c>
      <c r="Q47" s="112">
        <f>[43]Outubro!$G$20</f>
        <v>29</v>
      </c>
      <c r="R47" s="112">
        <f>[43]Outubro!$G$21</f>
        <v>27</v>
      </c>
      <c r="S47" s="112">
        <f>[43]Outubro!$G$22</f>
        <v>25</v>
      </c>
      <c r="T47" s="112">
        <f>[43]Outubro!$G$23</f>
        <v>26</v>
      </c>
      <c r="U47" s="112">
        <f>[43]Outubro!$G$24</f>
        <v>37</v>
      </c>
      <c r="V47" s="112">
        <f>[43]Outubro!$G$25</f>
        <v>38</v>
      </c>
      <c r="W47" s="112">
        <f>[43]Outubro!$G$26</f>
        <v>23</v>
      </c>
      <c r="X47" s="112">
        <f>[43]Outubro!$G$27</f>
        <v>22</v>
      </c>
      <c r="Y47" s="112">
        <f>[43]Outubro!$G$28</f>
        <v>38</v>
      </c>
      <c r="Z47" s="112">
        <f>[43]Outubro!$G$29</f>
        <v>53</v>
      </c>
      <c r="AA47" s="112">
        <f>[43]Outubro!$G$30</f>
        <v>47</v>
      </c>
      <c r="AB47" s="112">
        <f>[43]Outubro!$G$31</f>
        <v>34</v>
      </c>
      <c r="AC47" s="112">
        <f>[43]Outubro!$G$32</f>
        <v>40</v>
      </c>
      <c r="AD47" s="112">
        <f>[43]Outubro!$G$33</f>
        <v>34</v>
      </c>
      <c r="AE47" s="112">
        <f>[43]Outubro!$G$34</f>
        <v>41</v>
      </c>
      <c r="AF47" s="112">
        <f>[43]Outubro!$G$35</f>
        <v>49</v>
      </c>
      <c r="AG47" s="117">
        <f t="shared" si="3"/>
        <v>22</v>
      </c>
      <c r="AH47" s="116">
        <f t="shared" si="4"/>
        <v>35.677419354838712</v>
      </c>
      <c r="AL47" t="s">
        <v>35</v>
      </c>
    </row>
    <row r="48" spans="1:39" x14ac:dyDescent="0.2">
      <c r="A48" s="48" t="s">
        <v>34</v>
      </c>
      <c r="B48" s="112">
        <f>[44]Outubro!$G$5</f>
        <v>31</v>
      </c>
      <c r="C48" s="112">
        <f>[44]Outubro!$G$6</f>
        <v>29</v>
      </c>
      <c r="D48" s="112">
        <f>[44]Outubro!$G$7</f>
        <v>27</v>
      </c>
      <c r="E48" s="112">
        <f>[44]Outubro!$G$8</f>
        <v>24</v>
      </c>
      <c r="F48" s="112">
        <f>[44]Outubro!$G$9</f>
        <v>30</v>
      </c>
      <c r="G48" s="112">
        <f>[44]Outubro!$G$10</f>
        <v>26</v>
      </c>
      <c r="H48" s="112">
        <f>[44]Outubro!$G$11</f>
        <v>32</v>
      </c>
      <c r="I48" s="112">
        <f>[44]Outubro!$G$12</f>
        <v>33</v>
      </c>
      <c r="J48" s="112">
        <f>[44]Outubro!$G$13</f>
        <v>48</v>
      </c>
      <c r="K48" s="112">
        <f>[44]Outubro!$G$14</f>
        <v>32</v>
      </c>
      <c r="L48" s="112">
        <f>[44]Outubro!$G$15</f>
        <v>29</v>
      </c>
      <c r="M48" s="112">
        <f>[44]Outubro!$G$16</f>
        <v>26</v>
      </c>
      <c r="N48" s="112">
        <f>[44]Outubro!$G$17</f>
        <v>48</v>
      </c>
      <c r="O48" s="112">
        <f>[44]Outubro!$G$18</f>
        <v>36</v>
      </c>
      <c r="P48" s="112">
        <f>[44]Outubro!$G$19</f>
        <v>26</v>
      </c>
      <c r="Q48" s="112">
        <f>[44]Outubro!$G$20</f>
        <v>30</v>
      </c>
      <c r="R48" s="112">
        <f>[44]Outubro!$G$21</f>
        <v>28</v>
      </c>
      <c r="S48" s="112">
        <f>[44]Outubro!$G$22</f>
        <v>23</v>
      </c>
      <c r="T48" s="112">
        <f>[44]Outubro!$G$23</f>
        <v>19</v>
      </c>
      <c r="U48" s="112">
        <f>[44]Outubro!$G$24</f>
        <v>23</v>
      </c>
      <c r="V48" s="112">
        <f>[44]Outubro!$G$25</f>
        <v>26</v>
      </c>
      <c r="W48" s="112">
        <f>[44]Outubro!$G$26</f>
        <v>23</v>
      </c>
      <c r="X48" s="112">
        <f>[44]Outubro!$G$27</f>
        <v>27</v>
      </c>
      <c r="Y48" s="112">
        <f>[44]Outubro!$G$28</f>
        <v>35</v>
      </c>
      <c r="Z48" s="112">
        <f>[44]Outubro!$G$29</f>
        <v>44</v>
      </c>
      <c r="AA48" s="112">
        <f>[44]Outubro!$G$30</f>
        <v>33</v>
      </c>
      <c r="AB48" s="112">
        <f>[44]Outubro!$G$31</f>
        <v>34</v>
      </c>
      <c r="AC48" s="112">
        <f>[44]Outubro!$G$32</f>
        <v>47</v>
      </c>
      <c r="AD48" s="112">
        <f>[44]Outubro!$G$33</f>
        <v>38</v>
      </c>
      <c r="AE48" s="112">
        <f>[44]Outubro!$G$34</f>
        <v>42</v>
      </c>
      <c r="AF48" s="112">
        <f>[44]Outubro!$G$35</f>
        <v>37</v>
      </c>
      <c r="AG48" s="117">
        <f t="shared" si="3"/>
        <v>19</v>
      </c>
      <c r="AH48" s="116">
        <f t="shared" si="4"/>
        <v>31.806451612903224</v>
      </c>
      <c r="AI48" s="12" t="s">
        <v>35</v>
      </c>
      <c r="AJ48" t="s">
        <v>35</v>
      </c>
      <c r="AK48" t="s">
        <v>35</v>
      </c>
    </row>
    <row r="49" spans="1:39" x14ac:dyDescent="0.2">
      <c r="A49" s="48" t="s">
        <v>20</v>
      </c>
      <c r="B49" s="112">
        <f>[45]Outubro!$G$5</f>
        <v>39</v>
      </c>
      <c r="C49" s="112">
        <f>[45]Outubro!$G$6</f>
        <v>41</v>
      </c>
      <c r="D49" s="112">
        <f>[45]Outubro!$G$7</f>
        <v>24</v>
      </c>
      <c r="E49" s="112">
        <f>[45]Outubro!$G$8</f>
        <v>27</v>
      </c>
      <c r="F49" s="112">
        <f>[45]Outubro!$G$9</f>
        <v>26</v>
      </c>
      <c r="G49" s="112">
        <f>[45]Outubro!$G$10</f>
        <v>27</v>
      </c>
      <c r="H49" s="112">
        <f>[45]Outubro!$G$11</f>
        <v>32</v>
      </c>
      <c r="I49" s="112">
        <f>[45]Outubro!$G$12</f>
        <v>40</v>
      </c>
      <c r="J49" s="112">
        <f>[45]Outubro!$G$13</f>
        <v>43</v>
      </c>
      <c r="K49" s="112">
        <f>[45]Outubro!$G$14</f>
        <v>37</v>
      </c>
      <c r="L49" s="112">
        <f>[45]Outubro!$G$15</f>
        <v>26</v>
      </c>
      <c r="M49" s="112">
        <f>[45]Outubro!$G$16</f>
        <v>33</v>
      </c>
      <c r="N49" s="112">
        <f>[45]Outubro!$G$17</f>
        <v>44</v>
      </c>
      <c r="O49" s="112">
        <f>[45]Outubro!$G$18</f>
        <v>41</v>
      </c>
      <c r="P49" s="112">
        <f>[45]Outubro!$G$19</f>
        <v>33</v>
      </c>
      <c r="Q49" s="112">
        <f>[45]Outubro!$G$20</f>
        <v>24</v>
      </c>
      <c r="R49" s="112">
        <f>[45]Outubro!$G$21</f>
        <v>32</v>
      </c>
      <c r="S49" s="112">
        <f>[45]Outubro!$G$22</f>
        <v>24</v>
      </c>
      <c r="T49" s="112">
        <f>[45]Outubro!$G$23</f>
        <v>40</v>
      </c>
      <c r="U49" s="112">
        <f>[45]Outubro!$G$24</f>
        <v>57</v>
      </c>
      <c r="V49" s="112">
        <f>[45]Outubro!$G$25</f>
        <v>33</v>
      </c>
      <c r="W49" s="112">
        <f>[45]Outubro!$G$26</f>
        <v>20</v>
      </c>
      <c r="X49" s="112">
        <f>[45]Outubro!$G$27</f>
        <v>19</v>
      </c>
      <c r="Y49" s="112">
        <f>[45]Outubro!$G$28</f>
        <v>30</v>
      </c>
      <c r="Z49" s="112">
        <f>[45]Outubro!$G$29</f>
        <v>45</v>
      </c>
      <c r="AA49" s="112">
        <f>[45]Outubro!$G$30</f>
        <v>40</v>
      </c>
      <c r="AB49" s="112">
        <f>[45]Outubro!$G$31</f>
        <v>43</v>
      </c>
      <c r="AC49" s="112">
        <f>[45]Outubro!$G$32</f>
        <v>50</v>
      </c>
      <c r="AD49" s="112">
        <f>[45]Outubro!$G$33</f>
        <v>44</v>
      </c>
      <c r="AE49" s="112">
        <f>[45]Outubro!$G$34</f>
        <v>56</v>
      </c>
      <c r="AF49" s="112">
        <f>[45]Outubro!$G$35</f>
        <v>50</v>
      </c>
      <c r="AG49" s="117">
        <f t="shared" si="3"/>
        <v>19</v>
      </c>
      <c r="AH49" s="116">
        <f t="shared" si="4"/>
        <v>36.12903225806452</v>
      </c>
      <c r="AJ49" t="s">
        <v>35</v>
      </c>
    </row>
    <row r="50" spans="1:39" s="5" customFormat="1" ht="17.100000000000001" customHeight="1" x14ac:dyDescent="0.2">
      <c r="A50" s="81" t="s">
        <v>199</v>
      </c>
      <c r="B50" s="113">
        <f t="shared" ref="B50:AG50" si="7">MIN(B5:B49)</f>
        <v>20</v>
      </c>
      <c r="C50" s="113">
        <f t="shared" si="7"/>
        <v>25</v>
      </c>
      <c r="D50" s="113">
        <f t="shared" si="7"/>
        <v>19</v>
      </c>
      <c r="E50" s="113">
        <f t="shared" si="7"/>
        <v>18</v>
      </c>
      <c r="F50" s="113">
        <f t="shared" si="7"/>
        <v>25</v>
      </c>
      <c r="G50" s="113">
        <f t="shared" si="7"/>
        <v>20</v>
      </c>
      <c r="H50" s="113">
        <f t="shared" si="7"/>
        <v>19</v>
      </c>
      <c r="I50" s="113">
        <f t="shared" si="7"/>
        <v>33</v>
      </c>
      <c r="J50" s="113">
        <f t="shared" si="7"/>
        <v>26</v>
      </c>
      <c r="K50" s="113">
        <f t="shared" si="7"/>
        <v>27</v>
      </c>
      <c r="L50" s="113">
        <f t="shared" si="7"/>
        <v>24</v>
      </c>
      <c r="M50" s="113">
        <f t="shared" si="7"/>
        <v>26</v>
      </c>
      <c r="N50" s="113">
        <f t="shared" si="7"/>
        <v>29</v>
      </c>
      <c r="O50" s="113">
        <f t="shared" si="7"/>
        <v>27</v>
      </c>
      <c r="P50" s="113">
        <f t="shared" si="7"/>
        <v>22</v>
      </c>
      <c r="Q50" s="113">
        <f t="shared" si="7"/>
        <v>19</v>
      </c>
      <c r="R50" s="113">
        <f t="shared" si="7"/>
        <v>14</v>
      </c>
      <c r="S50" s="113">
        <f t="shared" si="7"/>
        <v>19</v>
      </c>
      <c r="T50" s="113">
        <f t="shared" si="7"/>
        <v>19</v>
      </c>
      <c r="U50" s="113">
        <f t="shared" si="7"/>
        <v>23</v>
      </c>
      <c r="V50" s="113">
        <f t="shared" si="7"/>
        <v>22</v>
      </c>
      <c r="W50" s="113">
        <f t="shared" si="7"/>
        <v>20</v>
      </c>
      <c r="X50" s="113">
        <f t="shared" si="7"/>
        <v>17</v>
      </c>
      <c r="Y50" s="113">
        <f t="shared" si="7"/>
        <v>30</v>
      </c>
      <c r="Z50" s="113">
        <f t="shared" si="7"/>
        <v>38</v>
      </c>
      <c r="AA50" s="113">
        <f t="shared" si="7"/>
        <v>33</v>
      </c>
      <c r="AB50" s="113">
        <f t="shared" si="7"/>
        <v>30</v>
      </c>
      <c r="AC50" s="113">
        <f t="shared" si="7"/>
        <v>32</v>
      </c>
      <c r="AD50" s="113">
        <f t="shared" si="7"/>
        <v>27</v>
      </c>
      <c r="AE50" s="113">
        <f t="shared" si="7"/>
        <v>27</v>
      </c>
      <c r="AF50" s="113">
        <f t="shared" ref="AF50" si="8">MIN(AF5:AF49)</f>
        <v>31</v>
      </c>
      <c r="AG50" s="117">
        <f t="shared" si="7"/>
        <v>14</v>
      </c>
      <c r="AH50" s="116">
        <f>AVERAGE(AH5:AH49)</f>
        <v>39.596845378592043</v>
      </c>
      <c r="AL50" s="5" t="s">
        <v>35</v>
      </c>
      <c r="AM50" s="5" t="s">
        <v>35</v>
      </c>
    </row>
    <row r="51" spans="1:39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/>
      <c r="AF51" s="50"/>
      <c r="AG51" s="43"/>
      <c r="AH51" s="44"/>
    </row>
    <row r="52" spans="1:39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  <c r="AJ52" s="12" t="s">
        <v>35</v>
      </c>
      <c r="AL52" t="s">
        <v>35</v>
      </c>
    </row>
    <row r="53" spans="1:39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  <c r="AM53" s="12" t="s">
        <v>35</v>
      </c>
    </row>
    <row r="54" spans="1:39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</row>
    <row r="55" spans="1:39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43"/>
      <c r="AH55" s="44"/>
      <c r="AL55" t="s">
        <v>35</v>
      </c>
    </row>
    <row r="56" spans="1:39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43"/>
      <c r="AH56" s="44"/>
    </row>
    <row r="57" spans="1:39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</row>
    <row r="58" spans="1:39" x14ac:dyDescent="0.2">
      <c r="AG58" s="7"/>
    </row>
    <row r="63" spans="1:39" x14ac:dyDescent="0.2">
      <c r="P63" s="2" t="s">
        <v>35</v>
      </c>
      <c r="AE63" s="2" t="s">
        <v>35</v>
      </c>
      <c r="AI63" t="s">
        <v>35</v>
      </c>
    </row>
    <row r="64" spans="1:39" x14ac:dyDescent="0.2">
      <c r="T64" s="2" t="s">
        <v>35</v>
      </c>
      <c r="Z64" s="2" t="s">
        <v>35</v>
      </c>
    </row>
    <row r="66" spans="7:38" x14ac:dyDescent="0.2">
      <c r="N66" s="2" t="s">
        <v>35</v>
      </c>
    </row>
    <row r="67" spans="7:38" x14ac:dyDescent="0.2">
      <c r="G67" s="2" t="s">
        <v>35</v>
      </c>
    </row>
    <row r="69" spans="7:38" x14ac:dyDescent="0.2">
      <c r="J69" s="2" t="s">
        <v>35</v>
      </c>
      <c r="AL69" s="12" t="s">
        <v>35</v>
      </c>
    </row>
  </sheetData>
  <mergeCells count="34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B5" sqref="B5:AH5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26" t="s">
        <v>205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/>
    </row>
    <row r="2" spans="1:34" s="4" customFormat="1" ht="20.100000000000001" customHeight="1" x14ac:dyDescent="0.2">
      <c r="A2" s="129" t="s">
        <v>21</v>
      </c>
      <c r="B2" s="124" t="s">
        <v>201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4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27</v>
      </c>
      <c r="AH3" s="102" t="s">
        <v>26</v>
      </c>
    </row>
    <row r="4" spans="1:34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4" s="5" customFormat="1" x14ac:dyDescent="0.2">
      <c r="A5" s="48" t="s">
        <v>30</v>
      </c>
      <c r="B5" s="110">
        <f>[1]Outubro!$H$5</f>
        <v>9.7200000000000006</v>
      </c>
      <c r="C5" s="110">
        <f>[1]Outubro!$H$6</f>
        <v>9</v>
      </c>
      <c r="D5" s="110">
        <f>[1]Outubro!$H$7</f>
        <v>15.48</v>
      </c>
      <c r="E5" s="110">
        <f>[1]Outubro!$H$8</f>
        <v>15.120000000000001</v>
      </c>
      <c r="F5" s="110">
        <f>[1]Outubro!$H$9</f>
        <v>14.4</v>
      </c>
      <c r="G5" s="110">
        <f>[1]Outubro!$H$10</f>
        <v>14.04</v>
      </c>
      <c r="H5" s="110">
        <f>[1]Outubro!$H$11</f>
        <v>18</v>
      </c>
      <c r="I5" s="110">
        <f>[1]Outubro!$H$12</f>
        <v>15.48</v>
      </c>
      <c r="J5" s="110">
        <f>[1]Outubro!$H$13</f>
        <v>11.520000000000001</v>
      </c>
      <c r="K5" s="110">
        <f>[1]Outubro!$H$14</f>
        <v>12.24</v>
      </c>
      <c r="L5" s="110">
        <f>[1]Outubro!$H$15</f>
        <v>12.6</v>
      </c>
      <c r="M5" s="110">
        <f>[1]Outubro!$H$16</f>
        <v>17.28</v>
      </c>
      <c r="N5" s="110">
        <f>[1]Outubro!$H$17</f>
        <v>10.8</v>
      </c>
      <c r="O5" s="110">
        <f>[1]Outubro!$H$18</f>
        <v>10.44</v>
      </c>
      <c r="P5" s="110">
        <f>[1]Outubro!$H$19</f>
        <v>17.28</v>
      </c>
      <c r="Q5" s="110">
        <f>[1]Outubro!$H$20</f>
        <v>19.8</v>
      </c>
      <c r="R5" s="110">
        <f>[1]Outubro!$H$21</f>
        <v>18.36</v>
      </c>
      <c r="S5" s="110">
        <f>[1]Outubro!$H$22</f>
        <v>8.64</v>
      </c>
      <c r="T5" s="110">
        <f>[1]Outubro!$H$23</f>
        <v>13.32</v>
      </c>
      <c r="U5" s="110">
        <f>[1]Outubro!$H$24</f>
        <v>12.24</v>
      </c>
      <c r="V5" s="110">
        <f>[1]Outubro!$H$25</f>
        <v>13.68</v>
      </c>
      <c r="W5" s="110">
        <f>[1]Outubro!$H$26</f>
        <v>12.6</v>
      </c>
      <c r="X5" s="110">
        <f>[1]Outubro!$H$27</f>
        <v>13.32</v>
      </c>
      <c r="Y5" s="110">
        <f>[1]Outubro!$H$28</f>
        <v>17.64</v>
      </c>
      <c r="Z5" s="110">
        <f>[1]Outubro!$H$29</f>
        <v>10.8</v>
      </c>
      <c r="AA5" s="110">
        <f>[1]Outubro!$H$30</f>
        <v>19.440000000000001</v>
      </c>
      <c r="AB5" s="110">
        <f>[1]Outubro!$H$31</f>
        <v>14.76</v>
      </c>
      <c r="AC5" s="110">
        <f>[1]Outubro!$H$32</f>
        <v>24.840000000000003</v>
      </c>
      <c r="AD5" s="110">
        <f>[1]Outubro!$H$33</f>
        <v>11.520000000000001</v>
      </c>
      <c r="AE5" s="110">
        <f>[1]Outubro!$H$34</f>
        <v>12.24</v>
      </c>
      <c r="AF5" s="110">
        <f>[1]Outubro!$H$35</f>
        <v>10.44</v>
      </c>
      <c r="AG5" s="117">
        <f t="shared" ref="AG5" si="1">MAX(B5:AF5)</f>
        <v>24.840000000000003</v>
      </c>
      <c r="AH5" s="116">
        <f t="shared" ref="AH5" si="2">AVERAGE(B5:AF5)</f>
        <v>14.098064516129034</v>
      </c>
    </row>
    <row r="6" spans="1:34" x14ac:dyDescent="0.2">
      <c r="A6" s="48" t="s">
        <v>0</v>
      </c>
      <c r="B6" s="112">
        <f>[2]Outubro!$H$5</f>
        <v>0</v>
      </c>
      <c r="C6" s="112">
        <f>[2]Outubro!$H$6</f>
        <v>0</v>
      </c>
      <c r="D6" s="112">
        <f>[2]Outubro!$H$7</f>
        <v>0</v>
      </c>
      <c r="E6" s="112">
        <f>[2]Outubro!$H$8</f>
        <v>0</v>
      </c>
      <c r="F6" s="112">
        <f>[2]Outubro!$H$9</f>
        <v>0</v>
      </c>
      <c r="G6" s="112">
        <f>[2]Outubro!$H$10</f>
        <v>0</v>
      </c>
      <c r="H6" s="112">
        <f>[2]Outubro!$H$11</f>
        <v>0</v>
      </c>
      <c r="I6" s="112">
        <f>[2]Outubro!$H$12</f>
        <v>0</v>
      </c>
      <c r="J6" s="112">
        <f>[2]Outubro!$H$13</f>
        <v>0</v>
      </c>
      <c r="K6" s="112">
        <f>[2]Outubro!$H$14</f>
        <v>0</v>
      </c>
      <c r="L6" s="112">
        <f>[2]Outubro!$H$15</f>
        <v>0</v>
      </c>
      <c r="M6" s="112">
        <f>[2]Outubro!$H$16</f>
        <v>0</v>
      </c>
      <c r="N6" s="112">
        <f>[2]Outubro!$H$17</f>
        <v>0</v>
      </c>
      <c r="O6" s="112">
        <f>[2]Outubro!$H$18</f>
        <v>0</v>
      </c>
      <c r="P6" s="112">
        <f>[2]Outubro!$H$19</f>
        <v>0</v>
      </c>
      <c r="Q6" s="112">
        <f>[2]Outubro!$H$20</f>
        <v>0</v>
      </c>
      <c r="R6" s="112">
        <f>[2]Outubro!$H$21</f>
        <v>0</v>
      </c>
      <c r="S6" s="112">
        <f>[2]Outubro!$H$22</f>
        <v>0</v>
      </c>
      <c r="T6" s="112">
        <f>[2]Outubro!$H$23</f>
        <v>0</v>
      </c>
      <c r="U6" s="112">
        <f>[2]Outubro!$H$24</f>
        <v>0</v>
      </c>
      <c r="V6" s="112">
        <f>[2]Outubro!$H$25</f>
        <v>0</v>
      </c>
      <c r="W6" s="112">
        <f>[2]Outubro!$H$26</f>
        <v>0</v>
      </c>
      <c r="X6" s="112">
        <f>[2]Outubro!$H$27</f>
        <v>0</v>
      </c>
      <c r="Y6" s="112">
        <f>[2]Outubro!$H$28</f>
        <v>0</v>
      </c>
      <c r="Z6" s="112">
        <f>[2]Outubro!$H$29</f>
        <v>0</v>
      </c>
      <c r="AA6" s="112">
        <f>[2]Outubro!$H$30</f>
        <v>0</v>
      </c>
      <c r="AB6" s="112">
        <f>[2]Outubro!$H$31</f>
        <v>0</v>
      </c>
      <c r="AC6" s="112">
        <f>[2]Outubro!$H$32</f>
        <v>0</v>
      </c>
      <c r="AD6" s="112">
        <f>[2]Outubro!$H$33</f>
        <v>0</v>
      </c>
      <c r="AE6" s="112">
        <f>[2]Outubro!$H$34</f>
        <v>0</v>
      </c>
      <c r="AF6" s="112">
        <f>[2]Outubro!$H$35</f>
        <v>0</v>
      </c>
      <c r="AG6" s="117">
        <f t="shared" ref="AG6:AG49" si="3">MAX(B6:AF6)</f>
        <v>0</v>
      </c>
      <c r="AH6" s="116">
        <f t="shared" ref="AH6:AH49" si="4">AVERAGE(B6:AF6)</f>
        <v>0</v>
      </c>
    </row>
    <row r="7" spans="1:34" x14ac:dyDescent="0.2">
      <c r="A7" s="48" t="s">
        <v>85</v>
      </c>
      <c r="B7" s="112">
        <f>[3]Outubro!$H$5</f>
        <v>10.08</v>
      </c>
      <c r="C7" s="112">
        <f>[3]Outubro!$H$6</f>
        <v>10.44</v>
      </c>
      <c r="D7" s="112">
        <f>[3]Outubro!$H$7</f>
        <v>17.64</v>
      </c>
      <c r="E7" s="112">
        <f>[3]Outubro!$H$8</f>
        <v>27.36</v>
      </c>
      <c r="F7" s="112">
        <f>[3]Outubro!$H$9</f>
        <v>16.920000000000002</v>
      </c>
      <c r="G7" s="112">
        <f>[3]Outubro!$H$10</f>
        <v>22.32</v>
      </c>
      <c r="H7" s="112">
        <f>[3]Outubro!$H$11</f>
        <v>27.720000000000002</v>
      </c>
      <c r="I7" s="112">
        <f>[3]Outubro!$H$12</f>
        <v>19.440000000000001</v>
      </c>
      <c r="J7" s="112">
        <f>[3]Outubro!$H$13</f>
        <v>9.7200000000000006</v>
      </c>
      <c r="K7" s="112">
        <f>[3]Outubro!$H$14</f>
        <v>16.559999999999999</v>
      </c>
      <c r="L7" s="112">
        <f>[3]Outubro!$H$15</f>
        <v>18.720000000000002</v>
      </c>
      <c r="M7" s="112">
        <f>[3]Outubro!$H$16</f>
        <v>24.12</v>
      </c>
      <c r="N7" s="112">
        <f>[3]Outubro!$H$17</f>
        <v>16.920000000000002</v>
      </c>
      <c r="O7" s="112">
        <f>[3]Outubro!$H$18</f>
        <v>16.920000000000002</v>
      </c>
      <c r="P7" s="112">
        <f>[3]Outubro!$H$19</f>
        <v>20.16</v>
      </c>
      <c r="Q7" s="112">
        <f>[3]Outubro!$H$20</f>
        <v>21.240000000000002</v>
      </c>
      <c r="R7" s="112">
        <f>[3]Outubro!$H$21</f>
        <v>19.8</v>
      </c>
      <c r="S7" s="112">
        <f>[3]Outubro!$H$22</f>
        <v>18.720000000000002</v>
      </c>
      <c r="T7" s="112">
        <f>[3]Outubro!$H$23</f>
        <v>26.64</v>
      </c>
      <c r="U7" s="112">
        <f>[3]Outubro!$H$24</f>
        <v>20.52</v>
      </c>
      <c r="V7" s="112">
        <f>[3]Outubro!$H$25</f>
        <v>19.079999999999998</v>
      </c>
      <c r="W7" s="112">
        <f>[3]Outubro!$H$26</f>
        <v>19.440000000000001</v>
      </c>
      <c r="X7" s="112">
        <f>[3]Outubro!$H$27</f>
        <v>18.720000000000002</v>
      </c>
      <c r="Y7" s="112">
        <f>[3]Outubro!$H$28</f>
        <v>18.720000000000002</v>
      </c>
      <c r="Z7" s="112">
        <f>[3]Outubro!$H$29</f>
        <v>9.3600000000000012</v>
      </c>
      <c r="AA7" s="112">
        <f>[3]Outubro!$H$30</f>
        <v>10.8</v>
      </c>
      <c r="AB7" s="112">
        <f>[3]Outubro!$H$31</f>
        <v>17.64</v>
      </c>
      <c r="AC7" s="112">
        <f>[3]Outubro!$H$32</f>
        <v>30.240000000000002</v>
      </c>
      <c r="AD7" s="112">
        <f>[3]Outubro!$H$33</f>
        <v>15.840000000000002</v>
      </c>
      <c r="AE7" s="112">
        <f>[3]Outubro!$H$34</f>
        <v>23.040000000000003</v>
      </c>
      <c r="AF7" s="112">
        <f>[3]Outubro!$H$35</f>
        <v>20.16</v>
      </c>
      <c r="AG7" s="117">
        <f t="shared" si="3"/>
        <v>30.240000000000002</v>
      </c>
      <c r="AH7" s="116">
        <f t="shared" si="4"/>
        <v>18.870967741935484</v>
      </c>
    </row>
    <row r="8" spans="1:34" x14ac:dyDescent="0.2">
      <c r="A8" s="48" t="s">
        <v>1</v>
      </c>
      <c r="B8" s="112">
        <f>[4]Outubro!$H$5</f>
        <v>2.52</v>
      </c>
      <c r="C8" s="112">
        <f>[4]Outubro!$H$6</f>
        <v>11.879999999999999</v>
      </c>
      <c r="D8" s="112">
        <f>[4]Outubro!$H$7</f>
        <v>16.559999999999999</v>
      </c>
      <c r="E8" s="112">
        <f>[4]Outubro!$H$8</f>
        <v>20.52</v>
      </c>
      <c r="F8" s="112">
        <f>[4]Outubro!$H$9</f>
        <v>11.879999999999999</v>
      </c>
      <c r="G8" s="112">
        <f>[4]Outubro!$H$10</f>
        <v>20.88</v>
      </c>
      <c r="H8" s="112">
        <f>[4]Outubro!$H$11</f>
        <v>16.559999999999999</v>
      </c>
      <c r="I8" s="112">
        <f>[4]Outubro!$H$12</f>
        <v>7.9200000000000008</v>
      </c>
      <c r="J8" s="112">
        <f>[4]Outubro!$H$13</f>
        <v>13.68</v>
      </c>
      <c r="K8" s="112">
        <f>[4]Outubro!$H$14</f>
        <v>6.84</v>
      </c>
      <c r="L8" s="112">
        <f>[4]Outubro!$H$15</f>
        <v>11.520000000000001</v>
      </c>
      <c r="M8" s="112">
        <f>[4]Outubro!$H$16</f>
        <v>9</v>
      </c>
      <c r="N8" s="112">
        <f>[4]Outubro!$H$17</f>
        <v>7.5600000000000005</v>
      </c>
      <c r="O8" s="112">
        <f>[4]Outubro!$H$18</f>
        <v>1.08</v>
      </c>
      <c r="P8" s="112">
        <f>[4]Outubro!$H$19</f>
        <v>13.68</v>
      </c>
      <c r="Q8" s="112">
        <f>[4]Outubro!$H$20</f>
        <v>17.28</v>
      </c>
      <c r="R8" s="112">
        <f>[4]Outubro!$H$21</f>
        <v>14.04</v>
      </c>
      <c r="S8" s="112">
        <f>[4]Outubro!$H$22</f>
        <v>10.08</v>
      </c>
      <c r="T8" s="112">
        <f>[4]Outubro!$H$23</f>
        <v>15.48</v>
      </c>
      <c r="U8" s="112">
        <f>[4]Outubro!$H$24</f>
        <v>15.120000000000001</v>
      </c>
      <c r="V8" s="112">
        <f>[4]Outubro!$H$25</f>
        <v>19.440000000000001</v>
      </c>
      <c r="W8" s="112">
        <f>[4]Outubro!$H$26</f>
        <v>15.48</v>
      </c>
      <c r="X8" s="112">
        <f>[4]Outubro!$H$27</f>
        <v>13.32</v>
      </c>
      <c r="Y8" s="112">
        <f>[4]Outubro!$H$28</f>
        <v>17.64</v>
      </c>
      <c r="Z8" s="112">
        <f>[4]Outubro!$H$29</f>
        <v>11.16</v>
      </c>
      <c r="AA8" s="112">
        <f>[4]Outubro!$H$30</f>
        <v>13.32</v>
      </c>
      <c r="AB8" s="112">
        <f>[4]Outubro!$H$31</f>
        <v>18.720000000000002</v>
      </c>
      <c r="AC8" s="112">
        <f>[4]Outubro!$H$32</f>
        <v>21.96</v>
      </c>
      <c r="AD8" s="112">
        <f>[4]Outubro!$H$33</f>
        <v>23.040000000000003</v>
      </c>
      <c r="AE8" s="112">
        <f>[4]Outubro!$H$34</f>
        <v>17.28</v>
      </c>
      <c r="AF8" s="112">
        <f>[4]Outubro!$H$35</f>
        <v>15.840000000000002</v>
      </c>
      <c r="AG8" s="117">
        <f t="shared" si="3"/>
        <v>23.040000000000003</v>
      </c>
      <c r="AH8" s="116">
        <f t="shared" si="4"/>
        <v>13.912258064516131</v>
      </c>
    </row>
    <row r="9" spans="1:34" x14ac:dyDescent="0.2">
      <c r="A9" s="48" t="s">
        <v>146</v>
      </c>
      <c r="B9" s="112">
        <f>[5]Outubro!$H$5</f>
        <v>13.32</v>
      </c>
      <c r="C9" s="112">
        <f>[5]Outubro!$H$6</f>
        <v>10.44</v>
      </c>
      <c r="D9" s="112">
        <f>[5]Outubro!$H$7</f>
        <v>23.759999999999998</v>
      </c>
      <c r="E9" s="112">
        <f>[5]Outubro!$H$8</f>
        <v>28.44</v>
      </c>
      <c r="F9" s="112">
        <f>[5]Outubro!$H$9</f>
        <v>16.2</v>
      </c>
      <c r="G9" s="112">
        <f>[5]Outubro!$H$10</f>
        <v>23.400000000000002</v>
      </c>
      <c r="H9" s="112">
        <f>[5]Outubro!$H$11</f>
        <v>28.08</v>
      </c>
      <c r="I9" s="112">
        <f>[5]Outubro!$H$12</f>
        <v>18</v>
      </c>
      <c r="J9" s="112">
        <f>[5]Outubro!$H$13</f>
        <v>13.32</v>
      </c>
      <c r="K9" s="112">
        <f>[5]Outubro!$H$14</f>
        <v>16.559999999999999</v>
      </c>
      <c r="L9" s="112">
        <f>[5]Outubro!$H$15</f>
        <v>29.16</v>
      </c>
      <c r="M9" s="112">
        <f>[5]Outubro!$H$16</f>
        <v>22.32</v>
      </c>
      <c r="N9" s="112">
        <f>[5]Outubro!$H$17</f>
        <v>17.64</v>
      </c>
      <c r="O9" s="112">
        <f>[5]Outubro!$H$18</f>
        <v>15.48</v>
      </c>
      <c r="P9" s="112">
        <f>[5]Outubro!$H$19</f>
        <v>21.6</v>
      </c>
      <c r="Q9" s="112">
        <f>[5]Outubro!$H$20</f>
        <v>23.040000000000003</v>
      </c>
      <c r="R9" s="112">
        <f>[5]Outubro!$H$21</f>
        <v>25.92</v>
      </c>
      <c r="S9" s="112">
        <f>[5]Outubro!$H$22</f>
        <v>19.079999999999998</v>
      </c>
      <c r="T9" s="112">
        <f>[5]Outubro!$H$23</f>
        <v>27</v>
      </c>
      <c r="U9" s="112">
        <f>[5]Outubro!$H$24</f>
        <v>21.240000000000002</v>
      </c>
      <c r="V9" s="112">
        <f>[5]Outubro!$H$25</f>
        <v>20.88</v>
      </c>
      <c r="W9" s="112">
        <f>[5]Outubro!$H$26</f>
        <v>23.040000000000003</v>
      </c>
      <c r="X9" s="112">
        <f>[5]Outubro!$H$27</f>
        <v>23.400000000000002</v>
      </c>
      <c r="Y9" s="112">
        <f>[5]Outubro!$H$28</f>
        <v>23.040000000000003</v>
      </c>
      <c r="Z9" s="112">
        <f>[5]Outubro!$H$29</f>
        <v>13.32</v>
      </c>
      <c r="AA9" s="112">
        <f>[5]Outubro!$H$30</f>
        <v>15.48</v>
      </c>
      <c r="AB9" s="112">
        <f>[5]Outubro!$H$31</f>
        <v>21.96</v>
      </c>
      <c r="AC9" s="112">
        <f>[5]Outubro!$H$32</f>
        <v>25.92</v>
      </c>
      <c r="AD9" s="112">
        <f>[5]Outubro!$H$33</f>
        <v>21.6</v>
      </c>
      <c r="AE9" s="112">
        <f>[5]Outubro!$H$34</f>
        <v>20.52</v>
      </c>
      <c r="AF9" s="112">
        <f>[5]Outubro!$H$35</f>
        <v>24.12</v>
      </c>
      <c r="AG9" s="117">
        <f t="shared" si="3"/>
        <v>29.16</v>
      </c>
      <c r="AH9" s="116">
        <f t="shared" si="4"/>
        <v>20.880000000000003</v>
      </c>
    </row>
    <row r="10" spans="1:34" x14ac:dyDescent="0.2">
      <c r="A10" s="48" t="s">
        <v>91</v>
      </c>
      <c r="B10" s="112">
        <f>[6]Outubro!$H$5</f>
        <v>14.4</v>
      </c>
      <c r="C10" s="112">
        <f>[6]Outubro!$H$6</f>
        <v>15.48</v>
      </c>
      <c r="D10" s="112">
        <f>[6]Outubro!$H$7</f>
        <v>20.88</v>
      </c>
      <c r="E10" s="112">
        <f>[6]Outubro!$H$8</f>
        <v>25.2</v>
      </c>
      <c r="F10" s="112">
        <f>[6]Outubro!$H$9</f>
        <v>25.92</v>
      </c>
      <c r="G10" s="112">
        <f>[6]Outubro!$H$10</f>
        <v>28.8</v>
      </c>
      <c r="H10" s="112">
        <f>[6]Outubro!$H$11</f>
        <v>36.36</v>
      </c>
      <c r="I10" s="112">
        <f>[6]Outubro!$H$12</f>
        <v>26.64</v>
      </c>
      <c r="J10" s="112">
        <f>[6]Outubro!$H$13</f>
        <v>22.32</v>
      </c>
      <c r="K10" s="112">
        <f>[6]Outubro!$H$14</f>
        <v>23.400000000000002</v>
      </c>
      <c r="L10" s="112">
        <f>[6]Outubro!$H$15</f>
        <v>18.36</v>
      </c>
      <c r="M10" s="112">
        <f>[6]Outubro!$H$16</f>
        <v>24.12</v>
      </c>
      <c r="N10" s="112">
        <f>[6]Outubro!$H$17</f>
        <v>13.32</v>
      </c>
      <c r="O10" s="112">
        <f>[6]Outubro!$H$18</f>
        <v>19.079999999999998</v>
      </c>
      <c r="P10" s="112">
        <f>[6]Outubro!$H$19</f>
        <v>31.319999999999997</v>
      </c>
      <c r="Q10" s="112">
        <f>[6]Outubro!$H$20</f>
        <v>20.88</v>
      </c>
      <c r="R10" s="112">
        <f>[6]Outubro!$H$21</f>
        <v>19.8</v>
      </c>
      <c r="S10" s="112">
        <f>[6]Outubro!$H$22</f>
        <v>18</v>
      </c>
      <c r="T10" s="112">
        <f>[6]Outubro!$H$23</f>
        <v>26.64</v>
      </c>
      <c r="U10" s="112">
        <f>[6]Outubro!$H$24</f>
        <v>27.720000000000002</v>
      </c>
      <c r="V10" s="112">
        <f>[6]Outubro!$H$25</f>
        <v>28.44</v>
      </c>
      <c r="W10" s="112">
        <f>[6]Outubro!$H$26</f>
        <v>25.56</v>
      </c>
      <c r="X10" s="112">
        <f>[6]Outubro!$H$27</f>
        <v>16.559999999999999</v>
      </c>
      <c r="Y10" s="112">
        <f>[6]Outubro!$H$28</f>
        <v>30.96</v>
      </c>
      <c r="Z10" s="112">
        <f>[6]Outubro!$H$29</f>
        <v>21.96</v>
      </c>
      <c r="AA10" s="112">
        <f>[6]Outubro!$H$30</f>
        <v>18.720000000000002</v>
      </c>
      <c r="AB10" s="112">
        <f>[6]Outubro!$H$31</f>
        <v>26.64</v>
      </c>
      <c r="AC10" s="112">
        <f>[6]Outubro!$H$32</f>
        <v>30.240000000000002</v>
      </c>
      <c r="AD10" s="112">
        <f>[6]Outubro!$H$33</f>
        <v>27.36</v>
      </c>
      <c r="AE10" s="112">
        <f>[6]Outubro!$H$34</f>
        <v>27.36</v>
      </c>
      <c r="AF10" s="112">
        <f>[6]Outubro!$H$35</f>
        <v>16.920000000000002</v>
      </c>
      <c r="AG10" s="117">
        <f t="shared" si="3"/>
        <v>36.36</v>
      </c>
      <c r="AH10" s="116">
        <f t="shared" si="4"/>
        <v>23.527741935483871</v>
      </c>
    </row>
    <row r="11" spans="1:34" x14ac:dyDescent="0.2">
      <c r="A11" s="48" t="s">
        <v>49</v>
      </c>
      <c r="B11" s="112">
        <f>[7]Outubro!$H$5</f>
        <v>32.76</v>
      </c>
      <c r="C11" s="112">
        <f>[7]Outubro!$H$6</f>
        <v>14.04</v>
      </c>
      <c r="D11" s="112">
        <f>[7]Outubro!$H$7</f>
        <v>12.96</v>
      </c>
      <c r="E11" s="112">
        <f>[7]Outubro!$H$8</f>
        <v>24.48</v>
      </c>
      <c r="F11" s="112">
        <f>[7]Outubro!$H$9</f>
        <v>18.720000000000002</v>
      </c>
      <c r="G11" s="112">
        <f>[7]Outubro!$H$10</f>
        <v>25.2</v>
      </c>
      <c r="H11" s="112">
        <f>[7]Outubro!$H$11</f>
        <v>27.36</v>
      </c>
      <c r="I11" s="112">
        <f>[7]Outubro!$H$12</f>
        <v>24.48</v>
      </c>
      <c r="J11" s="112">
        <f>[7]Outubro!$H$13</f>
        <v>14.4</v>
      </c>
      <c r="K11" s="112">
        <f>[7]Outubro!$H$14</f>
        <v>23.400000000000002</v>
      </c>
      <c r="L11" s="112">
        <f>[7]Outubro!$H$15</f>
        <v>22.32</v>
      </c>
      <c r="M11" s="112">
        <f>[7]Outubro!$H$16</f>
        <v>29.880000000000003</v>
      </c>
      <c r="N11" s="112">
        <f>[7]Outubro!$H$17</f>
        <v>19.440000000000001</v>
      </c>
      <c r="O11" s="112">
        <f>[7]Outubro!$H$18</f>
        <v>19.079999999999998</v>
      </c>
      <c r="P11" s="112">
        <f>[7]Outubro!$H$19</f>
        <v>19.8</v>
      </c>
      <c r="Q11" s="112">
        <f>[7]Outubro!$H$20</f>
        <v>18.720000000000002</v>
      </c>
      <c r="R11" s="112">
        <f>[7]Outubro!$H$21</f>
        <v>28.08</v>
      </c>
      <c r="S11" s="112">
        <f>[7]Outubro!$H$22</f>
        <v>22.32</v>
      </c>
      <c r="T11" s="112">
        <f>[7]Outubro!$H$23</f>
        <v>26.64</v>
      </c>
      <c r="U11" s="112">
        <f>[7]Outubro!$H$24</f>
        <v>27</v>
      </c>
      <c r="V11" s="112">
        <f>[7]Outubro!$H$25</f>
        <v>21.240000000000002</v>
      </c>
      <c r="W11" s="112">
        <f>[7]Outubro!$H$26</f>
        <v>19.440000000000001</v>
      </c>
      <c r="X11" s="112">
        <f>[7]Outubro!$H$27</f>
        <v>19.079999999999998</v>
      </c>
      <c r="Y11" s="112">
        <f>[7]Outubro!$H$28</f>
        <v>35.28</v>
      </c>
      <c r="Z11" s="112">
        <f>[7]Outubro!$H$29</f>
        <v>15.48</v>
      </c>
      <c r="AA11" s="112">
        <f>[7]Outubro!$H$30</f>
        <v>13.68</v>
      </c>
      <c r="AB11" s="112">
        <f>[7]Outubro!$H$31</f>
        <v>23.040000000000003</v>
      </c>
      <c r="AC11" s="112">
        <f>[7]Outubro!$H$32</f>
        <v>22.32</v>
      </c>
      <c r="AD11" s="112">
        <f>[7]Outubro!$H$33</f>
        <v>14.4</v>
      </c>
      <c r="AE11" s="112">
        <f>[7]Outubro!$H$34</f>
        <v>21.240000000000002</v>
      </c>
      <c r="AF11" s="112">
        <f>[7]Outubro!$H$35</f>
        <v>12.96</v>
      </c>
      <c r="AG11" s="117">
        <f t="shared" si="3"/>
        <v>35.28</v>
      </c>
      <c r="AH11" s="116">
        <f t="shared" si="4"/>
        <v>21.588387096774195</v>
      </c>
    </row>
    <row r="12" spans="1:34" hidden="1" x14ac:dyDescent="0.2">
      <c r="A12" s="48" t="s">
        <v>31</v>
      </c>
      <c r="B12" s="112" t="str">
        <f>[8]Outubro!$H$5</f>
        <v>*</v>
      </c>
      <c r="C12" s="112" t="str">
        <f>[8]Outubro!$H$6</f>
        <v>*</v>
      </c>
      <c r="D12" s="112" t="str">
        <f>[8]Outubro!$H$7</f>
        <v>*</v>
      </c>
      <c r="E12" s="112" t="str">
        <f>[8]Outubro!$H$8</f>
        <v>*</v>
      </c>
      <c r="F12" s="112" t="str">
        <f>[8]Outubro!$H$9</f>
        <v>*</v>
      </c>
      <c r="G12" s="112" t="str">
        <f>[8]Outubro!$H$10</f>
        <v>*</v>
      </c>
      <c r="H12" s="112" t="str">
        <f>[8]Outubro!$H$11</f>
        <v>*</v>
      </c>
      <c r="I12" s="112" t="str">
        <f>[8]Outubro!$H$12</f>
        <v>*</v>
      </c>
      <c r="J12" s="112" t="str">
        <f>[8]Outubro!$H$13</f>
        <v>*</v>
      </c>
      <c r="K12" s="112" t="str">
        <f>[8]Outubro!$H$14</f>
        <v>*</v>
      </c>
      <c r="L12" s="112" t="str">
        <f>[8]Outubro!$H$15</f>
        <v>*</v>
      </c>
      <c r="M12" s="112" t="str">
        <f>[8]Outubro!$H$16</f>
        <v>*</v>
      </c>
      <c r="N12" s="112" t="str">
        <f>[8]Outubro!$H$17</f>
        <v>*</v>
      </c>
      <c r="O12" s="112" t="str">
        <f>[8]Outubro!$H$18</f>
        <v>*</v>
      </c>
      <c r="P12" s="112" t="str">
        <f>[8]Outubro!$H$19</f>
        <v>*</v>
      </c>
      <c r="Q12" s="112" t="str">
        <f>[8]Outubro!$H$20</f>
        <v>*</v>
      </c>
      <c r="R12" s="112" t="str">
        <f>[8]Outubro!$H$21</f>
        <v>*</v>
      </c>
      <c r="S12" s="112" t="str">
        <f>[8]Outubro!$H$22</f>
        <v>*</v>
      </c>
      <c r="T12" s="112" t="str">
        <f>[8]Outubro!$H$23</f>
        <v>*</v>
      </c>
      <c r="U12" s="112" t="str">
        <f>[8]Outubro!$H$24</f>
        <v>*</v>
      </c>
      <c r="V12" s="112" t="str">
        <f>[8]Outubro!$H$25</f>
        <v>*</v>
      </c>
      <c r="W12" s="112" t="str">
        <f>[8]Outubro!$H$26</f>
        <v>*</v>
      </c>
      <c r="X12" s="112" t="str">
        <f>[8]Outubro!$H$27</f>
        <v>*</v>
      </c>
      <c r="Y12" s="112" t="str">
        <f>[8]Outubro!$H$28</f>
        <v>*</v>
      </c>
      <c r="Z12" s="112" t="str">
        <f>[8]Outubro!$H$29</f>
        <v>*</v>
      </c>
      <c r="AA12" s="112" t="str">
        <f>[8]Outubro!$H$30</f>
        <v>*</v>
      </c>
      <c r="AB12" s="112" t="str">
        <f>[8]Outubro!$H$31</f>
        <v>*</v>
      </c>
      <c r="AC12" s="112" t="str">
        <f>[8]Outubro!$H$32</f>
        <v>*</v>
      </c>
      <c r="AD12" s="112" t="str">
        <f>[8]Outubro!$H$33</f>
        <v>*</v>
      </c>
      <c r="AE12" s="112" t="str">
        <f>[8]Outubro!$H$34</f>
        <v>*</v>
      </c>
      <c r="AF12" s="112" t="str">
        <f>[8]Outubro!$H$35</f>
        <v>*</v>
      </c>
      <c r="AG12" s="117" t="s">
        <v>197</v>
      </c>
      <c r="AH12" s="116" t="s">
        <v>197</v>
      </c>
    </row>
    <row r="13" spans="1:34" x14ac:dyDescent="0.2">
      <c r="A13" s="48" t="s">
        <v>94</v>
      </c>
      <c r="B13" s="112">
        <f>[9]Outubro!$H$5</f>
        <v>21.240000000000002</v>
      </c>
      <c r="C13" s="112">
        <f>[9]Outubro!$H$6</f>
        <v>15.48</v>
      </c>
      <c r="D13" s="112">
        <f>[9]Outubro!$H$7</f>
        <v>29.16</v>
      </c>
      <c r="E13" s="112">
        <f>[9]Outubro!$H$8</f>
        <v>35.28</v>
      </c>
      <c r="F13" s="112">
        <f>[9]Outubro!$H$9</f>
        <v>31.680000000000003</v>
      </c>
      <c r="G13" s="112">
        <f>[9]Outubro!$H$10</f>
        <v>29.880000000000003</v>
      </c>
      <c r="H13" s="112">
        <f>[9]Outubro!$H$11</f>
        <v>30.6</v>
      </c>
      <c r="I13" s="112">
        <f>[9]Outubro!$H$12</f>
        <v>21.6</v>
      </c>
      <c r="J13" s="112">
        <f>[9]Outubro!$H$13</f>
        <v>12.6</v>
      </c>
      <c r="K13" s="112">
        <f>[9]Outubro!$H$14</f>
        <v>17.64</v>
      </c>
      <c r="L13" s="112">
        <f>[9]Outubro!$H$15</f>
        <v>22.32</v>
      </c>
      <c r="M13" s="112">
        <f>[9]Outubro!$H$16</f>
        <v>28.8</v>
      </c>
      <c r="N13" s="112">
        <f>[9]Outubro!$H$17</f>
        <v>26.28</v>
      </c>
      <c r="O13" s="112">
        <f>[9]Outubro!$H$18</f>
        <v>12.24</v>
      </c>
      <c r="P13" s="112">
        <f>[9]Outubro!$H$19</f>
        <v>15.840000000000002</v>
      </c>
      <c r="Q13" s="112">
        <f>[9]Outubro!$H$20</f>
        <v>24.12</v>
      </c>
      <c r="R13" s="112">
        <f>[9]Outubro!$H$21</f>
        <v>21.96</v>
      </c>
      <c r="S13" s="112">
        <f>[9]Outubro!$H$22</f>
        <v>29.16</v>
      </c>
      <c r="T13" s="112">
        <f>[9]Outubro!$H$23</f>
        <v>32.04</v>
      </c>
      <c r="U13" s="112">
        <f>[9]Outubro!$H$24</f>
        <v>17.64</v>
      </c>
      <c r="V13" s="112">
        <f>[9]Outubro!$H$25</f>
        <v>17.28</v>
      </c>
      <c r="W13" s="112">
        <f>[9]Outubro!$H$26</f>
        <v>17.64</v>
      </c>
      <c r="X13" s="112">
        <f>[9]Outubro!$H$27</f>
        <v>21.6</v>
      </c>
      <c r="Y13" s="112">
        <f>[9]Outubro!$H$28</f>
        <v>21.240000000000002</v>
      </c>
      <c r="Z13" s="112">
        <f>[9]Outubro!$H$29</f>
        <v>14.04</v>
      </c>
      <c r="AA13" s="112">
        <f>[9]Outubro!$H$30</f>
        <v>19.8</v>
      </c>
      <c r="AB13" s="112">
        <f>[9]Outubro!$H$31</f>
        <v>23.759999999999998</v>
      </c>
      <c r="AC13" s="112">
        <f>[9]Outubro!$H$32</f>
        <v>42.84</v>
      </c>
      <c r="AD13" s="112">
        <f>[9]Outubro!$H$33</f>
        <v>24.48</v>
      </c>
      <c r="AE13" s="112">
        <f>[9]Outubro!$H$34</f>
        <v>24.12</v>
      </c>
      <c r="AF13" s="112">
        <f>[9]Outubro!$H$35</f>
        <v>39.6</v>
      </c>
      <c r="AG13" s="117">
        <f t="shared" si="3"/>
        <v>42.84</v>
      </c>
      <c r="AH13" s="116">
        <f t="shared" si="4"/>
        <v>23.934193548387093</v>
      </c>
    </row>
    <row r="14" spans="1:34" hidden="1" x14ac:dyDescent="0.2">
      <c r="A14" s="48" t="s">
        <v>98</v>
      </c>
      <c r="B14" s="112" t="str">
        <f>[10]Outubro!$H$5</f>
        <v>*</v>
      </c>
      <c r="C14" s="112" t="str">
        <f>[10]Outubro!$H$6</f>
        <v>*</v>
      </c>
      <c r="D14" s="112" t="str">
        <f>[10]Outubro!$H$7</f>
        <v>*</v>
      </c>
      <c r="E14" s="112" t="str">
        <f>[10]Outubro!$H$8</f>
        <v>*</v>
      </c>
      <c r="F14" s="112" t="str">
        <f>[10]Outubro!$H$9</f>
        <v>*</v>
      </c>
      <c r="G14" s="112" t="str">
        <f>[10]Outubro!$H$10</f>
        <v>*</v>
      </c>
      <c r="H14" s="112" t="str">
        <f>[10]Outubro!$H$11</f>
        <v>*</v>
      </c>
      <c r="I14" s="112" t="str">
        <f>[10]Outubro!$H$12</f>
        <v>*</v>
      </c>
      <c r="J14" s="112" t="str">
        <f>[10]Outubro!$H$13</f>
        <v>*</v>
      </c>
      <c r="K14" s="112" t="str">
        <f>[10]Outubro!$H$14</f>
        <v>*</v>
      </c>
      <c r="L14" s="112" t="str">
        <f>[10]Outubro!$H$15</f>
        <v>*</v>
      </c>
      <c r="M14" s="112" t="str">
        <f>[10]Outubro!$H$16</f>
        <v>*</v>
      </c>
      <c r="N14" s="112" t="str">
        <f>[10]Outubro!$H$17</f>
        <v>*</v>
      </c>
      <c r="O14" s="112" t="str">
        <f>[10]Outubro!$H$18</f>
        <v>*</v>
      </c>
      <c r="P14" s="112" t="str">
        <f>[10]Outubro!$H$19</f>
        <v>*</v>
      </c>
      <c r="Q14" s="112" t="str">
        <f>[10]Outubro!$H$20</f>
        <v>*</v>
      </c>
      <c r="R14" s="112" t="str">
        <f>[10]Outubro!$H$21</f>
        <v>*</v>
      </c>
      <c r="S14" s="112" t="str">
        <f>[10]Outubro!$H$22</f>
        <v>*</v>
      </c>
      <c r="T14" s="112" t="str">
        <f>[10]Outubro!$H$23</f>
        <v>*</v>
      </c>
      <c r="U14" s="112" t="str">
        <f>[10]Outubro!$H$24</f>
        <v>*</v>
      </c>
      <c r="V14" s="112" t="str">
        <f>[10]Outubro!$H$25</f>
        <v>*</v>
      </c>
      <c r="W14" s="112" t="str">
        <f>[10]Outubro!$H$26</f>
        <v>*</v>
      </c>
      <c r="X14" s="112" t="str">
        <f>[10]Outubro!$H$27</f>
        <v>*</v>
      </c>
      <c r="Y14" s="112" t="str">
        <f>[10]Outubro!$H$28</f>
        <v>*</v>
      </c>
      <c r="Z14" s="112" t="str">
        <f>[10]Outubro!$H$29</f>
        <v>*</v>
      </c>
      <c r="AA14" s="112" t="str">
        <f>[10]Outubro!$H$30</f>
        <v>*</v>
      </c>
      <c r="AB14" s="112" t="str">
        <f>[10]Outubro!$H$31</f>
        <v>*</v>
      </c>
      <c r="AC14" s="112" t="str">
        <f>[10]Outubro!$H$32</f>
        <v>*</v>
      </c>
      <c r="AD14" s="112" t="str">
        <f>[10]Outubro!$H$33</f>
        <v>*</v>
      </c>
      <c r="AE14" s="112" t="str">
        <f>[10]Outubro!$H$34</f>
        <v>*</v>
      </c>
      <c r="AF14" s="112" t="str">
        <f>[10]Outubro!$H$35</f>
        <v>*</v>
      </c>
      <c r="AG14" s="117" t="s">
        <v>197</v>
      </c>
      <c r="AH14" s="116" t="s">
        <v>197</v>
      </c>
    </row>
    <row r="15" spans="1:34" x14ac:dyDescent="0.2">
      <c r="A15" s="48" t="s">
        <v>101</v>
      </c>
      <c r="B15" s="112">
        <f>[11]Outubro!$H$5</f>
        <v>16.2</v>
      </c>
      <c r="C15" s="112">
        <f>[11]Outubro!$H$6</f>
        <v>16.920000000000002</v>
      </c>
      <c r="D15" s="112">
        <f>[11]Outubro!$H$7</f>
        <v>18.720000000000002</v>
      </c>
      <c r="E15" s="112">
        <f>[11]Outubro!$H$8</f>
        <v>32.4</v>
      </c>
      <c r="F15" s="112">
        <f>[11]Outubro!$H$9</f>
        <v>21.240000000000002</v>
      </c>
      <c r="G15" s="112">
        <f>[11]Outubro!$H$10</f>
        <v>21.240000000000002</v>
      </c>
      <c r="H15" s="112">
        <f>[11]Outubro!$H$11</f>
        <v>32.4</v>
      </c>
      <c r="I15" s="112">
        <f>[11]Outubro!$H$12</f>
        <v>19.8</v>
      </c>
      <c r="J15" s="112">
        <f>[11]Outubro!$H$13</f>
        <v>14.04</v>
      </c>
      <c r="K15" s="112">
        <f>[11]Outubro!$H$14</f>
        <v>15.840000000000002</v>
      </c>
      <c r="L15" s="112">
        <f>[11]Outubro!$H$15</f>
        <v>23.040000000000003</v>
      </c>
      <c r="M15" s="112">
        <f>[11]Outubro!$H$16</f>
        <v>27.720000000000002</v>
      </c>
      <c r="N15" s="112">
        <f>[11]Outubro!$H$17</f>
        <v>20.88</v>
      </c>
      <c r="O15" s="112">
        <f>[11]Outubro!$H$18</f>
        <v>16.2</v>
      </c>
      <c r="P15" s="112">
        <f>[11]Outubro!$H$19</f>
        <v>23.759999999999998</v>
      </c>
      <c r="Q15" s="112">
        <f>[11]Outubro!$H$20</f>
        <v>25.2</v>
      </c>
      <c r="R15" s="112">
        <f>[11]Outubro!$H$21</f>
        <v>24.48</v>
      </c>
      <c r="S15" s="112">
        <f>[11]Outubro!$H$22</f>
        <v>20.16</v>
      </c>
      <c r="T15" s="112">
        <f>[11]Outubro!$H$23</f>
        <v>32.76</v>
      </c>
      <c r="U15" s="112">
        <f>[11]Outubro!$H$24</f>
        <v>21.240000000000002</v>
      </c>
      <c r="V15" s="112">
        <f>[11]Outubro!$H$25</f>
        <v>20.16</v>
      </c>
      <c r="W15" s="112">
        <f>[11]Outubro!$H$26</f>
        <v>19.079999999999998</v>
      </c>
      <c r="X15" s="112">
        <f>[11]Outubro!$H$27</f>
        <v>19.440000000000001</v>
      </c>
      <c r="Y15" s="112">
        <f>[11]Outubro!$H$28</f>
        <v>25.92</v>
      </c>
      <c r="Z15" s="112">
        <f>[11]Outubro!$H$29</f>
        <v>15.48</v>
      </c>
      <c r="AA15" s="112">
        <f>[11]Outubro!$H$30</f>
        <v>15.120000000000001</v>
      </c>
      <c r="AB15" s="112">
        <f>[11]Outubro!$H$31</f>
        <v>28.08</v>
      </c>
      <c r="AC15" s="112">
        <f>[11]Outubro!$H$32</f>
        <v>27</v>
      </c>
      <c r="AD15" s="112">
        <f>[11]Outubro!$H$33</f>
        <v>17.28</v>
      </c>
      <c r="AE15" s="112">
        <f>[11]Outubro!$H$34</f>
        <v>16.559999999999999</v>
      </c>
      <c r="AF15" s="112">
        <f>[11]Outubro!$H$35</f>
        <v>21.96</v>
      </c>
      <c r="AG15" s="117">
        <f t="shared" si="3"/>
        <v>32.76</v>
      </c>
      <c r="AH15" s="116">
        <f t="shared" si="4"/>
        <v>21.623225806451615</v>
      </c>
    </row>
    <row r="16" spans="1:34" x14ac:dyDescent="0.2">
      <c r="A16" s="48" t="s">
        <v>147</v>
      </c>
      <c r="B16" s="112">
        <f>[12]Outubro!$H$5</f>
        <v>19.079999999999998</v>
      </c>
      <c r="C16" s="112">
        <f>[12]Outubro!$H$6</f>
        <v>9.3600000000000012</v>
      </c>
      <c r="D16" s="112">
        <f>[12]Outubro!$H$7</f>
        <v>19.8</v>
      </c>
      <c r="E16" s="112">
        <f>[12]Outubro!$H$8</f>
        <v>20.16</v>
      </c>
      <c r="F16" s="112">
        <f>[12]Outubro!$H$9</f>
        <v>22.68</v>
      </c>
      <c r="G16" s="112">
        <f>[12]Outubro!$H$10</f>
        <v>19.8</v>
      </c>
      <c r="H16" s="112">
        <f>[12]Outubro!$H$11</f>
        <v>20.52</v>
      </c>
      <c r="I16" s="112">
        <f>[12]Outubro!$H$12</f>
        <v>23.759999999999998</v>
      </c>
      <c r="J16" s="112">
        <f>[12]Outubro!$H$13</f>
        <v>19.440000000000001</v>
      </c>
      <c r="K16" s="112">
        <f>[12]Outubro!$H$14</f>
        <v>12.96</v>
      </c>
      <c r="L16" s="112">
        <f>[12]Outubro!$H$15</f>
        <v>15.120000000000001</v>
      </c>
      <c r="M16" s="112">
        <f>[12]Outubro!$H$16</f>
        <v>21.96</v>
      </c>
      <c r="N16" s="112">
        <f>[12]Outubro!$H$17</f>
        <v>16.920000000000002</v>
      </c>
      <c r="O16" s="112">
        <f>[12]Outubro!$H$18</f>
        <v>15.48</v>
      </c>
      <c r="P16" s="112">
        <f>[12]Outubro!$H$19</f>
        <v>28.8</v>
      </c>
      <c r="Q16" s="112">
        <f>[12]Outubro!$H$20</f>
        <v>20.16</v>
      </c>
      <c r="R16" s="112">
        <f>[12]Outubro!$H$21</f>
        <v>20.16</v>
      </c>
      <c r="S16" s="112">
        <f>[12]Outubro!$H$22</f>
        <v>13.68</v>
      </c>
      <c r="T16" s="112">
        <f>[12]Outubro!$H$23</f>
        <v>29.880000000000003</v>
      </c>
      <c r="U16" s="112">
        <f>[12]Outubro!$H$24</f>
        <v>25.2</v>
      </c>
      <c r="V16" s="112">
        <f>[12]Outubro!$H$25</f>
        <v>16.920000000000002</v>
      </c>
      <c r="W16" s="112">
        <f>[12]Outubro!$H$26</f>
        <v>17.28</v>
      </c>
      <c r="X16" s="112">
        <f>[12]Outubro!$H$27</f>
        <v>18</v>
      </c>
      <c r="Y16" s="112">
        <f>[12]Outubro!$H$28</f>
        <v>30.96</v>
      </c>
      <c r="Z16" s="112">
        <f>[12]Outubro!$H$29</f>
        <v>11.879999999999999</v>
      </c>
      <c r="AA16" s="112">
        <f>[12]Outubro!$H$30</f>
        <v>12.24</v>
      </c>
      <c r="AB16" s="112">
        <f>[12]Outubro!$H$31</f>
        <v>27.720000000000002</v>
      </c>
      <c r="AC16" s="112">
        <f>[12]Outubro!$H$32</f>
        <v>25.92</v>
      </c>
      <c r="AD16" s="112">
        <f>[12]Outubro!$H$33</f>
        <v>23.040000000000003</v>
      </c>
      <c r="AE16" s="112">
        <f>[12]Outubro!$H$34</f>
        <v>24.12</v>
      </c>
      <c r="AF16" s="112">
        <f>[12]Outubro!$H$35</f>
        <v>14.76</v>
      </c>
      <c r="AG16" s="117">
        <f t="shared" si="3"/>
        <v>30.96</v>
      </c>
      <c r="AH16" s="116">
        <f t="shared" si="4"/>
        <v>19.927741935483869</v>
      </c>
    </row>
    <row r="17" spans="1:38" x14ac:dyDescent="0.2">
      <c r="A17" s="48" t="s">
        <v>2</v>
      </c>
      <c r="B17" s="112">
        <f>[13]Outubro!$H$5</f>
        <v>14.4</v>
      </c>
      <c r="C17" s="112">
        <f>[13]Outubro!$H$6</f>
        <v>15.120000000000001</v>
      </c>
      <c r="D17" s="112">
        <f>[13]Outubro!$H$7</f>
        <v>22.32</v>
      </c>
      <c r="E17" s="112">
        <f>[13]Outubro!$H$8</f>
        <v>22.68</v>
      </c>
      <c r="F17" s="112">
        <f>[13]Outubro!$H$9</f>
        <v>20.52</v>
      </c>
      <c r="G17" s="112">
        <f>[13]Outubro!$H$10</f>
        <v>20.52</v>
      </c>
      <c r="H17" s="112">
        <f>[13]Outubro!$H$11</f>
        <v>23.040000000000003</v>
      </c>
      <c r="I17" s="112">
        <f>[13]Outubro!$H$12</f>
        <v>22.68</v>
      </c>
      <c r="J17" s="112">
        <f>[13]Outubro!$H$13</f>
        <v>20.52</v>
      </c>
      <c r="K17" s="112">
        <f>[13]Outubro!$H$14</f>
        <v>20.88</v>
      </c>
      <c r="L17" s="112">
        <f>[13]Outubro!$H$15</f>
        <v>20.88</v>
      </c>
      <c r="M17" s="112">
        <f>[13]Outubro!$H$16</f>
        <v>17.64</v>
      </c>
      <c r="N17" s="112">
        <f>[13]Outubro!$H$17</f>
        <v>18.36</v>
      </c>
      <c r="O17" s="112">
        <f>[13]Outubro!$H$18</f>
        <v>19.079999999999998</v>
      </c>
      <c r="P17" s="112">
        <f>[13]Outubro!$H$19</f>
        <v>21.240000000000002</v>
      </c>
      <c r="Q17" s="112">
        <f>[13]Outubro!$H$20</f>
        <v>28.8</v>
      </c>
      <c r="R17" s="112">
        <f>[13]Outubro!$H$21</f>
        <v>20.52</v>
      </c>
      <c r="S17" s="112">
        <f>[13]Outubro!$H$22</f>
        <v>23.040000000000003</v>
      </c>
      <c r="T17" s="112">
        <f>[13]Outubro!$H$23</f>
        <v>27.36</v>
      </c>
      <c r="U17" s="112">
        <f>[13]Outubro!$H$24</f>
        <v>26.28</v>
      </c>
      <c r="V17" s="112">
        <f>[13]Outubro!$H$25</f>
        <v>25.2</v>
      </c>
      <c r="W17" s="112">
        <f>[13]Outubro!$H$26</f>
        <v>29.16</v>
      </c>
      <c r="X17" s="112">
        <f>[13]Outubro!$H$27</f>
        <v>17.64</v>
      </c>
      <c r="Y17" s="112">
        <f>[13]Outubro!$H$28</f>
        <v>24.840000000000003</v>
      </c>
      <c r="Z17" s="112">
        <f>[13]Outubro!$H$29</f>
        <v>18.36</v>
      </c>
      <c r="AA17" s="112">
        <f>[13]Outubro!$H$30</f>
        <v>15.840000000000002</v>
      </c>
      <c r="AB17" s="112">
        <f>[13]Outubro!$H$31</f>
        <v>19.8</v>
      </c>
      <c r="AC17" s="112">
        <f>[13]Outubro!$H$32</f>
        <v>29.880000000000003</v>
      </c>
      <c r="AD17" s="112">
        <f>[13]Outubro!$H$33</f>
        <v>20.52</v>
      </c>
      <c r="AE17" s="112">
        <f>[13]Outubro!$H$34</f>
        <v>18.36</v>
      </c>
      <c r="AF17" s="112">
        <f>[13]Outubro!$H$35</f>
        <v>18.720000000000002</v>
      </c>
      <c r="AG17" s="117">
        <f t="shared" si="3"/>
        <v>29.880000000000003</v>
      </c>
      <c r="AH17" s="116">
        <f t="shared" si="4"/>
        <v>21.425806451612903</v>
      </c>
      <c r="AJ17" s="12" t="s">
        <v>35</v>
      </c>
    </row>
    <row r="18" spans="1:38" hidden="1" x14ac:dyDescent="0.2">
      <c r="A18" s="48" t="s">
        <v>3</v>
      </c>
      <c r="B18" s="112" t="str">
        <f>[14]Outubro!$H$5</f>
        <v>*</v>
      </c>
      <c r="C18" s="112" t="str">
        <f>[14]Outubro!$H$6</f>
        <v>*</v>
      </c>
      <c r="D18" s="112" t="str">
        <f>[14]Outubro!$H$7</f>
        <v>*</v>
      </c>
      <c r="E18" s="112" t="str">
        <f>[14]Outubro!$H$8</f>
        <v>*</v>
      </c>
      <c r="F18" s="112" t="str">
        <f>[14]Outubro!$H$9</f>
        <v>*</v>
      </c>
      <c r="G18" s="112" t="str">
        <f>[14]Outubro!$H$10</f>
        <v>*</v>
      </c>
      <c r="H18" s="112" t="str">
        <f>[14]Outubro!$H$11</f>
        <v>*</v>
      </c>
      <c r="I18" s="112" t="str">
        <f>[14]Outubro!$H$12</f>
        <v>*</v>
      </c>
      <c r="J18" s="112" t="str">
        <f>[14]Outubro!$H$13</f>
        <v>*</v>
      </c>
      <c r="K18" s="112" t="str">
        <f>[14]Outubro!$H$14</f>
        <v>*</v>
      </c>
      <c r="L18" s="112" t="str">
        <f>[14]Outubro!$H$15</f>
        <v>*</v>
      </c>
      <c r="M18" s="112" t="str">
        <f>[14]Outubro!$H$16</f>
        <v>*</v>
      </c>
      <c r="N18" s="112" t="str">
        <f>[14]Outubro!$H$17</f>
        <v>*</v>
      </c>
      <c r="O18" s="112" t="str">
        <f>[14]Outubro!$H$18</f>
        <v>*</v>
      </c>
      <c r="P18" s="112" t="str">
        <f>[14]Outubro!$H$19</f>
        <v>*</v>
      </c>
      <c r="Q18" s="112" t="str">
        <f>[14]Outubro!$H$20</f>
        <v>*</v>
      </c>
      <c r="R18" s="112" t="str">
        <f>[14]Outubro!$H$21</f>
        <v>*</v>
      </c>
      <c r="S18" s="112" t="str">
        <f>[14]Outubro!$H$22</f>
        <v>*</v>
      </c>
      <c r="T18" s="112" t="str">
        <f>[14]Outubro!$H$23</f>
        <v>*</v>
      </c>
      <c r="U18" s="112" t="str">
        <f>[14]Outubro!$H$24</f>
        <v>*</v>
      </c>
      <c r="V18" s="112" t="str">
        <f>[14]Outubro!$H$25</f>
        <v>*</v>
      </c>
      <c r="W18" s="112" t="str">
        <f>[14]Outubro!$H$26</f>
        <v>*</v>
      </c>
      <c r="X18" s="112" t="str">
        <f>[14]Outubro!$H$27</f>
        <v>*</v>
      </c>
      <c r="Y18" s="112" t="str">
        <f>[14]Outubro!$H$28</f>
        <v>*</v>
      </c>
      <c r="Z18" s="112" t="str">
        <f>[14]Outubro!$H$29</f>
        <v>*</v>
      </c>
      <c r="AA18" s="112" t="str">
        <f>[14]Outubro!$H$30</f>
        <v>*</v>
      </c>
      <c r="AB18" s="112" t="str">
        <f>[14]Outubro!$H$31</f>
        <v>*</v>
      </c>
      <c r="AC18" s="112" t="str">
        <f>[14]Outubro!$H$32</f>
        <v>*</v>
      </c>
      <c r="AD18" s="112" t="str">
        <f>[14]Outubro!$H$33</f>
        <v>*</v>
      </c>
      <c r="AE18" s="112" t="str">
        <f>[14]Outubro!$H$34</f>
        <v>*</v>
      </c>
      <c r="AF18" s="112" t="str">
        <f>[14]Outubro!$H$35</f>
        <v>*</v>
      </c>
      <c r="AG18" s="117" t="s">
        <v>197</v>
      </c>
      <c r="AH18" s="116" t="s">
        <v>197</v>
      </c>
      <c r="AI18" s="12" t="s">
        <v>35</v>
      </c>
      <c r="AJ18" s="12" t="s">
        <v>35</v>
      </c>
    </row>
    <row r="19" spans="1:38" x14ac:dyDescent="0.2">
      <c r="A19" s="48" t="s">
        <v>4</v>
      </c>
      <c r="B19" s="112">
        <f>[15]Outubro!$H$5</f>
        <v>22.68</v>
      </c>
      <c r="C19" s="112">
        <f>[15]Outubro!$H$6</f>
        <v>16.2</v>
      </c>
      <c r="D19" s="112">
        <f>[15]Outubro!$H$7</f>
        <v>18</v>
      </c>
      <c r="E19" s="112">
        <f>[15]Outubro!$H$8</f>
        <v>23.759999999999998</v>
      </c>
      <c r="F19" s="112">
        <f>[15]Outubro!$H$9</f>
        <v>21.240000000000002</v>
      </c>
      <c r="G19" s="112">
        <f>[15]Outubro!$H$10</f>
        <v>17.28</v>
      </c>
      <c r="H19" s="112">
        <f>[15]Outubro!$H$11</f>
        <v>20.52</v>
      </c>
      <c r="I19" s="112">
        <f>[15]Outubro!$H$12</f>
        <v>24.48</v>
      </c>
      <c r="J19" s="112">
        <f>[15]Outubro!$H$13</f>
        <v>21.6</v>
      </c>
      <c r="K19" s="112">
        <f>[15]Outubro!$H$14</f>
        <v>13.32</v>
      </c>
      <c r="L19" s="112">
        <f>[15]Outubro!$H$15</f>
        <v>21.240000000000002</v>
      </c>
      <c r="M19" s="112">
        <f>[15]Outubro!$H$16</f>
        <v>21.240000000000002</v>
      </c>
      <c r="N19" s="112">
        <f>[15]Outubro!$H$17</f>
        <v>17.64</v>
      </c>
      <c r="O19" s="112">
        <f>[15]Outubro!$H$18</f>
        <v>13.32</v>
      </c>
      <c r="P19" s="112">
        <f>[15]Outubro!$H$19</f>
        <v>31.680000000000003</v>
      </c>
      <c r="Q19" s="112">
        <f>[15]Outubro!$H$20</f>
        <v>17.64</v>
      </c>
      <c r="R19" s="112">
        <f>[15]Outubro!$H$21</f>
        <v>13.68</v>
      </c>
      <c r="S19" s="112">
        <f>[15]Outubro!$H$22</f>
        <v>15.48</v>
      </c>
      <c r="T19" s="112">
        <f>[15]Outubro!$H$23</f>
        <v>23.040000000000003</v>
      </c>
      <c r="U19" s="112">
        <f>[15]Outubro!$H$24</f>
        <v>21.240000000000002</v>
      </c>
      <c r="V19" s="112">
        <f>[15]Outubro!$H$25</f>
        <v>17.64</v>
      </c>
      <c r="W19" s="112">
        <f>[15]Outubro!$H$26</f>
        <v>15.840000000000002</v>
      </c>
      <c r="X19" s="112">
        <f>[15]Outubro!$H$27</f>
        <v>21.96</v>
      </c>
      <c r="Y19" s="112">
        <f>[15]Outubro!$H$28</f>
        <v>25.56</v>
      </c>
      <c r="Z19" s="112">
        <f>[15]Outubro!$H$29</f>
        <v>17.64</v>
      </c>
      <c r="AA19" s="112">
        <f>[15]Outubro!$H$30</f>
        <v>16.559999999999999</v>
      </c>
      <c r="AB19" s="112">
        <f>[15]Outubro!$H$31</f>
        <v>22.32</v>
      </c>
      <c r="AC19" s="112">
        <f>[15]Outubro!$H$32</f>
        <v>40.32</v>
      </c>
      <c r="AD19" s="112">
        <f>[15]Outubro!$H$33</f>
        <v>19.079999999999998</v>
      </c>
      <c r="AE19" s="112">
        <f>[15]Outubro!$H$34</f>
        <v>19.8</v>
      </c>
      <c r="AF19" s="112">
        <f>[15]Outubro!$H$35</f>
        <v>20.88</v>
      </c>
      <c r="AG19" s="117">
        <f t="shared" si="3"/>
        <v>40.32</v>
      </c>
      <c r="AH19" s="116">
        <f t="shared" si="4"/>
        <v>20.415483870967741</v>
      </c>
      <c r="AJ19" t="s">
        <v>35</v>
      </c>
    </row>
    <row r="20" spans="1:38" x14ac:dyDescent="0.2">
      <c r="A20" s="48" t="s">
        <v>5</v>
      </c>
      <c r="B20" s="112">
        <f>[16]Outubro!$H$5</f>
        <v>14.4</v>
      </c>
      <c r="C20" s="112">
        <f>[16]Outubro!$H$6</f>
        <v>11.16</v>
      </c>
      <c r="D20" s="112">
        <f>[16]Outubro!$H$7</f>
        <v>14.76</v>
      </c>
      <c r="E20" s="112">
        <f>[16]Outubro!$H$8</f>
        <v>17.64</v>
      </c>
      <c r="F20" s="112">
        <f>[16]Outubro!$H$9</f>
        <v>21.6</v>
      </c>
      <c r="G20" s="112">
        <f>[16]Outubro!$H$10</f>
        <v>15.840000000000002</v>
      </c>
      <c r="H20" s="112">
        <f>[16]Outubro!$H$11</f>
        <v>24.48</v>
      </c>
      <c r="I20" s="112">
        <f>[16]Outubro!$H$12</f>
        <v>16.920000000000002</v>
      </c>
      <c r="J20" s="112">
        <f>[16]Outubro!$H$13</f>
        <v>8.64</v>
      </c>
      <c r="K20" s="112">
        <f>[16]Outubro!$H$14</f>
        <v>10.8</v>
      </c>
      <c r="L20" s="112">
        <f>[16]Outubro!$H$15</f>
        <v>12.6</v>
      </c>
      <c r="M20" s="112">
        <f>[16]Outubro!$H$16</f>
        <v>23.040000000000003</v>
      </c>
      <c r="N20" s="112">
        <f>[16]Outubro!$H$17</f>
        <v>27</v>
      </c>
      <c r="O20" s="112">
        <f>[16]Outubro!$H$18</f>
        <v>8.64</v>
      </c>
      <c r="P20" s="112">
        <f>[16]Outubro!$H$19</f>
        <v>10.44</v>
      </c>
      <c r="Q20" s="112">
        <f>[16]Outubro!$H$20</f>
        <v>15.840000000000002</v>
      </c>
      <c r="R20" s="112">
        <f>[16]Outubro!$H$21</f>
        <v>15.48</v>
      </c>
      <c r="S20" s="112">
        <f>[16]Outubro!$H$22</f>
        <v>10.08</v>
      </c>
      <c r="T20" s="112">
        <f>[16]Outubro!$H$23</f>
        <v>11.520000000000001</v>
      </c>
      <c r="U20" s="112">
        <f>[16]Outubro!$H$24</f>
        <v>21.240000000000002</v>
      </c>
      <c r="V20" s="112">
        <f>[16]Outubro!$H$25</f>
        <v>19.440000000000001</v>
      </c>
      <c r="W20" s="112">
        <f>[16]Outubro!$H$26</f>
        <v>14.76</v>
      </c>
      <c r="X20" s="112">
        <f>[16]Outubro!$H$27</f>
        <v>13.68</v>
      </c>
      <c r="Y20" s="112">
        <f>[16]Outubro!$H$28</f>
        <v>15.840000000000002</v>
      </c>
      <c r="Z20" s="112">
        <f>[16]Outubro!$H$29</f>
        <v>12.6</v>
      </c>
      <c r="AA20" s="112">
        <f>[16]Outubro!$H$30</f>
        <v>9</v>
      </c>
      <c r="AB20" s="112">
        <f>[16]Outubro!$H$31</f>
        <v>15.48</v>
      </c>
      <c r="AC20" s="112">
        <f>[16]Outubro!$H$32</f>
        <v>16.559999999999999</v>
      </c>
      <c r="AD20" s="112">
        <f>[16]Outubro!$H$33</f>
        <v>14.4</v>
      </c>
      <c r="AE20" s="112">
        <f>[16]Outubro!$H$34</f>
        <v>13.68</v>
      </c>
      <c r="AF20" s="112">
        <f>[16]Outubro!$H$35</f>
        <v>16.2</v>
      </c>
      <c r="AG20" s="117">
        <f t="shared" si="3"/>
        <v>27</v>
      </c>
      <c r="AH20" s="116">
        <f t="shared" si="4"/>
        <v>15.282580645161287</v>
      </c>
      <c r="AI20" s="12" t="s">
        <v>35</v>
      </c>
      <c r="AK20" t="s">
        <v>35</v>
      </c>
    </row>
    <row r="21" spans="1:38" x14ac:dyDescent="0.2">
      <c r="A21" s="48" t="s">
        <v>33</v>
      </c>
      <c r="B21" s="112">
        <f>[17]Outubro!$H$5</f>
        <v>20.16</v>
      </c>
      <c r="C21" s="112">
        <f>[17]Outubro!$H$6</f>
        <v>19.8</v>
      </c>
      <c r="D21" s="112">
        <f>[17]Outubro!$H$7</f>
        <v>24.12</v>
      </c>
      <c r="E21" s="112">
        <f>[17]Outubro!$H$8</f>
        <v>25.2</v>
      </c>
      <c r="F21" s="112">
        <f>[17]Outubro!$H$9</f>
        <v>26.64</v>
      </c>
      <c r="G21" s="112">
        <f>[17]Outubro!$H$10</f>
        <v>28.8</v>
      </c>
      <c r="H21" s="112">
        <f>[17]Outubro!$H$11</f>
        <v>38.159999999999997</v>
      </c>
      <c r="I21" s="112">
        <f>[17]Outubro!$H$12</f>
        <v>25.92</v>
      </c>
      <c r="J21" s="112">
        <f>[17]Outubro!$H$13</f>
        <v>18.36</v>
      </c>
      <c r="K21" s="112">
        <f>[17]Outubro!$H$14</f>
        <v>21.96</v>
      </c>
      <c r="L21" s="112">
        <f>[17]Outubro!$H$15</f>
        <v>21.6</v>
      </c>
      <c r="M21" s="112">
        <f>[17]Outubro!$H$16</f>
        <v>28.08</v>
      </c>
      <c r="N21" s="112">
        <f>[17]Outubro!$H$17</f>
        <v>16.2</v>
      </c>
      <c r="O21" s="112">
        <f>[17]Outubro!$H$18</f>
        <v>19.8</v>
      </c>
      <c r="P21" s="112">
        <f>[17]Outubro!$H$19</f>
        <v>22.32</v>
      </c>
      <c r="Q21" s="112">
        <f>[17]Outubro!$H$20</f>
        <v>20.52</v>
      </c>
      <c r="R21" s="112">
        <f>[17]Outubro!$H$21</f>
        <v>24.840000000000003</v>
      </c>
      <c r="S21" s="112">
        <f>[17]Outubro!$H$22</f>
        <v>17.28</v>
      </c>
      <c r="T21" s="112">
        <f>[17]Outubro!$H$23</f>
        <v>21.96</v>
      </c>
      <c r="U21" s="112">
        <f>[17]Outubro!$H$24</f>
        <v>59.4</v>
      </c>
      <c r="V21" s="112">
        <f>[17]Outubro!$H$25</f>
        <v>21.6</v>
      </c>
      <c r="W21" s="112">
        <f>[17]Outubro!$H$26</f>
        <v>20.52</v>
      </c>
      <c r="X21" s="112">
        <f>[17]Outubro!$H$27</f>
        <v>25.56</v>
      </c>
      <c r="Y21" s="112">
        <f>[17]Outubro!$H$28</f>
        <v>27.720000000000002</v>
      </c>
      <c r="Z21" s="112">
        <f>[17]Outubro!$H$29</f>
        <v>16.2</v>
      </c>
      <c r="AA21" s="112">
        <f>[17]Outubro!$H$30</f>
        <v>15.48</v>
      </c>
      <c r="AB21" s="112">
        <f>[17]Outubro!$H$31</f>
        <v>23.400000000000002</v>
      </c>
      <c r="AC21" s="112">
        <f>[17]Outubro!$H$32</f>
        <v>30.96</v>
      </c>
      <c r="AD21" s="112">
        <f>[17]Outubro!$H$33</f>
        <v>24.12</v>
      </c>
      <c r="AE21" s="112">
        <f>[17]Outubro!$H$34</f>
        <v>20.16</v>
      </c>
      <c r="AF21" s="112">
        <f>[17]Outubro!$H$35</f>
        <v>18.36</v>
      </c>
      <c r="AG21" s="117">
        <f t="shared" si="3"/>
        <v>59.4</v>
      </c>
      <c r="AH21" s="116">
        <f t="shared" si="4"/>
        <v>24.038709677419352</v>
      </c>
    </row>
    <row r="22" spans="1:38" x14ac:dyDescent="0.2">
      <c r="A22" s="48" t="s">
        <v>6</v>
      </c>
      <c r="B22" s="112">
        <f>[18]Outubro!$H$5</f>
        <v>12.96</v>
      </c>
      <c r="C22" s="112">
        <f>[18]Outubro!$H$6</f>
        <v>14.76</v>
      </c>
      <c r="D22" s="112">
        <f>[18]Outubro!$H$7</f>
        <v>14.76</v>
      </c>
      <c r="E22" s="112">
        <f>[18]Outubro!$H$8</f>
        <v>18</v>
      </c>
      <c r="F22" s="112">
        <f>[18]Outubro!$H$9</f>
        <v>16.2</v>
      </c>
      <c r="G22" s="112">
        <f>[18]Outubro!$H$10</f>
        <v>15.48</v>
      </c>
      <c r="H22" s="112">
        <f>[18]Outubro!$H$11</f>
        <v>17.64</v>
      </c>
      <c r="I22" s="112">
        <f>[18]Outubro!$H$12</f>
        <v>18.720000000000002</v>
      </c>
      <c r="J22" s="112">
        <f>[18]Outubro!$H$13</f>
        <v>9.3600000000000012</v>
      </c>
      <c r="K22" s="112">
        <f>[18]Outubro!$H$14</f>
        <v>9.3600000000000012</v>
      </c>
      <c r="L22" s="112">
        <f>[18]Outubro!$H$15</f>
        <v>19.440000000000001</v>
      </c>
      <c r="M22" s="112">
        <f>[18]Outubro!$H$16</f>
        <v>16.920000000000002</v>
      </c>
      <c r="N22" s="112">
        <f>[18]Outubro!$H$17</f>
        <v>12.6</v>
      </c>
      <c r="O22" s="112">
        <f>[18]Outubro!$H$18</f>
        <v>8.2799999999999994</v>
      </c>
      <c r="P22" s="112">
        <f>[18]Outubro!$H$19</f>
        <v>27.36</v>
      </c>
      <c r="Q22" s="112">
        <f>[18]Outubro!$H$20</f>
        <v>15.840000000000002</v>
      </c>
      <c r="R22" s="112">
        <f>[18]Outubro!$H$21</f>
        <v>11.16</v>
      </c>
      <c r="S22" s="112">
        <f>[18]Outubro!$H$22</f>
        <v>12.6</v>
      </c>
      <c r="T22" s="112">
        <f>[18]Outubro!$H$23</f>
        <v>12.24</v>
      </c>
      <c r="U22" s="112">
        <f>[18]Outubro!$H$24</f>
        <v>19.8</v>
      </c>
      <c r="V22" s="112">
        <f>[18]Outubro!$H$25</f>
        <v>11.16</v>
      </c>
      <c r="W22" s="112">
        <f>[18]Outubro!$H$26</f>
        <v>11.16</v>
      </c>
      <c r="X22" s="112">
        <f>[18]Outubro!$H$27</f>
        <v>12.6</v>
      </c>
      <c r="Y22" s="112">
        <f>[18]Outubro!$H$28</f>
        <v>32.76</v>
      </c>
      <c r="Z22" s="112">
        <f>[18]Outubro!$H$29</f>
        <v>11.16</v>
      </c>
      <c r="AA22" s="112">
        <f>[18]Outubro!$H$30</f>
        <v>13.32</v>
      </c>
      <c r="AB22" s="112">
        <f>[18]Outubro!$H$31</f>
        <v>18</v>
      </c>
      <c r="AC22" s="112">
        <f>[18]Outubro!$H$32</f>
        <v>17.28</v>
      </c>
      <c r="AD22" s="112">
        <f>[18]Outubro!$H$33</f>
        <v>17.64</v>
      </c>
      <c r="AE22" s="112">
        <f>[18]Outubro!$H$34</f>
        <v>20.52</v>
      </c>
      <c r="AF22" s="112">
        <f>[18]Outubro!$H$35</f>
        <v>11.520000000000001</v>
      </c>
      <c r="AG22" s="117">
        <f t="shared" si="3"/>
        <v>32.76</v>
      </c>
      <c r="AH22" s="116">
        <f t="shared" si="4"/>
        <v>15.503225806451617</v>
      </c>
    </row>
    <row r="23" spans="1:38" x14ac:dyDescent="0.2">
      <c r="A23" s="48" t="s">
        <v>7</v>
      </c>
      <c r="B23" s="112">
        <f>[19]Outubro!$H$5</f>
        <v>12.96</v>
      </c>
      <c r="C23" s="112">
        <f>[19]Outubro!$H$6</f>
        <v>14.04</v>
      </c>
      <c r="D23" s="112">
        <f>[19]Outubro!$H$7</f>
        <v>18.720000000000002</v>
      </c>
      <c r="E23" s="112">
        <f>[19]Outubro!$H$8</f>
        <v>32.76</v>
      </c>
      <c r="F23" s="112">
        <f>[19]Outubro!$H$9</f>
        <v>20.52</v>
      </c>
      <c r="G23" s="112">
        <f>[19]Outubro!$H$10</f>
        <v>22.32</v>
      </c>
      <c r="H23" s="112">
        <f>[19]Outubro!$H$11</f>
        <v>38.159999999999997</v>
      </c>
      <c r="I23" s="112">
        <f>[19]Outubro!$H$12</f>
        <v>19.079999999999998</v>
      </c>
      <c r="J23" s="112">
        <f>[19]Outubro!$H$13</f>
        <v>11.879999999999999</v>
      </c>
      <c r="K23" s="112">
        <f>[19]Outubro!$H$14</f>
        <v>15.120000000000001</v>
      </c>
      <c r="L23" s="112">
        <f>[19]Outubro!$H$15</f>
        <v>19.440000000000001</v>
      </c>
      <c r="M23" s="112">
        <f>[19]Outubro!$H$16</f>
        <v>15.48</v>
      </c>
      <c r="N23" s="112">
        <f>[19]Outubro!$H$17</f>
        <v>16.920000000000002</v>
      </c>
      <c r="O23" s="112">
        <f>[19]Outubro!$H$18</f>
        <v>10.44</v>
      </c>
      <c r="P23" s="112">
        <f>[19]Outubro!$H$19</f>
        <v>15.840000000000002</v>
      </c>
      <c r="Q23" s="112">
        <f>[19]Outubro!$H$20</f>
        <v>19.079999999999998</v>
      </c>
      <c r="R23" s="112">
        <f>[19]Outubro!$H$21</f>
        <v>29.52</v>
      </c>
      <c r="S23" s="112">
        <f>[19]Outubro!$H$22</f>
        <v>20.16</v>
      </c>
      <c r="T23" s="112">
        <f>[19]Outubro!$H$23</f>
        <v>44.64</v>
      </c>
      <c r="U23" s="112">
        <f>[19]Outubro!$H$24</f>
        <v>16.920000000000002</v>
      </c>
      <c r="V23" s="112">
        <f>[19]Outubro!$H$25</f>
        <v>17.64</v>
      </c>
      <c r="W23" s="112">
        <f>[19]Outubro!$H$26</f>
        <v>18.36</v>
      </c>
      <c r="X23" s="112">
        <f>[19]Outubro!$H$27</f>
        <v>20.88</v>
      </c>
      <c r="Y23" s="112">
        <f>[19]Outubro!$H$28</f>
        <v>19.8</v>
      </c>
      <c r="Z23" s="112">
        <f>[19]Outubro!$H$29</f>
        <v>8.64</v>
      </c>
      <c r="AA23" s="112">
        <f>[19]Outubro!$H$30</f>
        <v>10.8</v>
      </c>
      <c r="AB23" s="112">
        <f>[19]Outubro!$H$31</f>
        <v>21.240000000000002</v>
      </c>
      <c r="AC23" s="112">
        <f>[19]Outubro!$H$32</f>
        <v>33.119999999999997</v>
      </c>
      <c r="AD23" s="112">
        <f>[19]Outubro!$H$33</f>
        <v>19.8</v>
      </c>
      <c r="AE23" s="112">
        <f>[19]Outubro!$H$34</f>
        <v>20.88</v>
      </c>
      <c r="AF23" s="112">
        <f>[19]Outubro!$H$35</f>
        <v>20.16</v>
      </c>
      <c r="AG23" s="117">
        <f t="shared" si="3"/>
        <v>44.64</v>
      </c>
      <c r="AH23" s="116">
        <f t="shared" si="4"/>
        <v>20.1716129032258</v>
      </c>
    </row>
    <row r="24" spans="1:38" x14ac:dyDescent="0.2">
      <c r="A24" s="48" t="s">
        <v>148</v>
      </c>
      <c r="B24" s="112">
        <f>[20]Outubro!$H$5</f>
        <v>11.16</v>
      </c>
      <c r="C24" s="112">
        <f>[20]Outubro!$H$6</f>
        <v>13.32</v>
      </c>
      <c r="D24" s="112">
        <f>[20]Outubro!$H$7</f>
        <v>28.8</v>
      </c>
      <c r="E24" s="112">
        <f>[20]Outubro!$H$8</f>
        <v>37.080000000000005</v>
      </c>
      <c r="F24" s="112">
        <f>[20]Outubro!$H$9</f>
        <v>20.52</v>
      </c>
      <c r="G24" s="112">
        <f>[20]Outubro!$H$10</f>
        <v>34.56</v>
      </c>
      <c r="H24" s="112">
        <f>[20]Outubro!$H$11</f>
        <v>32.4</v>
      </c>
      <c r="I24" s="112">
        <f>[20]Outubro!$H$12</f>
        <v>18</v>
      </c>
      <c r="J24" s="112">
        <f>[20]Outubro!$H$13</f>
        <v>13.32</v>
      </c>
      <c r="K24" s="112">
        <f>[20]Outubro!$H$14</f>
        <v>20.52</v>
      </c>
      <c r="L24" s="112">
        <f>[20]Outubro!$H$15</f>
        <v>29.16</v>
      </c>
      <c r="M24" s="112">
        <f>[20]Outubro!$H$16</f>
        <v>20.16</v>
      </c>
      <c r="N24" s="112">
        <f>[20]Outubro!$H$17</f>
        <v>13.68</v>
      </c>
      <c r="O24" s="112">
        <f>[20]Outubro!$H$18</f>
        <v>17.64</v>
      </c>
      <c r="P24" s="112">
        <f>[20]Outubro!$H$19</f>
        <v>25.2</v>
      </c>
      <c r="Q24" s="112">
        <f>[20]Outubro!$H$20</f>
        <v>30.6</v>
      </c>
      <c r="R24" s="112">
        <f>[20]Outubro!$H$21</f>
        <v>30.96</v>
      </c>
      <c r="S24" s="112">
        <f>[20]Outubro!$H$22</f>
        <v>27.720000000000002</v>
      </c>
      <c r="T24" s="112">
        <f>[20]Outubro!$H$23</f>
        <v>24.840000000000003</v>
      </c>
      <c r="U24" s="112">
        <f>[20]Outubro!$H$24</f>
        <v>24.840000000000003</v>
      </c>
      <c r="V24" s="112">
        <f>[20]Outubro!$H$25</f>
        <v>24.840000000000003</v>
      </c>
      <c r="W24" s="112">
        <f>[20]Outubro!$H$25</f>
        <v>24.840000000000003</v>
      </c>
      <c r="X24" s="112">
        <f>[20]Outubro!$H$27</f>
        <v>23.040000000000003</v>
      </c>
      <c r="Y24" s="112">
        <f>[20]Outubro!$H$28</f>
        <v>20.16</v>
      </c>
      <c r="Z24" s="112">
        <f>[20]Outubro!$H$29</f>
        <v>10.08</v>
      </c>
      <c r="AA24" s="112">
        <f>[20]Outubro!$H$30</f>
        <v>16.2</v>
      </c>
      <c r="AB24" s="112">
        <f>[20]Outubro!$H$31</f>
        <v>33.480000000000004</v>
      </c>
      <c r="AC24" s="112">
        <f>[20]Outubro!$H$32</f>
        <v>34.92</v>
      </c>
      <c r="AD24" s="112">
        <f>[20]Outubro!$H$33</f>
        <v>15.120000000000001</v>
      </c>
      <c r="AE24" s="112">
        <f>[20]Outubro!$H$34</f>
        <v>28.8</v>
      </c>
      <c r="AF24" s="112">
        <f>[20]Outubro!$H$35</f>
        <v>16.920000000000002</v>
      </c>
      <c r="AG24" s="117">
        <f t="shared" si="3"/>
        <v>37.080000000000005</v>
      </c>
      <c r="AH24" s="116">
        <f t="shared" si="4"/>
        <v>23.31870967741936</v>
      </c>
      <c r="AK24" t="s">
        <v>35</v>
      </c>
      <c r="AL24" t="s">
        <v>35</v>
      </c>
    </row>
    <row r="25" spans="1:38" x14ac:dyDescent="0.2">
      <c r="A25" s="48" t="s">
        <v>149</v>
      </c>
      <c r="B25" s="112">
        <f>[21]Outubro!$H$5</f>
        <v>11.520000000000001</v>
      </c>
      <c r="C25" s="112">
        <f>[21]Outubro!$H$6</f>
        <v>11.879999999999999</v>
      </c>
      <c r="D25" s="112">
        <f>[21]Outubro!$H$7</f>
        <v>22.68</v>
      </c>
      <c r="E25" s="112">
        <f>[21]Outubro!$H$8</f>
        <v>30.240000000000002</v>
      </c>
      <c r="F25" s="112">
        <f>[21]Outubro!$H$9</f>
        <v>13.32</v>
      </c>
      <c r="G25" s="112">
        <f>[21]Outubro!$H$10</f>
        <v>28.44</v>
      </c>
      <c r="H25" s="112">
        <f>[21]Outubro!$H$11</f>
        <v>32.4</v>
      </c>
      <c r="I25" s="112">
        <f>[21]Outubro!$H$12</f>
        <v>18.36</v>
      </c>
      <c r="J25" s="112">
        <f>[21]Outubro!$H$13</f>
        <v>15.48</v>
      </c>
      <c r="K25" s="112">
        <f>[21]Outubro!$H$14</f>
        <v>22.32</v>
      </c>
      <c r="L25" s="112">
        <f>[21]Outubro!$H$15</f>
        <v>29.16</v>
      </c>
      <c r="M25" s="112">
        <f>[21]Outubro!$H$16</f>
        <v>18</v>
      </c>
      <c r="N25" s="112">
        <f>[21]Outubro!$H$17</f>
        <v>22.32</v>
      </c>
      <c r="O25" s="112">
        <f>[21]Outubro!$H$18</f>
        <v>15.120000000000001</v>
      </c>
      <c r="P25" s="112">
        <f>[21]Outubro!$H$19</f>
        <v>24.840000000000003</v>
      </c>
      <c r="Q25" s="112">
        <f>[21]Outubro!$H$20</f>
        <v>31.319999999999997</v>
      </c>
      <c r="R25" s="112">
        <f>[21]Outubro!$H$21</f>
        <v>23.759999999999998</v>
      </c>
      <c r="S25" s="112">
        <f>[21]Outubro!$H$22</f>
        <v>22.68</v>
      </c>
      <c r="T25" s="112">
        <f>[21]Outubro!$H$23</f>
        <v>21.96</v>
      </c>
      <c r="U25" s="112">
        <f>[21]Outubro!$H$24</f>
        <v>24.48</v>
      </c>
      <c r="V25" s="112">
        <f>[21]Outubro!$H$25</f>
        <v>25.56</v>
      </c>
      <c r="W25" s="112">
        <f>[21]Outubro!$H$26</f>
        <v>26.28</v>
      </c>
      <c r="X25" s="112">
        <f>[21]Outubro!$H$27</f>
        <v>30.240000000000002</v>
      </c>
      <c r="Y25" s="112">
        <f>[21]Outubro!$H$28</f>
        <v>31.680000000000003</v>
      </c>
      <c r="Z25" s="112">
        <f>[21]Outubro!$H$29</f>
        <v>11.520000000000001</v>
      </c>
      <c r="AA25" s="112">
        <f>[21]Outubro!$H$30</f>
        <v>11.520000000000001</v>
      </c>
      <c r="AB25" s="112">
        <f>[21]Outubro!$H$31</f>
        <v>23.759999999999998</v>
      </c>
      <c r="AC25" s="112">
        <f>[21]Outubro!$H$32</f>
        <v>30.6</v>
      </c>
      <c r="AD25" s="112">
        <f>[21]Outubro!$H$33</f>
        <v>26.28</v>
      </c>
      <c r="AE25" s="112">
        <f>[21]Outubro!$H$34</f>
        <v>25.56</v>
      </c>
      <c r="AF25" s="112">
        <f>[21]Outubro!$H$35</f>
        <v>19.440000000000001</v>
      </c>
      <c r="AG25" s="117">
        <f t="shared" si="3"/>
        <v>32.4</v>
      </c>
      <c r="AH25" s="116">
        <f t="shared" si="4"/>
        <v>22.668387096774186</v>
      </c>
      <c r="AI25" s="12" t="s">
        <v>35</v>
      </c>
    </row>
    <row r="26" spans="1:38" x14ac:dyDescent="0.2">
      <c r="A26" s="48" t="s">
        <v>150</v>
      </c>
      <c r="B26" s="112">
        <f>[22]Outubro!$H$5</f>
        <v>13.32</v>
      </c>
      <c r="C26" s="112">
        <f>[22]Outubro!$H$6</f>
        <v>12.6</v>
      </c>
      <c r="D26" s="112">
        <f>[22]Outubro!$H$7</f>
        <v>26.28</v>
      </c>
      <c r="E26" s="112">
        <f>[22]Outubro!$H$8</f>
        <v>33.480000000000004</v>
      </c>
      <c r="F26" s="112">
        <f>[22]Outubro!$H$9</f>
        <v>22.32</v>
      </c>
      <c r="G26" s="112">
        <f>[22]Outubro!$H$10</f>
        <v>28.8</v>
      </c>
      <c r="H26" s="112">
        <f>[22]Outubro!$H$11</f>
        <v>30.6</v>
      </c>
      <c r="I26" s="112">
        <f>[22]Outubro!$H$12</f>
        <v>14.4</v>
      </c>
      <c r="J26" s="112">
        <f>[22]Outubro!$H$13</f>
        <v>12.24</v>
      </c>
      <c r="K26" s="112">
        <f>[22]Outubro!$H$14</f>
        <v>12.96</v>
      </c>
      <c r="L26" s="112">
        <f>[22]Outubro!$H$15</f>
        <v>22.68</v>
      </c>
      <c r="M26" s="112">
        <f>[22]Outubro!$H$16</f>
        <v>20.52</v>
      </c>
      <c r="N26" s="112">
        <f>[22]Outubro!$H$17</f>
        <v>15.48</v>
      </c>
      <c r="O26" s="112">
        <f>[22]Outubro!$H$18</f>
        <v>9.7200000000000006</v>
      </c>
      <c r="P26" s="112">
        <f>[22]Outubro!$H$19</f>
        <v>14.76</v>
      </c>
      <c r="Q26" s="112">
        <f>[22]Outubro!$H$20</f>
        <v>26.28</v>
      </c>
      <c r="R26" s="112">
        <f>[22]Outubro!$H$21</f>
        <v>24.48</v>
      </c>
      <c r="S26" s="112">
        <f>[22]Outubro!$H$22</f>
        <v>24.12</v>
      </c>
      <c r="T26" s="112">
        <f>[22]Outubro!$H$23</f>
        <v>31.319999999999997</v>
      </c>
      <c r="U26" s="112">
        <f>[22]Outubro!$H$24</f>
        <v>13.32</v>
      </c>
      <c r="V26" s="112">
        <f>[22]Outubro!$H$25</f>
        <v>16.2</v>
      </c>
      <c r="W26" s="112">
        <f>[22]Outubro!$H$26</f>
        <v>13.68</v>
      </c>
      <c r="X26" s="112">
        <f>[22]Outubro!$H$27</f>
        <v>18</v>
      </c>
      <c r="Y26" s="112">
        <f>[22]Outubro!$H$28</f>
        <v>19.8</v>
      </c>
      <c r="Z26" s="112">
        <f>[22]Outubro!$H$29</f>
        <v>15.840000000000002</v>
      </c>
      <c r="AA26" s="112">
        <f>[22]Outubro!$H$30</f>
        <v>15.48</v>
      </c>
      <c r="AB26" s="112">
        <f>[22]Outubro!$H$31</f>
        <v>29.880000000000003</v>
      </c>
      <c r="AC26" s="112">
        <f>[22]Outubro!$H$32</f>
        <v>33.480000000000004</v>
      </c>
      <c r="AD26" s="112">
        <f>[22]Outubro!$H$33</f>
        <v>15.840000000000002</v>
      </c>
      <c r="AE26" s="112">
        <f>[22]Outubro!$H$34</f>
        <v>36</v>
      </c>
      <c r="AF26" s="112">
        <f>[22]Outubro!$H$35</f>
        <v>20.88</v>
      </c>
      <c r="AG26" s="117">
        <f t="shared" si="3"/>
        <v>36</v>
      </c>
      <c r="AH26" s="116">
        <f t="shared" si="4"/>
        <v>20.798709677419357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48" t="s">
        <v>8</v>
      </c>
      <c r="B27" s="112">
        <f>[23]Outubro!$H$5</f>
        <v>11.520000000000001</v>
      </c>
      <c r="C27" s="112">
        <f>[23]Outubro!$H$6</f>
        <v>10.8</v>
      </c>
      <c r="D27" s="112">
        <f>[23]Outubro!$H$7</f>
        <v>18</v>
      </c>
      <c r="E27" s="112">
        <f>[23]Outubro!$H$8</f>
        <v>30.6</v>
      </c>
      <c r="F27" s="112">
        <f>[23]Outubro!$H$9</f>
        <v>12.24</v>
      </c>
      <c r="G27" s="112">
        <f>[23]Outubro!$H$10</f>
        <v>22.68</v>
      </c>
      <c r="H27" s="112">
        <f>[23]Outubro!$H$11</f>
        <v>28.08</v>
      </c>
      <c r="I27" s="112">
        <f>[23]Outubro!$H$12</f>
        <v>17.28</v>
      </c>
      <c r="J27" s="112">
        <f>[23]Outubro!$H$13</f>
        <v>13.68</v>
      </c>
      <c r="K27" s="112">
        <f>[23]Outubro!$H$14</f>
        <v>16.2</v>
      </c>
      <c r="L27" s="112">
        <f>[23]Outubro!$H$15</f>
        <v>21.240000000000002</v>
      </c>
      <c r="M27" s="112">
        <f>[23]Outubro!$H$16</f>
        <v>15.840000000000002</v>
      </c>
      <c r="N27" s="112">
        <f>[23]Outubro!$H$17</f>
        <v>17.64</v>
      </c>
      <c r="O27" s="112">
        <f>[23]Outubro!$H$18</f>
        <v>12.96</v>
      </c>
      <c r="P27" s="112">
        <f>[23]Outubro!$H$19</f>
        <v>17.64</v>
      </c>
      <c r="Q27" s="112">
        <f>[23]Outubro!$H$20</f>
        <v>20.16</v>
      </c>
      <c r="R27" s="112">
        <f>[23]Outubro!$H$21</f>
        <v>22.32</v>
      </c>
      <c r="S27" s="112">
        <f>[23]Outubro!$H$22</f>
        <v>16.2</v>
      </c>
      <c r="T27" s="112">
        <f>[23]Outubro!$H$23</f>
        <v>19.440000000000001</v>
      </c>
      <c r="U27" s="112">
        <f>[23]Outubro!$H$24</f>
        <v>12.96</v>
      </c>
      <c r="V27" s="112">
        <f>[23]Outubro!$H$25</f>
        <v>16.559999999999999</v>
      </c>
      <c r="W27" s="112">
        <f>[23]Outubro!$H$26</f>
        <v>14.04</v>
      </c>
      <c r="X27" s="112">
        <f>[23]Outubro!$H$27</f>
        <v>17.28</v>
      </c>
      <c r="Y27" s="112">
        <f>[23]Outubro!$H$28</f>
        <v>33.840000000000003</v>
      </c>
      <c r="Z27" s="112">
        <f>[23]Outubro!$H$29</f>
        <v>11.879999999999999</v>
      </c>
      <c r="AA27" s="112">
        <f>[23]Outubro!$H$30</f>
        <v>12.24</v>
      </c>
      <c r="AB27" s="112">
        <f>[23]Outubro!$H$31</f>
        <v>22.68</v>
      </c>
      <c r="AC27" s="112">
        <f>[23]Outubro!$H$32</f>
        <v>17.64</v>
      </c>
      <c r="AD27" s="112">
        <f>[23]Outubro!$H$33</f>
        <v>16.920000000000002</v>
      </c>
      <c r="AE27" s="112">
        <f>[23]Outubro!$H$34</f>
        <v>22.68</v>
      </c>
      <c r="AF27" s="112">
        <f>[23]Outubro!$H$35</f>
        <v>10.44</v>
      </c>
      <c r="AG27" s="117">
        <f t="shared" si="3"/>
        <v>33.840000000000003</v>
      </c>
      <c r="AH27" s="116">
        <f t="shared" si="4"/>
        <v>17.860645161290325</v>
      </c>
      <c r="AK27" t="s">
        <v>35</v>
      </c>
    </row>
    <row r="28" spans="1:38" x14ac:dyDescent="0.2">
      <c r="A28" s="48" t="s">
        <v>9</v>
      </c>
      <c r="B28" s="112">
        <f>[24]Outubro!$H$5</f>
        <v>15.48</v>
      </c>
      <c r="C28" s="112">
        <f>[24]Outubro!$H$6</f>
        <v>10.08</v>
      </c>
      <c r="D28" s="112">
        <f>[24]Outubro!$H$7</f>
        <v>18.36</v>
      </c>
      <c r="E28" s="112">
        <f>[24]Outubro!$H$8</f>
        <v>33.119999999999997</v>
      </c>
      <c r="F28" s="112">
        <f>[24]Outubro!$H$9</f>
        <v>21.240000000000002</v>
      </c>
      <c r="G28" s="112">
        <f>[24]Outubro!$H$10</f>
        <v>31.319999999999997</v>
      </c>
      <c r="H28" s="112">
        <f>[24]Outubro!$H$11</f>
        <v>30.96</v>
      </c>
      <c r="I28" s="112">
        <f>[24]Outubro!$H$12</f>
        <v>23.040000000000003</v>
      </c>
      <c r="J28" s="112">
        <f>[24]Outubro!$H$13</f>
        <v>11.16</v>
      </c>
      <c r="K28" s="112">
        <f>[24]Outubro!$H$14</f>
        <v>14.4</v>
      </c>
      <c r="L28" s="112">
        <f>[24]Outubro!$H$15</f>
        <v>23.040000000000003</v>
      </c>
      <c r="M28" s="112">
        <f>[24]Outubro!$H$16</f>
        <v>22.68</v>
      </c>
      <c r="N28" s="112">
        <f>[24]Outubro!$H$17</f>
        <v>19.079999999999998</v>
      </c>
      <c r="O28" s="112">
        <f>[24]Outubro!$H$18</f>
        <v>11.520000000000001</v>
      </c>
      <c r="P28" s="112">
        <f>[24]Outubro!$H$19</f>
        <v>14.04</v>
      </c>
      <c r="Q28" s="112">
        <f>[24]Outubro!$H$20</f>
        <v>25.56</v>
      </c>
      <c r="R28" s="112">
        <f>[24]Outubro!$H$21</f>
        <v>18.720000000000002</v>
      </c>
      <c r="S28" s="112">
        <f>[24]Outubro!$H$22</f>
        <v>13.32</v>
      </c>
      <c r="T28" s="112">
        <f>[24]Outubro!$H$23</f>
        <v>21.6</v>
      </c>
      <c r="U28" s="112">
        <f>[24]Outubro!$H$24</f>
        <v>14.04</v>
      </c>
      <c r="V28" s="112">
        <f>[24]Outubro!$H$25</f>
        <v>14.4</v>
      </c>
      <c r="W28" s="112">
        <f>[24]Outubro!$H$26</f>
        <v>13.32</v>
      </c>
      <c r="X28" s="112">
        <f>[24]Outubro!$H$27</f>
        <v>12.24</v>
      </c>
      <c r="Y28" s="112">
        <f>[24]Outubro!$H$28</f>
        <v>24.48</v>
      </c>
      <c r="Z28" s="112">
        <f>[24]Outubro!$H$29</f>
        <v>10.44</v>
      </c>
      <c r="AA28" s="112">
        <f>[24]Outubro!$H$30</f>
        <v>13.32</v>
      </c>
      <c r="AB28" s="112">
        <f>[24]Outubro!$H$31</f>
        <v>24.12</v>
      </c>
      <c r="AC28" s="112">
        <f>[24]Outubro!$H$32</f>
        <v>32.4</v>
      </c>
      <c r="AD28" s="112">
        <f>[24]Outubro!$H$33</f>
        <v>19.440000000000001</v>
      </c>
      <c r="AE28" s="112">
        <f>[24]Outubro!$H$34</f>
        <v>20.52</v>
      </c>
      <c r="AF28" s="112">
        <f>[24]Outubro!$H$35</f>
        <v>14.4</v>
      </c>
      <c r="AG28" s="117">
        <f t="shared" si="3"/>
        <v>33.119999999999997</v>
      </c>
      <c r="AH28" s="116">
        <f t="shared" si="4"/>
        <v>19.091612903225808</v>
      </c>
      <c r="AK28" t="s">
        <v>35</v>
      </c>
    </row>
    <row r="29" spans="1:38" x14ac:dyDescent="0.2">
      <c r="A29" s="48" t="s">
        <v>32</v>
      </c>
      <c r="B29" s="112" t="str">
        <f>[25]Outubro!$H$5</f>
        <v>*</v>
      </c>
      <c r="C29" s="112" t="str">
        <f>[25]Outubro!$H$6</f>
        <v>*</v>
      </c>
      <c r="D29" s="112" t="str">
        <f>[25]Outubro!$H$7</f>
        <v>*</v>
      </c>
      <c r="E29" s="112" t="str">
        <f>[25]Outubro!$H$8</f>
        <v>*</v>
      </c>
      <c r="F29" s="112" t="str">
        <f>[25]Outubro!$H$9</f>
        <v>*</v>
      </c>
      <c r="G29" s="112" t="str">
        <f>[25]Outubro!$H$10</f>
        <v>*</v>
      </c>
      <c r="H29" s="112" t="str">
        <f>[25]Outubro!$H$11</f>
        <v>*</v>
      </c>
      <c r="I29" s="112" t="str">
        <f>[25]Outubro!$H$12</f>
        <v>*</v>
      </c>
      <c r="J29" s="112" t="str">
        <f>[25]Outubro!$H$13</f>
        <v>*</v>
      </c>
      <c r="K29" s="112" t="str">
        <f>[25]Outubro!$H$14</f>
        <v>*</v>
      </c>
      <c r="L29" s="112" t="str">
        <f>[25]Outubro!$H$15</f>
        <v>*</v>
      </c>
      <c r="M29" s="112" t="str">
        <f>[25]Outubro!$H$16</f>
        <v>*</v>
      </c>
      <c r="N29" s="112" t="str">
        <f>[25]Outubro!$H$17</f>
        <v>*</v>
      </c>
      <c r="O29" s="112" t="str">
        <f>[25]Outubro!$H$18</f>
        <v>*</v>
      </c>
      <c r="P29" s="112" t="str">
        <f>[25]Outubro!$H$19</f>
        <v>*</v>
      </c>
      <c r="Q29" s="112" t="str">
        <f>[25]Outubro!$H$20</f>
        <v>*</v>
      </c>
      <c r="R29" s="112" t="str">
        <f>[25]Outubro!$H$21</f>
        <v>*</v>
      </c>
      <c r="S29" s="112" t="str">
        <f>[25]Outubro!$H$22</f>
        <v>*</v>
      </c>
      <c r="T29" s="112" t="str">
        <f>[25]Outubro!$H$23</f>
        <v>*</v>
      </c>
      <c r="U29" s="112" t="str">
        <f>[25]Outubro!$H$24</f>
        <v>*</v>
      </c>
      <c r="V29" s="112" t="str">
        <f>[25]Outubro!$H$25</f>
        <v>*</v>
      </c>
      <c r="W29" s="112" t="str">
        <f>[25]Outubro!$H$26</f>
        <v>*</v>
      </c>
      <c r="X29" s="112" t="str">
        <f>[25]Outubro!$H$27</f>
        <v>*</v>
      </c>
      <c r="Y29" s="112" t="str">
        <f>[25]Outubro!$H$28</f>
        <v>*</v>
      </c>
      <c r="Z29" s="112">
        <f>[25]Outubro!$H$29</f>
        <v>12.6</v>
      </c>
      <c r="AA29" s="112">
        <f>[25]Outubro!$H$30</f>
        <v>11.879999999999999</v>
      </c>
      <c r="AB29" s="112">
        <f>[25]Outubro!$H$31</f>
        <v>16.920000000000002</v>
      </c>
      <c r="AC29" s="112">
        <f>[25]Outubro!$H$32</f>
        <v>20.16</v>
      </c>
      <c r="AD29" s="112">
        <f>[25]Outubro!$H$33</f>
        <v>17.28</v>
      </c>
      <c r="AE29" s="112">
        <f>[25]Outubro!$H$34</f>
        <v>18</v>
      </c>
      <c r="AF29" s="112">
        <f>[25]Outubro!$H$35</f>
        <v>9.3600000000000012</v>
      </c>
      <c r="AG29" s="117">
        <f t="shared" si="3"/>
        <v>20.16</v>
      </c>
      <c r="AH29" s="116">
        <f t="shared" si="4"/>
        <v>15.171428571428573</v>
      </c>
      <c r="AJ29" t="s">
        <v>35</v>
      </c>
    </row>
    <row r="30" spans="1:38" x14ac:dyDescent="0.2">
      <c r="A30" s="48" t="s">
        <v>10</v>
      </c>
      <c r="B30" s="112">
        <f>[26]Outubro!$H$5</f>
        <v>7.5600000000000005</v>
      </c>
      <c r="C30" s="112">
        <f>[26]Outubro!$H$6</f>
        <v>9.7200000000000006</v>
      </c>
      <c r="D30" s="112">
        <f>[26]Outubro!$H$7</f>
        <v>15.840000000000002</v>
      </c>
      <c r="E30" s="112">
        <f>[26]Outubro!$H$8</f>
        <v>24.48</v>
      </c>
      <c r="F30" s="112">
        <f>[26]Outubro!$H$9</f>
        <v>13.32</v>
      </c>
      <c r="G30" s="112">
        <f>[26]Outubro!$H$10</f>
        <v>21.96</v>
      </c>
      <c r="H30" s="112">
        <f>[26]Outubro!$H$11</f>
        <v>20.88</v>
      </c>
      <c r="I30" s="112">
        <f>[26]Outubro!$H$12</f>
        <v>13.68</v>
      </c>
      <c r="J30" s="112">
        <f>[26]Outubro!$H$13</f>
        <v>9</v>
      </c>
      <c r="K30" s="112">
        <f>[26]Outubro!$H$14</f>
        <v>15.840000000000002</v>
      </c>
      <c r="L30" s="112">
        <f>[26]Outubro!$H$15</f>
        <v>25.2</v>
      </c>
      <c r="M30" s="112">
        <f>[26]Outubro!$H$16</f>
        <v>15.840000000000002</v>
      </c>
      <c r="N30" s="112">
        <f>[26]Outubro!$H$17</f>
        <v>12.6</v>
      </c>
      <c r="O30" s="112">
        <f>[26]Outubro!$H$18</f>
        <v>14.04</v>
      </c>
      <c r="P30" s="112">
        <f>[26]Outubro!$H$19</f>
        <v>15.48</v>
      </c>
      <c r="Q30" s="112">
        <f>[26]Outubro!$H$20</f>
        <v>19.079999999999998</v>
      </c>
      <c r="R30" s="112">
        <f>[26]Outubro!$H$21</f>
        <v>17.64</v>
      </c>
      <c r="S30" s="112">
        <f>[26]Outubro!$H$22</f>
        <v>27.36</v>
      </c>
      <c r="T30" s="112">
        <f>[26]Outubro!$H$23</f>
        <v>19.8</v>
      </c>
      <c r="U30" s="112">
        <f>[26]Outubro!$H$24</f>
        <v>18.36</v>
      </c>
      <c r="V30" s="112">
        <f>[26]Outubro!$H$25</f>
        <v>18</v>
      </c>
      <c r="W30" s="112">
        <f>[26]Outubro!$H$26</f>
        <v>15.840000000000002</v>
      </c>
      <c r="X30" s="112">
        <f>[26]Outubro!$H$27</f>
        <v>15.120000000000001</v>
      </c>
      <c r="Y30" s="112">
        <f>[26]Outubro!$H$28</f>
        <v>21.6</v>
      </c>
      <c r="Z30" s="112">
        <f>[26]Outubro!$H$29</f>
        <v>6.48</v>
      </c>
      <c r="AA30" s="112">
        <f>[26]Outubro!$H$30</f>
        <v>12.96</v>
      </c>
      <c r="AB30" s="112">
        <f>[26]Outubro!$H$31</f>
        <v>18.720000000000002</v>
      </c>
      <c r="AC30" s="112">
        <f>[26]Outubro!$H$32</f>
        <v>23.400000000000002</v>
      </c>
      <c r="AD30" s="112">
        <f>[26]Outubro!$H$33</f>
        <v>18</v>
      </c>
      <c r="AE30" s="112">
        <f>[26]Outubro!$H$34</f>
        <v>16.920000000000002</v>
      </c>
      <c r="AF30" s="112">
        <f>[26]Outubro!$H$35</f>
        <v>15.840000000000002</v>
      </c>
      <c r="AG30" s="117">
        <f t="shared" si="3"/>
        <v>27.36</v>
      </c>
      <c r="AH30" s="116">
        <f t="shared" si="4"/>
        <v>16.79225806451613</v>
      </c>
      <c r="AL30" t="s">
        <v>35</v>
      </c>
    </row>
    <row r="31" spans="1:38" x14ac:dyDescent="0.2">
      <c r="A31" s="48" t="s">
        <v>151</v>
      </c>
      <c r="B31" s="112">
        <f>[27]Outubro!$H$5</f>
        <v>18</v>
      </c>
      <c r="C31" s="112">
        <f>[27]Outubro!$H$6</f>
        <v>12.96</v>
      </c>
      <c r="D31" s="112">
        <f>[27]Outubro!$H$7</f>
        <v>32.04</v>
      </c>
      <c r="E31" s="112">
        <f>[27]Outubro!$H$8</f>
        <v>38.880000000000003</v>
      </c>
      <c r="F31" s="112">
        <f>[27]Outubro!$H$9</f>
        <v>30.6</v>
      </c>
      <c r="G31" s="112">
        <f>[27]Outubro!$H$10</f>
        <v>37.440000000000005</v>
      </c>
      <c r="H31" s="112">
        <f>[27]Outubro!$H$11</f>
        <v>38.159999999999997</v>
      </c>
      <c r="I31" s="112">
        <f>[27]Outubro!$H$12</f>
        <v>21.240000000000002</v>
      </c>
      <c r="J31" s="112">
        <f>[27]Outubro!$H$13</f>
        <v>16.2</v>
      </c>
      <c r="K31" s="112">
        <f>[27]Outubro!$H$14</f>
        <v>22.32</v>
      </c>
      <c r="L31" s="112">
        <f>[27]Outubro!$H$15</f>
        <v>38.159999999999997</v>
      </c>
      <c r="M31" s="112">
        <f>[27]Outubro!$H$16</f>
        <v>30.240000000000002</v>
      </c>
      <c r="N31" s="112">
        <f>[27]Outubro!$H$17</f>
        <v>24.48</v>
      </c>
      <c r="O31" s="112">
        <f>[27]Outubro!$H$18</f>
        <v>15.840000000000002</v>
      </c>
      <c r="P31" s="112">
        <f>[27]Outubro!$H$19</f>
        <v>22.32</v>
      </c>
      <c r="Q31" s="112">
        <f>[27]Outubro!$H$20</f>
        <v>36.36</v>
      </c>
      <c r="R31" s="112">
        <f>[27]Outubro!$H$21</f>
        <v>33.840000000000003</v>
      </c>
      <c r="S31" s="112">
        <f>[27]Outubro!$H$22</f>
        <v>23.400000000000002</v>
      </c>
      <c r="T31" s="112">
        <f>[27]Outubro!$H$23</f>
        <v>48.96</v>
      </c>
      <c r="U31" s="112">
        <f>[27]Outubro!$H$24</f>
        <v>22.68</v>
      </c>
      <c r="V31" s="112">
        <f>[27]Outubro!$H$25</f>
        <v>25.2</v>
      </c>
      <c r="W31" s="112">
        <f>[27]Outubro!$H$26</f>
        <v>25.2</v>
      </c>
      <c r="X31" s="112">
        <f>[27]Outubro!$H$27</f>
        <v>28.8</v>
      </c>
      <c r="Y31" s="112">
        <f>[27]Outubro!$H$28</f>
        <v>29.16</v>
      </c>
      <c r="Z31" s="112">
        <f>[27]Outubro!$H$29</f>
        <v>18.36</v>
      </c>
      <c r="AA31" s="112">
        <f>[27]Outubro!$H$30</f>
        <v>24.840000000000003</v>
      </c>
      <c r="AB31" s="112">
        <f>[27]Outubro!$H$31</f>
        <v>28.08</v>
      </c>
      <c r="AC31" s="112">
        <f>[27]Outubro!$H$32</f>
        <v>40.680000000000007</v>
      </c>
      <c r="AD31" s="112">
        <f>[27]Outubro!$H$33</f>
        <v>30.96</v>
      </c>
      <c r="AE31" s="112">
        <f>[27]Outubro!$H$34</f>
        <v>37.800000000000004</v>
      </c>
      <c r="AF31" s="112">
        <f>[27]Outubro!$H$35</f>
        <v>24.48</v>
      </c>
      <c r="AG31" s="117">
        <f t="shared" si="3"/>
        <v>48.96</v>
      </c>
      <c r="AH31" s="116">
        <f t="shared" si="4"/>
        <v>28.312258064516133</v>
      </c>
      <c r="AI31" s="12" t="s">
        <v>35</v>
      </c>
      <c r="AK31" t="s">
        <v>35</v>
      </c>
    </row>
    <row r="32" spans="1:38" x14ac:dyDescent="0.2">
      <c r="A32" s="48" t="s">
        <v>11</v>
      </c>
      <c r="B32" s="112" t="str">
        <f>[28]Outubro!$H$5</f>
        <v>*</v>
      </c>
      <c r="C32" s="112" t="str">
        <f>[28]Outubro!$H$6</f>
        <v>*</v>
      </c>
      <c r="D32" s="112" t="str">
        <f>[28]Outubro!$H$7</f>
        <v>*</v>
      </c>
      <c r="E32" s="112" t="str">
        <f>[28]Outubro!$H$8</f>
        <v>*</v>
      </c>
      <c r="F32" s="112" t="str">
        <f>[28]Outubro!$H$9</f>
        <v>*</v>
      </c>
      <c r="G32" s="112" t="str">
        <f>[28]Outubro!$H$10</f>
        <v>*</v>
      </c>
      <c r="H32" s="112" t="str">
        <f>[28]Outubro!$H$11</f>
        <v>*</v>
      </c>
      <c r="I32" s="112" t="str">
        <f>[28]Outubro!$H$12</f>
        <v>*</v>
      </c>
      <c r="J32" s="112" t="str">
        <f>[28]Outubro!$H$13</f>
        <v>*</v>
      </c>
      <c r="K32" s="112" t="str">
        <f>[28]Outubro!$H$14</f>
        <v>*</v>
      </c>
      <c r="L32" s="112" t="str">
        <f>[28]Outubro!$H$15</f>
        <v>*</v>
      </c>
      <c r="M32" s="112" t="str">
        <f>[28]Outubro!$H$16</f>
        <v>*</v>
      </c>
      <c r="N32" s="112" t="str">
        <f>[28]Outubro!$H$17</f>
        <v>*</v>
      </c>
      <c r="O32" s="112" t="str">
        <f>[28]Outubro!$H$18</f>
        <v>*</v>
      </c>
      <c r="P32" s="112" t="str">
        <f>[28]Outubro!$H$19</f>
        <v>*</v>
      </c>
      <c r="Q32" s="112" t="str">
        <f>[28]Outubro!$H$20</f>
        <v>*</v>
      </c>
      <c r="R32" s="112" t="str">
        <f>[28]Outubro!$H$21</f>
        <v>*</v>
      </c>
      <c r="S32" s="112" t="str">
        <f>[28]Outubro!$H$22</f>
        <v>*</v>
      </c>
      <c r="T32" s="112" t="str">
        <f>[28]Outubro!$H$23</f>
        <v>*</v>
      </c>
      <c r="U32" s="112" t="str">
        <f>[28]Outubro!$H$24</f>
        <v>*</v>
      </c>
      <c r="V32" s="112" t="str">
        <f>[28]Outubro!$H$25</f>
        <v>*</v>
      </c>
      <c r="W32" s="112" t="str">
        <f>[28]Outubro!$H$26</f>
        <v>*</v>
      </c>
      <c r="X32" s="112" t="str">
        <f>[28]Outubro!$H$27</f>
        <v>*</v>
      </c>
      <c r="Y32" s="112" t="str">
        <f>[28]Outubro!$H$28</f>
        <v>*</v>
      </c>
      <c r="Z32" s="112" t="str">
        <f>[28]Outubro!$H$29</f>
        <v>*</v>
      </c>
      <c r="AA32" s="112" t="str">
        <f>[28]Outubro!$H$30</f>
        <v>*</v>
      </c>
      <c r="AB32" s="112" t="str">
        <f>[28]Outubro!$H$31</f>
        <v>*</v>
      </c>
      <c r="AC32" s="112" t="str">
        <f>[28]Outubro!$H$32</f>
        <v>*</v>
      </c>
      <c r="AD32" s="112" t="str">
        <f>[28]Outubro!$H$33</f>
        <v>*</v>
      </c>
      <c r="AE32" s="112" t="str">
        <f>[28]Outubro!$H$34</f>
        <v>*</v>
      </c>
      <c r="AF32" s="112" t="str">
        <f>[28]Outubro!$H$35</f>
        <v>*</v>
      </c>
      <c r="AG32" s="117" t="s">
        <v>197</v>
      </c>
      <c r="AH32" s="116" t="s">
        <v>197</v>
      </c>
      <c r="AK32" t="s">
        <v>35</v>
      </c>
      <c r="AL32" t="s">
        <v>35</v>
      </c>
    </row>
    <row r="33" spans="1:38" s="5" customFormat="1" x14ac:dyDescent="0.2">
      <c r="A33" s="48" t="s">
        <v>12</v>
      </c>
      <c r="B33" s="112">
        <f>[29]Outubro!$H$5</f>
        <v>7.2</v>
      </c>
      <c r="C33" s="112">
        <f>[29]Outubro!$H$6</f>
        <v>12.6</v>
      </c>
      <c r="D33" s="112">
        <f>[29]Outubro!$H$7</f>
        <v>16.559999999999999</v>
      </c>
      <c r="E33" s="112">
        <f>[29]Outubro!$H$8</f>
        <v>16.2</v>
      </c>
      <c r="F33" s="112">
        <f>[29]Outubro!$H$9</f>
        <v>12.6</v>
      </c>
      <c r="G33" s="112">
        <f>[29]Outubro!$H$10</f>
        <v>17.28</v>
      </c>
      <c r="H33" s="112">
        <f>[29]Outubro!$H$11</f>
        <v>15.120000000000001</v>
      </c>
      <c r="I33" s="112">
        <f>[29]Outubro!$H$12</f>
        <v>10.08</v>
      </c>
      <c r="J33" s="112">
        <f>[29]Outubro!$H$13</f>
        <v>12.6</v>
      </c>
      <c r="K33" s="112">
        <f>[29]Outubro!$H$14</f>
        <v>4.6800000000000006</v>
      </c>
      <c r="L33" s="112">
        <f>[29]Outubro!$H$15</f>
        <v>13.32</v>
      </c>
      <c r="M33" s="112">
        <f>[29]Outubro!$H$16</f>
        <v>11.16</v>
      </c>
      <c r="N33" s="112">
        <f>[29]Outubro!$H$17</f>
        <v>12.24</v>
      </c>
      <c r="O33" s="112">
        <f>[29]Outubro!$H$18</f>
        <v>6.84</v>
      </c>
      <c r="P33" s="112">
        <f>[29]Outubro!$H$19</f>
        <v>4.32</v>
      </c>
      <c r="Q33" s="112">
        <f>[29]Outubro!$H$20</f>
        <v>13.68</v>
      </c>
      <c r="R33" s="112">
        <f>[29]Outubro!$H$21</f>
        <v>15.48</v>
      </c>
      <c r="S33" s="112">
        <f>[29]Outubro!$H$22</f>
        <v>10.8</v>
      </c>
      <c r="T33" s="112">
        <f>[29]Outubro!$H$23</f>
        <v>12.24</v>
      </c>
      <c r="U33" s="112">
        <f>[29]Outubro!$H$24</f>
        <v>11.879999999999999</v>
      </c>
      <c r="V33" s="112">
        <f>[29]Outubro!$H$25</f>
        <v>6.48</v>
      </c>
      <c r="W33" s="112">
        <f>[29]Outubro!$H$26</f>
        <v>11.520000000000001</v>
      </c>
      <c r="X33" s="112">
        <f>[29]Outubro!$H$27</f>
        <v>11.16</v>
      </c>
      <c r="Y33" s="112">
        <f>[29]Outubro!$H$28</f>
        <v>7.2</v>
      </c>
      <c r="Z33" s="112">
        <f>[29]Outubro!$H$29</f>
        <v>10.08</v>
      </c>
      <c r="AA33" s="112">
        <f>[29]Outubro!$H$30</f>
        <v>12.6</v>
      </c>
      <c r="AB33" s="112">
        <f>[29]Outubro!$H$31</f>
        <v>16.920000000000002</v>
      </c>
      <c r="AC33" s="112">
        <f>[29]Outubro!$H$32</f>
        <v>20.52</v>
      </c>
      <c r="AD33" s="112">
        <f>[29]Outubro!$H$33</f>
        <v>11.879999999999999</v>
      </c>
      <c r="AE33" s="112">
        <f>[29]Outubro!$H$34</f>
        <v>15.48</v>
      </c>
      <c r="AF33" s="112">
        <f>[29]Outubro!$H$35</f>
        <v>12.96</v>
      </c>
      <c r="AG33" s="117">
        <f t="shared" si="3"/>
        <v>20.52</v>
      </c>
      <c r="AH33" s="116">
        <f t="shared" si="4"/>
        <v>12.054193548387097</v>
      </c>
      <c r="AK33" s="5" t="s">
        <v>35</v>
      </c>
      <c r="AL33" s="5" t="s">
        <v>35</v>
      </c>
    </row>
    <row r="34" spans="1:38" x14ac:dyDescent="0.2">
      <c r="A34" s="48" t="s">
        <v>13</v>
      </c>
      <c r="B34" s="112" t="str">
        <f>[30]Outubro!$H$5</f>
        <v>*</v>
      </c>
      <c r="C34" s="112" t="str">
        <f>[30]Outubro!$H$6</f>
        <v>*</v>
      </c>
      <c r="D34" s="112" t="str">
        <f>[30]Outubro!$H$7</f>
        <v>*</v>
      </c>
      <c r="E34" s="112" t="str">
        <f>[30]Outubro!$H$8</f>
        <v>*</v>
      </c>
      <c r="F34" s="112" t="str">
        <f>[30]Outubro!$H$9</f>
        <v>*</v>
      </c>
      <c r="G34" s="112" t="str">
        <f>[30]Outubro!$H$10</f>
        <v>*</v>
      </c>
      <c r="H34" s="112" t="str">
        <f>[30]Outubro!$H$11</f>
        <v>*</v>
      </c>
      <c r="I34" s="112" t="str">
        <f>[30]Outubro!$H$12</f>
        <v>*</v>
      </c>
      <c r="J34" s="112" t="str">
        <f>[30]Outubro!$H$13</f>
        <v>*</v>
      </c>
      <c r="K34" s="112" t="str">
        <f>[30]Outubro!$H$14</f>
        <v>*</v>
      </c>
      <c r="L34" s="112" t="str">
        <f>[30]Outubro!$H$15</f>
        <v>*</v>
      </c>
      <c r="M34" s="112" t="str">
        <f>[30]Outubro!$H$16</f>
        <v>*</v>
      </c>
      <c r="N34" s="112" t="str">
        <f>[30]Outubro!$H$17</f>
        <v>*</v>
      </c>
      <c r="O34" s="112" t="str">
        <f>[30]Outubro!$H$18</f>
        <v>*</v>
      </c>
      <c r="P34" s="112" t="str">
        <f>[30]Outubro!$H$19</f>
        <v>*</v>
      </c>
      <c r="Q34" s="112" t="str">
        <f>[30]Outubro!$H$20</f>
        <v>*</v>
      </c>
      <c r="R34" s="112" t="str">
        <f>[30]Outubro!$H$21</f>
        <v>*</v>
      </c>
      <c r="S34" s="112" t="str">
        <f>[30]Outubro!$H$22</f>
        <v>*</v>
      </c>
      <c r="T34" s="112" t="str">
        <f>[30]Outubro!$H$23</f>
        <v>*</v>
      </c>
      <c r="U34" s="112" t="str">
        <f>[30]Outubro!$H$24</f>
        <v>*</v>
      </c>
      <c r="V34" s="112" t="str">
        <f>[30]Outubro!$H$25</f>
        <v>*</v>
      </c>
      <c r="W34" s="112" t="str">
        <f>[30]Outubro!$H$26</f>
        <v>*</v>
      </c>
      <c r="X34" s="112" t="str">
        <f>[30]Outubro!$H$27</f>
        <v>*</v>
      </c>
      <c r="Y34" s="112" t="str">
        <f>[30]Outubro!$H$28</f>
        <v>*</v>
      </c>
      <c r="Z34" s="112" t="str">
        <f>[30]Outubro!$H$29</f>
        <v>*</v>
      </c>
      <c r="AA34" s="112">
        <f>[30]Outubro!$H$30</f>
        <v>19.079999999999998</v>
      </c>
      <c r="AB34" s="112">
        <f>[30]Outubro!$H$31</f>
        <v>27</v>
      </c>
      <c r="AC34" s="112">
        <f>[30]Outubro!$H$32</f>
        <v>28.44</v>
      </c>
      <c r="AD34" s="112">
        <f>[30]Outubro!$H$33</f>
        <v>27.720000000000002</v>
      </c>
      <c r="AE34" s="112">
        <f>[30]Outubro!$H$34</f>
        <v>23.759999999999998</v>
      </c>
      <c r="AF34" s="112">
        <f>[30]Outubro!$H$35</f>
        <v>20.52</v>
      </c>
      <c r="AG34" s="117">
        <f t="shared" si="3"/>
        <v>28.44</v>
      </c>
      <c r="AH34" s="116">
        <f t="shared" si="4"/>
        <v>24.42</v>
      </c>
      <c r="AK34" t="s">
        <v>35</v>
      </c>
    </row>
    <row r="35" spans="1:38" x14ac:dyDescent="0.2">
      <c r="A35" s="48" t="s">
        <v>152</v>
      </c>
      <c r="B35" s="112">
        <f>[31]Outubro!$H$5</f>
        <v>9.7200000000000006</v>
      </c>
      <c r="C35" s="112">
        <f>[31]Outubro!$H$6</f>
        <v>9.3600000000000012</v>
      </c>
      <c r="D35" s="112">
        <f>[31]Outubro!$H$7</f>
        <v>22.68</v>
      </c>
      <c r="E35" s="112">
        <f>[31]Outubro!$H$8</f>
        <v>20.88</v>
      </c>
      <c r="F35" s="112">
        <f>[31]Outubro!$H$9</f>
        <v>12.6</v>
      </c>
      <c r="G35" s="112">
        <f>[31]Outubro!$H$10</f>
        <v>16.559999999999999</v>
      </c>
      <c r="H35" s="112">
        <f>[31]Outubro!$H$11</f>
        <v>22.68</v>
      </c>
      <c r="I35" s="112">
        <f>[31]Outubro!$H$12</f>
        <v>14.76</v>
      </c>
      <c r="J35" s="112">
        <f>[31]Outubro!$H$13</f>
        <v>10.44</v>
      </c>
      <c r="K35" s="112">
        <f>[31]Outubro!$H$14</f>
        <v>14.4</v>
      </c>
      <c r="L35" s="112">
        <f>[31]Outubro!$H$15</f>
        <v>22.68</v>
      </c>
      <c r="M35" s="112">
        <f>[31]Outubro!$H$16</f>
        <v>18</v>
      </c>
      <c r="N35" s="112">
        <f>[31]Outubro!$H$17</f>
        <v>11.879999999999999</v>
      </c>
      <c r="O35" s="112">
        <f>[31]Outubro!$H$18</f>
        <v>10.8</v>
      </c>
      <c r="P35" s="112">
        <f>[31]Outubro!$H$19</f>
        <v>15.120000000000001</v>
      </c>
      <c r="Q35" s="112">
        <f>[31]Outubro!$H$20</f>
        <v>20.52</v>
      </c>
      <c r="R35" s="112">
        <f>[31]Outubro!$H$21</f>
        <v>21.96</v>
      </c>
      <c r="S35" s="112">
        <f>[31]Outubro!$H$22</f>
        <v>17.28</v>
      </c>
      <c r="T35" s="112">
        <f>[31]Outubro!$H$23</f>
        <v>20.52</v>
      </c>
      <c r="U35" s="112">
        <f>[31]Outubro!$H$24</f>
        <v>26.64</v>
      </c>
      <c r="V35" s="112">
        <f>[31]Outubro!$H$25</f>
        <v>16.559999999999999</v>
      </c>
      <c r="W35" s="112">
        <f>[31]Outubro!$H$26</f>
        <v>17.64</v>
      </c>
      <c r="X35" s="112">
        <f>[31]Outubro!$H$27</f>
        <v>16.2</v>
      </c>
      <c r="Y35" s="112">
        <f>[31]Outubro!$H$28</f>
        <v>27.36</v>
      </c>
      <c r="Z35" s="112">
        <f>[31]Outubro!$H$29</f>
        <v>14.4</v>
      </c>
      <c r="AA35" s="112">
        <f>[31]Outubro!$H$30</f>
        <v>10.8</v>
      </c>
      <c r="AB35" s="112">
        <f>[31]Outubro!$H$31</f>
        <v>20.16</v>
      </c>
      <c r="AC35" s="112">
        <f>[31]Outubro!$H$32</f>
        <v>25.2</v>
      </c>
      <c r="AD35" s="112">
        <f>[31]Outubro!$H$33</f>
        <v>17.64</v>
      </c>
      <c r="AE35" s="112">
        <f>[31]Outubro!$H$34</f>
        <v>23.040000000000003</v>
      </c>
      <c r="AF35" s="112">
        <f>[31]Outubro!$H$35</f>
        <v>15.120000000000001</v>
      </c>
      <c r="AG35" s="117">
        <f t="shared" si="3"/>
        <v>27.36</v>
      </c>
      <c r="AH35" s="116">
        <f t="shared" si="4"/>
        <v>17.535483870967742</v>
      </c>
      <c r="AK35" t="s">
        <v>35</v>
      </c>
    </row>
    <row r="36" spans="1:38" x14ac:dyDescent="0.2">
      <c r="A36" s="48" t="s">
        <v>123</v>
      </c>
      <c r="B36" s="112">
        <f>[32]Outubro!$H$5</f>
        <v>0</v>
      </c>
      <c r="C36" s="112">
        <f>[32]Outubro!$H$6</f>
        <v>0</v>
      </c>
      <c r="D36" s="112">
        <f>[32]Outubro!$H$7</f>
        <v>0</v>
      </c>
      <c r="E36" s="112">
        <f>[32]Outubro!$H$8</f>
        <v>0</v>
      </c>
      <c r="F36" s="112">
        <f>[32]Outubro!$H$9</f>
        <v>0</v>
      </c>
      <c r="G36" s="112">
        <f>[32]Outubro!$H$10</f>
        <v>0</v>
      </c>
      <c r="H36" s="112">
        <f>[32]Outubro!$H$11</f>
        <v>0</v>
      </c>
      <c r="I36" s="112">
        <f>[32]Outubro!$H$12</f>
        <v>0</v>
      </c>
      <c r="J36" s="112">
        <f>[32]Outubro!$H$13</f>
        <v>0</v>
      </c>
      <c r="K36" s="112">
        <f>[32]Outubro!$H$14</f>
        <v>0</v>
      </c>
      <c r="L36" s="112">
        <f>[32]Outubro!$H$15</f>
        <v>0</v>
      </c>
      <c r="M36" s="112">
        <f>[32]Outubro!$H$16</f>
        <v>0</v>
      </c>
      <c r="N36" s="112">
        <f>[32]Outubro!$H$17</f>
        <v>0</v>
      </c>
      <c r="O36" s="112">
        <f>[32]Outubro!$H$18</f>
        <v>0</v>
      </c>
      <c r="P36" s="112">
        <f>[32]Outubro!$H$19</f>
        <v>0</v>
      </c>
      <c r="Q36" s="112">
        <f>[32]Outubro!$H$20</f>
        <v>0</v>
      </c>
      <c r="R36" s="112">
        <f>[32]Outubro!$H$21</f>
        <v>0</v>
      </c>
      <c r="S36" s="112">
        <f>[32]Outubro!$H$22</f>
        <v>0</v>
      </c>
      <c r="T36" s="112">
        <f>[32]Outubro!$H$23</f>
        <v>0</v>
      </c>
      <c r="U36" s="112">
        <f>[32]Outubro!$H$24</f>
        <v>0</v>
      </c>
      <c r="V36" s="112">
        <f>[32]Outubro!$H$25</f>
        <v>0</v>
      </c>
      <c r="W36" s="112">
        <f>[32]Outubro!$H$26</f>
        <v>0</v>
      </c>
      <c r="X36" s="112">
        <f>[32]Outubro!$H$27</f>
        <v>0</v>
      </c>
      <c r="Y36" s="112">
        <f>[32]Outubro!$H$28</f>
        <v>0</v>
      </c>
      <c r="Z36" s="112">
        <f>[32]Outubro!$H$29</f>
        <v>0</v>
      </c>
      <c r="AA36" s="112">
        <f>[32]Outubro!$H$30</f>
        <v>0</v>
      </c>
      <c r="AB36" s="112">
        <f>[32]Outubro!$H$31</f>
        <v>0</v>
      </c>
      <c r="AC36" s="112">
        <f>[32]Outubro!$H$32</f>
        <v>0</v>
      </c>
      <c r="AD36" s="112">
        <f>[32]Outubro!$H$33</f>
        <v>0</v>
      </c>
      <c r="AE36" s="112">
        <f>[32]Outubro!$H$34</f>
        <v>0</v>
      </c>
      <c r="AF36" s="112">
        <f>[32]Outubro!$H$35</f>
        <v>0</v>
      </c>
      <c r="AG36" s="117">
        <f t="shared" si="3"/>
        <v>0</v>
      </c>
      <c r="AH36" s="116">
        <f t="shared" si="4"/>
        <v>0</v>
      </c>
      <c r="AK36" t="s">
        <v>35</v>
      </c>
    </row>
    <row r="37" spans="1:38" x14ac:dyDescent="0.2">
      <c r="A37" s="48" t="s">
        <v>14</v>
      </c>
      <c r="B37" s="112">
        <f>[33]Outubro!$H$5</f>
        <v>28.08</v>
      </c>
      <c r="C37" s="112">
        <f>[33]Outubro!$H$6</f>
        <v>0</v>
      </c>
      <c r="D37" s="112">
        <f>[33]Outubro!$H$7</f>
        <v>0.36000000000000004</v>
      </c>
      <c r="E37" s="112">
        <f>[33]Outubro!$H$8</f>
        <v>8.2799999999999994</v>
      </c>
      <c r="F37" s="112">
        <f>[33]Outubro!$H$9</f>
        <v>6.12</v>
      </c>
      <c r="G37" s="112">
        <f>[33]Outubro!$H$10</f>
        <v>8.64</v>
      </c>
      <c r="H37" s="112">
        <f>[33]Outubro!$H$11</f>
        <v>7.9200000000000008</v>
      </c>
      <c r="I37" s="112">
        <f>[33]Outubro!$H$12</f>
        <v>9.7200000000000006</v>
      </c>
      <c r="J37" s="112">
        <f>[33]Outubro!$H$13</f>
        <v>15.840000000000002</v>
      </c>
      <c r="K37" s="112">
        <f>[33]Outubro!$H$14</f>
        <v>0</v>
      </c>
      <c r="L37" s="112">
        <f>[33]Outubro!$H$15</f>
        <v>0</v>
      </c>
      <c r="M37" s="112">
        <f>[33]Outubro!$H$16</f>
        <v>15.120000000000001</v>
      </c>
      <c r="N37" s="112">
        <f>[33]Outubro!$H$17</f>
        <v>2.52</v>
      </c>
      <c r="O37" s="112">
        <f>[33]Outubro!$H$18</f>
        <v>0.36000000000000004</v>
      </c>
      <c r="P37" s="112">
        <f>[33]Outubro!$H$19</f>
        <v>1.8</v>
      </c>
      <c r="Q37" s="112">
        <f>[33]Outubro!$H$20</f>
        <v>3.6</v>
      </c>
      <c r="R37" s="112">
        <f>[33]Outubro!$H$21</f>
        <v>30.6</v>
      </c>
      <c r="S37" s="112">
        <f>[33]Outubro!$H$22</f>
        <v>0</v>
      </c>
      <c r="T37" s="112">
        <f>[33]Outubro!$H$23</f>
        <v>12.24</v>
      </c>
      <c r="U37" s="112">
        <f>[33]Outubro!$H$24</f>
        <v>12.24</v>
      </c>
      <c r="V37" s="112">
        <f>[33]Outubro!$H$25</f>
        <v>0</v>
      </c>
      <c r="W37" s="112">
        <f>[33]Outubro!$H$26</f>
        <v>0</v>
      </c>
      <c r="X37" s="112">
        <f>[33]Outubro!$H$27</f>
        <v>1.4400000000000002</v>
      </c>
      <c r="Y37" s="112">
        <f>[33]Outubro!$H$28</f>
        <v>17.28</v>
      </c>
      <c r="Z37" s="112">
        <f>[33]Outubro!$H$29</f>
        <v>1.08</v>
      </c>
      <c r="AA37" s="112">
        <f>[33]Outubro!$H$30</f>
        <v>2.16</v>
      </c>
      <c r="AB37" s="112">
        <f>[33]Outubro!$H$31</f>
        <v>14.04</v>
      </c>
      <c r="AC37" s="112">
        <f>[33]Outubro!$H$32</f>
        <v>0.72000000000000008</v>
      </c>
      <c r="AD37" s="112">
        <f>[33]Outubro!$H$33</f>
        <v>12.96</v>
      </c>
      <c r="AE37" s="112">
        <f>[33]Outubro!$H$34</f>
        <v>5.04</v>
      </c>
      <c r="AF37" s="112">
        <f>[33]Outubro!$H$35</f>
        <v>16.920000000000002</v>
      </c>
      <c r="AG37" s="117">
        <f t="shared" si="3"/>
        <v>30.6</v>
      </c>
      <c r="AH37" s="116">
        <f t="shared" si="4"/>
        <v>7.5832258064516145</v>
      </c>
      <c r="AK37" t="s">
        <v>35</v>
      </c>
    </row>
    <row r="38" spans="1:38" x14ac:dyDescent="0.2">
      <c r="A38" s="48" t="s">
        <v>153</v>
      </c>
      <c r="B38" s="112">
        <f>[34]Outubro!$H$5</f>
        <v>16.559999999999999</v>
      </c>
      <c r="C38" s="112">
        <f>[34]Outubro!$H$6</f>
        <v>11.520000000000001</v>
      </c>
      <c r="D38" s="112">
        <f>[34]Outubro!$H$7</f>
        <v>18</v>
      </c>
      <c r="E38" s="112">
        <f>[34]Outubro!$H$8</f>
        <v>20.88</v>
      </c>
      <c r="F38" s="112">
        <f>[34]Outubro!$H$9</f>
        <v>21.6</v>
      </c>
      <c r="G38" s="112">
        <f>[34]Outubro!$H$10</f>
        <v>22.32</v>
      </c>
      <c r="H38" s="112">
        <f>[34]Outubro!$H$11</f>
        <v>23.400000000000002</v>
      </c>
      <c r="I38" s="112">
        <f>[34]Outubro!$H$12</f>
        <v>19.440000000000001</v>
      </c>
      <c r="J38" s="112">
        <f>[34]Outubro!$H$13</f>
        <v>10.44</v>
      </c>
      <c r="K38" s="112">
        <f>[34]Outubro!$H$14</f>
        <v>15.48</v>
      </c>
      <c r="L38" s="112">
        <f>[34]Outubro!$H$15</f>
        <v>13.32</v>
      </c>
      <c r="M38" s="112">
        <f>[34]Outubro!$H$16</f>
        <v>37.080000000000005</v>
      </c>
      <c r="N38" s="112">
        <f>[34]Outubro!$H$17</f>
        <v>8.2799999999999994</v>
      </c>
      <c r="O38" s="112">
        <f>[34]Outubro!$H$18</f>
        <v>9</v>
      </c>
      <c r="P38" s="112">
        <f>[34]Outubro!$H$19</f>
        <v>24.840000000000003</v>
      </c>
      <c r="Q38" s="112">
        <f>[34]Outubro!$H$20</f>
        <v>18.720000000000002</v>
      </c>
      <c r="R38" s="112">
        <f>[34]Outubro!$H$21</f>
        <v>22.68</v>
      </c>
      <c r="S38" s="112">
        <f>[34]Outubro!$H$22</f>
        <v>9.7200000000000006</v>
      </c>
      <c r="T38" s="112">
        <f>[34]Outubro!$H$23</f>
        <v>13.32</v>
      </c>
      <c r="U38" s="112">
        <f>[34]Outubro!$H$24</f>
        <v>19.8</v>
      </c>
      <c r="V38" s="112">
        <f>[34]Outubro!$H$25</f>
        <v>21.6</v>
      </c>
      <c r="W38" s="112">
        <f>[34]Outubro!$H$26</f>
        <v>11.520000000000001</v>
      </c>
      <c r="X38" s="112">
        <f>[34]Outubro!$H$27</f>
        <v>14.76</v>
      </c>
      <c r="Y38" s="112">
        <f>[34]Outubro!$H$28</f>
        <v>25.2</v>
      </c>
      <c r="Z38" s="112">
        <f>[34]Outubro!$H$29</f>
        <v>11.16</v>
      </c>
      <c r="AA38" s="112">
        <f>[34]Outubro!$H$30</f>
        <v>24.12</v>
      </c>
      <c r="AB38" s="112">
        <f>[34]Outubro!$H$31</f>
        <v>21.6</v>
      </c>
      <c r="AC38" s="112">
        <f>[34]Outubro!$H$32</f>
        <v>21.6</v>
      </c>
      <c r="AD38" s="112">
        <f>[34]Outubro!$H$33</f>
        <v>18.36</v>
      </c>
      <c r="AE38" s="112">
        <f>[34]Outubro!$H$34</f>
        <v>12.24</v>
      </c>
      <c r="AF38" s="112">
        <f>[34]Outubro!$H$35</f>
        <v>10.8</v>
      </c>
      <c r="AG38" s="117">
        <f t="shared" si="3"/>
        <v>37.080000000000005</v>
      </c>
      <c r="AH38" s="116">
        <f t="shared" si="4"/>
        <v>17.721290322580646</v>
      </c>
    </row>
    <row r="39" spans="1:38" x14ac:dyDescent="0.2">
      <c r="A39" s="48" t="s">
        <v>15</v>
      </c>
      <c r="B39" s="112">
        <f>[35]Outubro!$H$5</f>
        <v>10.8</v>
      </c>
      <c r="C39" s="112">
        <f>[35]Outubro!$H$6</f>
        <v>11.879999999999999</v>
      </c>
      <c r="D39" s="112">
        <f>[35]Outubro!$H$7</f>
        <v>19.440000000000001</v>
      </c>
      <c r="E39" s="112">
        <f>[35]Outubro!$H$8</f>
        <v>23.759999999999998</v>
      </c>
      <c r="F39" s="112">
        <f>[35]Outubro!$H$9</f>
        <v>20.16</v>
      </c>
      <c r="G39" s="112">
        <f>[35]Outubro!$H$10</f>
        <v>20.16</v>
      </c>
      <c r="H39" s="112">
        <f>[35]Outubro!$H$11</f>
        <v>23.040000000000003</v>
      </c>
      <c r="I39" s="112">
        <f>[35]Outubro!$H$12</f>
        <v>14.4</v>
      </c>
      <c r="J39" s="112">
        <f>[35]Outubro!$H$13</f>
        <v>11.879999999999999</v>
      </c>
      <c r="K39" s="112">
        <f>[35]Outubro!$H$14</f>
        <v>23.040000000000003</v>
      </c>
      <c r="L39" s="112">
        <f>[35]Outubro!$H$15</f>
        <v>23.040000000000003</v>
      </c>
      <c r="M39" s="112">
        <f>[35]Outubro!$H$16</f>
        <v>18.36</v>
      </c>
      <c r="N39" s="112">
        <f>[35]Outubro!$H$17</f>
        <v>14.4</v>
      </c>
      <c r="O39" s="112">
        <f>[35]Outubro!$H$18</f>
        <v>12.96</v>
      </c>
      <c r="P39" s="112">
        <f>[35]Outubro!$H$19</f>
        <v>19.440000000000001</v>
      </c>
      <c r="Q39" s="112">
        <f>[35]Outubro!$H$20</f>
        <v>15.840000000000002</v>
      </c>
      <c r="R39" s="112">
        <f>[35]Outubro!$H$21</f>
        <v>21.96</v>
      </c>
      <c r="S39" s="112">
        <f>[35]Outubro!$H$22</f>
        <v>14.76</v>
      </c>
      <c r="T39" s="112">
        <f>[35]Outubro!$H$23</f>
        <v>20.16</v>
      </c>
      <c r="U39" s="112">
        <f>[35]Outubro!$H$24</f>
        <v>20.16</v>
      </c>
      <c r="V39" s="112">
        <f>[35]Outubro!$H$25</f>
        <v>21.96</v>
      </c>
      <c r="W39" s="112">
        <f>[35]Outubro!$H$26</f>
        <v>20.88</v>
      </c>
      <c r="X39" s="112">
        <f>[35]Outubro!$H$27</f>
        <v>19.079999999999998</v>
      </c>
      <c r="Y39" s="112">
        <f>[35]Outubro!$H$28</f>
        <v>19.440000000000001</v>
      </c>
      <c r="Z39" s="112">
        <f>[35]Outubro!$H$29</f>
        <v>13.32</v>
      </c>
      <c r="AA39" s="112">
        <f>[35]Outubro!$H$30</f>
        <v>14.4</v>
      </c>
      <c r="AB39" s="112">
        <f>[35]Outubro!$H$31</f>
        <v>15.48</v>
      </c>
      <c r="AC39" s="112">
        <f>[35]Outubro!$H$32</f>
        <v>24.48</v>
      </c>
      <c r="AD39" s="112">
        <f>[35]Outubro!$H$33</f>
        <v>18.720000000000002</v>
      </c>
      <c r="AE39" s="112">
        <f>[35]Outubro!$H$34</f>
        <v>20.88</v>
      </c>
      <c r="AF39" s="112">
        <f>[35]Outubro!$H$35</f>
        <v>21.96</v>
      </c>
      <c r="AG39" s="117">
        <f t="shared" si="3"/>
        <v>24.48</v>
      </c>
      <c r="AH39" s="116">
        <f t="shared" si="4"/>
        <v>18.394838709677419</v>
      </c>
      <c r="AI39" s="12" t="s">
        <v>35</v>
      </c>
      <c r="AK39" t="s">
        <v>35</v>
      </c>
    </row>
    <row r="40" spans="1:38" x14ac:dyDescent="0.2">
      <c r="A40" s="48" t="s">
        <v>16</v>
      </c>
      <c r="B40" s="112">
        <f>[36]Outubro!$H$5</f>
        <v>14.04</v>
      </c>
      <c r="C40" s="112">
        <f>[36]Outubro!$H$6</f>
        <v>11.520000000000001</v>
      </c>
      <c r="D40" s="112">
        <f>[36]Outubro!$H$7</f>
        <v>19.079999999999998</v>
      </c>
      <c r="E40" s="112">
        <f>[36]Outubro!$H$8</f>
        <v>19.8</v>
      </c>
      <c r="F40" s="112">
        <f>[36]Outubro!$H$9</f>
        <v>14.04</v>
      </c>
      <c r="G40" s="112">
        <f>[36]Outubro!$H$10</f>
        <v>18</v>
      </c>
      <c r="H40" s="112">
        <f>[36]Outubro!$H$11</f>
        <v>26.64</v>
      </c>
      <c r="I40" s="112">
        <f>[36]Outubro!$H$12</f>
        <v>10.8</v>
      </c>
      <c r="J40" s="112">
        <f>[36]Outubro!$H$13</f>
        <v>14.4</v>
      </c>
      <c r="K40" s="112">
        <f>[36]Outubro!$H$14</f>
        <v>12.6</v>
      </c>
      <c r="L40" s="112">
        <f>[36]Outubro!$H$15</f>
        <v>15.840000000000002</v>
      </c>
      <c r="M40" s="112">
        <f>[36]Outubro!$H$16</f>
        <v>21.6</v>
      </c>
      <c r="N40" s="112">
        <f>[36]Outubro!$H$17</f>
        <v>15.120000000000001</v>
      </c>
      <c r="O40" s="112">
        <f>[36]Outubro!$H$18</f>
        <v>11.879999999999999</v>
      </c>
      <c r="P40" s="112">
        <f>[36]Outubro!$H$19</f>
        <v>13.32</v>
      </c>
      <c r="Q40" s="112">
        <f>[36]Outubro!$H$20</f>
        <v>14.76</v>
      </c>
      <c r="R40" s="112">
        <f>[36]Outubro!$H$21</f>
        <v>15.840000000000002</v>
      </c>
      <c r="S40" s="112">
        <f>[36]Outubro!$H$22</f>
        <v>12.96</v>
      </c>
      <c r="T40" s="112">
        <f>[36]Outubro!$H$23</f>
        <v>23.400000000000002</v>
      </c>
      <c r="U40" s="112">
        <f>[36]Outubro!$H$24</f>
        <v>15.48</v>
      </c>
      <c r="V40" s="112">
        <f>[36]Outubro!$H$25</f>
        <v>19.440000000000001</v>
      </c>
      <c r="W40" s="112">
        <f>[36]Outubro!$H$26</f>
        <v>16.559999999999999</v>
      </c>
      <c r="X40" s="112">
        <f>[36]Outubro!$H$27</f>
        <v>11.520000000000001</v>
      </c>
      <c r="Y40" s="112">
        <f>[36]Outubro!$H$28</f>
        <v>13.68</v>
      </c>
      <c r="Z40" s="112">
        <f>[36]Outubro!$H$29</f>
        <v>8.64</v>
      </c>
      <c r="AA40" s="112">
        <f>[36]Outubro!$H$30</f>
        <v>12.24</v>
      </c>
      <c r="AB40" s="112">
        <f>[36]Outubro!$H$31</f>
        <v>12.96</v>
      </c>
      <c r="AC40" s="112">
        <f>[36]Outubro!$H$32</f>
        <v>20.16</v>
      </c>
      <c r="AD40" s="112">
        <f>[36]Outubro!$H$33</f>
        <v>20.88</v>
      </c>
      <c r="AE40" s="112">
        <f>[36]Outubro!$H$34</f>
        <v>18</v>
      </c>
      <c r="AF40" s="112">
        <f>[36]Outubro!$H$35</f>
        <v>8.64</v>
      </c>
      <c r="AG40" s="117">
        <f t="shared" si="3"/>
        <v>26.64</v>
      </c>
      <c r="AH40" s="116">
        <f t="shared" si="4"/>
        <v>15.607741935483869</v>
      </c>
      <c r="AK40" t="s">
        <v>35</v>
      </c>
    </row>
    <row r="41" spans="1:38" x14ac:dyDescent="0.2">
      <c r="A41" s="48" t="s">
        <v>154</v>
      </c>
      <c r="B41" s="112">
        <f>[37]Outubro!$H$5</f>
        <v>16.920000000000002</v>
      </c>
      <c r="C41" s="112">
        <f>[37]Outubro!$H$6</f>
        <v>15.48</v>
      </c>
      <c r="D41" s="112">
        <f>[37]Outubro!$H$7</f>
        <v>22.32</v>
      </c>
      <c r="E41" s="112">
        <f>[37]Outubro!$H$8</f>
        <v>27.720000000000002</v>
      </c>
      <c r="F41" s="112">
        <f>[37]Outubro!$H$9</f>
        <v>26.28</v>
      </c>
      <c r="G41" s="112">
        <f>[37]Outubro!$H$10</f>
        <v>16.559999999999999</v>
      </c>
      <c r="H41" s="112">
        <f>[37]Outubro!$H$11</f>
        <v>30.240000000000002</v>
      </c>
      <c r="I41" s="112">
        <f>[37]Outubro!$H$12</f>
        <v>21.96</v>
      </c>
      <c r="J41" s="112">
        <f>[37]Outubro!$H$13</f>
        <v>12.96</v>
      </c>
      <c r="K41" s="112">
        <f>[37]Outubro!$H$14</f>
        <v>15.120000000000001</v>
      </c>
      <c r="L41" s="112">
        <f>[37]Outubro!$H$15</f>
        <v>16.2</v>
      </c>
      <c r="M41" s="112">
        <f>[37]Outubro!$H$16</f>
        <v>24.840000000000003</v>
      </c>
      <c r="N41" s="112">
        <f>[37]Outubro!$H$17</f>
        <v>17.64</v>
      </c>
      <c r="O41" s="112">
        <f>[37]Outubro!$H$18</f>
        <v>13.32</v>
      </c>
      <c r="P41" s="112">
        <f>[37]Outubro!$H$19</f>
        <v>18</v>
      </c>
      <c r="Q41" s="112">
        <f>[37]Outubro!$H$20</f>
        <v>21.240000000000002</v>
      </c>
      <c r="R41" s="112">
        <f>[37]Outubro!$H$21</f>
        <v>23.759999999999998</v>
      </c>
      <c r="S41" s="112">
        <f>[37]Outubro!$H$22</f>
        <v>14.4</v>
      </c>
      <c r="T41" s="112">
        <f>[37]Outubro!$H$23</f>
        <v>37.800000000000004</v>
      </c>
      <c r="U41" s="112">
        <f>[37]Outubro!$H$24</f>
        <v>19.079999999999998</v>
      </c>
      <c r="V41" s="112">
        <f>[37]Outubro!$H$25</f>
        <v>15.840000000000002</v>
      </c>
      <c r="W41" s="112">
        <f>[37]Outubro!$H$26</f>
        <v>16.2</v>
      </c>
      <c r="X41" s="112">
        <f>[37]Outubro!$H$27</f>
        <v>28.08</v>
      </c>
      <c r="Y41" s="112">
        <f>[37]Outubro!$H$28</f>
        <v>29.880000000000003</v>
      </c>
      <c r="Z41" s="112">
        <f>[37]Outubro!$H$29</f>
        <v>12.24</v>
      </c>
      <c r="AA41" s="112">
        <f>[37]Outubro!$H$30</f>
        <v>25.2</v>
      </c>
      <c r="AB41" s="112">
        <f>[37]Outubro!$H$31</f>
        <v>31.319999999999997</v>
      </c>
      <c r="AC41" s="112">
        <f>[37]Outubro!$H$32</f>
        <v>31.680000000000003</v>
      </c>
      <c r="AD41" s="112">
        <f>[37]Outubro!$H$33</f>
        <v>16.920000000000002</v>
      </c>
      <c r="AE41" s="112">
        <f>[37]Outubro!$H$34</f>
        <v>18</v>
      </c>
      <c r="AF41" s="112">
        <f>[37]Outubro!$H$35</f>
        <v>12.6</v>
      </c>
      <c r="AG41" s="117">
        <f t="shared" si="3"/>
        <v>37.800000000000004</v>
      </c>
      <c r="AH41" s="116">
        <f t="shared" si="4"/>
        <v>20.961290322580645</v>
      </c>
      <c r="AK41" t="s">
        <v>35</v>
      </c>
    </row>
    <row r="42" spans="1:38" x14ac:dyDescent="0.2">
      <c r="A42" s="48" t="s">
        <v>17</v>
      </c>
      <c r="B42" s="112">
        <f>[38]Outubro!$H$5</f>
        <v>6.12</v>
      </c>
      <c r="C42" s="112">
        <f>[38]Outubro!$H$6</f>
        <v>10.44</v>
      </c>
      <c r="D42" s="112">
        <f>[38]Outubro!$H$7</f>
        <v>25.92</v>
      </c>
      <c r="E42" s="112">
        <f>[38]Outubro!$H$8</f>
        <v>35.64</v>
      </c>
      <c r="F42" s="112">
        <f>[38]Outubro!$H$9</f>
        <v>23.400000000000002</v>
      </c>
      <c r="G42" s="112">
        <f>[38]Outubro!$H$10</f>
        <v>26.64</v>
      </c>
      <c r="H42" s="112">
        <f>[38]Outubro!$H$11</f>
        <v>36.72</v>
      </c>
      <c r="I42" s="112">
        <f>[38]Outubro!$H$12</f>
        <v>25.2</v>
      </c>
      <c r="J42" s="112">
        <f>[38]Outubro!$H$13</f>
        <v>7.5600000000000005</v>
      </c>
      <c r="K42" s="112">
        <f>[38]Outubro!$H$14</f>
        <v>12.6</v>
      </c>
      <c r="L42" s="112">
        <f>[38]Outubro!$H$15</f>
        <v>28.08</v>
      </c>
      <c r="M42" s="112">
        <f>[38]Outubro!$H$16</f>
        <v>20.88</v>
      </c>
      <c r="N42" s="112">
        <f>[38]Outubro!$H$17</f>
        <v>13.32</v>
      </c>
      <c r="O42" s="112">
        <f>[38]Outubro!$H$18</f>
        <v>8.2799999999999994</v>
      </c>
      <c r="P42" s="112">
        <f>[38]Outubro!$H$19</f>
        <v>11.16</v>
      </c>
      <c r="Q42" s="112">
        <f>[38]Outubro!$H$20</f>
        <v>27</v>
      </c>
      <c r="R42" s="112">
        <f>[38]Outubro!$H$21</f>
        <v>27</v>
      </c>
      <c r="S42" s="112">
        <f>[38]Outubro!$H$22</f>
        <v>15.48</v>
      </c>
      <c r="T42" s="112">
        <f>[38]Outubro!$H$23</f>
        <v>21.240000000000002</v>
      </c>
      <c r="U42" s="112">
        <f>[38]Outubro!$H$24</f>
        <v>18</v>
      </c>
      <c r="V42" s="112">
        <f>[38]Outubro!$H$25</f>
        <v>12.96</v>
      </c>
      <c r="W42" s="112">
        <f>[38]Outubro!$H$26</f>
        <v>12.96</v>
      </c>
      <c r="X42" s="112">
        <f>[38]Outubro!$H$27</f>
        <v>15.120000000000001</v>
      </c>
      <c r="Y42" s="112">
        <f>[38]Outubro!$H$28</f>
        <v>23.040000000000003</v>
      </c>
      <c r="Z42" s="112">
        <f>[38]Outubro!$H$29</f>
        <v>22.68</v>
      </c>
      <c r="AA42" s="112">
        <f>[38]Outubro!$H$30</f>
        <v>13.68</v>
      </c>
      <c r="AB42" s="112">
        <f>[38]Outubro!$H$31</f>
        <v>28.08</v>
      </c>
      <c r="AC42" s="112">
        <f>[38]Outubro!$H$32</f>
        <v>38.519999999999996</v>
      </c>
      <c r="AD42" s="112">
        <f>[38]Outubro!$H$33</f>
        <v>14.76</v>
      </c>
      <c r="AE42" s="112">
        <f>[38]Outubro!$H$34</f>
        <v>20.88</v>
      </c>
      <c r="AF42" s="112">
        <f>[38]Outubro!$H$35</f>
        <v>12.24</v>
      </c>
      <c r="AG42" s="117">
        <f t="shared" si="3"/>
        <v>38.519999999999996</v>
      </c>
      <c r="AH42" s="116">
        <f t="shared" si="4"/>
        <v>19.858064516129033</v>
      </c>
      <c r="AK42" t="s">
        <v>35</v>
      </c>
      <c r="AL42" t="s">
        <v>35</v>
      </c>
    </row>
    <row r="43" spans="1:38" x14ac:dyDescent="0.2">
      <c r="A43" s="48" t="s">
        <v>136</v>
      </c>
      <c r="B43" s="112">
        <f>[39]Outubro!$H$5</f>
        <v>27.36</v>
      </c>
      <c r="C43" s="112">
        <f>[39]Outubro!$H$6</f>
        <v>12.96</v>
      </c>
      <c r="D43" s="112">
        <f>[39]Outubro!$H$7</f>
        <v>14.4</v>
      </c>
      <c r="E43" s="112">
        <f>[39]Outubro!$H$8</f>
        <v>27.720000000000002</v>
      </c>
      <c r="F43" s="112">
        <f>[39]Outubro!$H$9</f>
        <v>23.759999999999998</v>
      </c>
      <c r="G43" s="112">
        <f>[39]Outubro!$H$10</f>
        <v>17.28</v>
      </c>
      <c r="H43" s="112">
        <f>[39]Outubro!$H$11</f>
        <v>24.48</v>
      </c>
      <c r="I43" s="112">
        <f>[39]Outubro!$H$12</f>
        <v>23.759999999999998</v>
      </c>
      <c r="J43" s="112">
        <f>[39]Outubro!$H$13</f>
        <v>20.88</v>
      </c>
      <c r="K43" s="112">
        <f>[39]Outubro!$H$14</f>
        <v>17.28</v>
      </c>
      <c r="L43" s="112">
        <f>[39]Outubro!$H$15</f>
        <v>20.88</v>
      </c>
      <c r="M43" s="112">
        <f>[39]Outubro!$H$16</f>
        <v>28.44</v>
      </c>
      <c r="N43" s="112">
        <f>[39]Outubro!$H$17</f>
        <v>14.76</v>
      </c>
      <c r="O43" s="112">
        <f>[39]Outubro!$H$18</f>
        <v>20.88</v>
      </c>
      <c r="P43" s="112">
        <f>[39]Outubro!$H$19</f>
        <v>25.2</v>
      </c>
      <c r="Q43" s="112">
        <f>[39]Outubro!$H$20</f>
        <v>21.240000000000002</v>
      </c>
      <c r="R43" s="112">
        <f>[39]Outubro!$H$21</f>
        <v>28.08</v>
      </c>
      <c r="S43" s="112">
        <f>[39]Outubro!$H$22</f>
        <v>29.52</v>
      </c>
      <c r="T43" s="112">
        <f>[39]Outubro!$H$23</f>
        <v>24.48</v>
      </c>
      <c r="U43" s="112">
        <f>[39]Outubro!$H$24</f>
        <v>25.92</v>
      </c>
      <c r="V43" s="112">
        <f>[39]Outubro!$H$25</f>
        <v>21.96</v>
      </c>
      <c r="W43" s="112">
        <f>[39]Outubro!$H$26</f>
        <v>24.840000000000003</v>
      </c>
      <c r="X43" s="112">
        <f>[39]Outubro!$H$27</f>
        <v>19.440000000000001</v>
      </c>
      <c r="Y43" s="112">
        <f>[39]Outubro!$H$28</f>
        <v>25.56</v>
      </c>
      <c r="Z43" s="112">
        <f>[39]Outubro!$H$29</f>
        <v>12.24</v>
      </c>
      <c r="AA43" s="112">
        <f>[39]Outubro!$H$30</f>
        <v>15.840000000000002</v>
      </c>
      <c r="AB43" s="112">
        <f>[39]Outubro!$H$31</f>
        <v>26.28</v>
      </c>
      <c r="AC43" s="112">
        <f>[39]Outubro!$H$32</f>
        <v>26.28</v>
      </c>
      <c r="AD43" s="112">
        <f>[39]Outubro!$H$33</f>
        <v>15.840000000000002</v>
      </c>
      <c r="AE43" s="112">
        <f>[39]Outubro!$H$34</f>
        <v>26.28</v>
      </c>
      <c r="AF43" s="112">
        <f>[39]Outubro!$H$35</f>
        <v>12.96</v>
      </c>
      <c r="AG43" s="117">
        <f t="shared" si="3"/>
        <v>29.52</v>
      </c>
      <c r="AH43" s="116">
        <f t="shared" si="4"/>
        <v>21.832258064516129</v>
      </c>
      <c r="AL43" t="s">
        <v>35</v>
      </c>
    </row>
    <row r="44" spans="1:38" x14ac:dyDescent="0.2">
      <c r="A44" s="48" t="s">
        <v>18</v>
      </c>
      <c r="B44" s="112">
        <f>[40]Outubro!$H$5</f>
        <v>30.96</v>
      </c>
      <c r="C44" s="112">
        <f>[40]Outubro!$H$6</f>
        <v>15.840000000000002</v>
      </c>
      <c r="D44" s="112">
        <f>[40]Outubro!$H$7</f>
        <v>20.88</v>
      </c>
      <c r="E44" s="112">
        <f>[40]Outubro!$H$8</f>
        <v>36.36</v>
      </c>
      <c r="F44" s="112">
        <f>[40]Outubro!$H$9</f>
        <v>28.8</v>
      </c>
      <c r="G44" s="112">
        <f>[40]Outubro!$H$10</f>
        <v>24.48</v>
      </c>
      <c r="H44" s="112">
        <f>[40]Outubro!$H$11</f>
        <v>27</v>
      </c>
      <c r="I44" s="112">
        <f>[40]Outubro!$H$12</f>
        <v>33.480000000000004</v>
      </c>
      <c r="J44" s="112">
        <f>[40]Outubro!$H$13</f>
        <v>18.36</v>
      </c>
      <c r="K44" s="112">
        <f>[40]Outubro!$H$14</f>
        <v>9.3600000000000012</v>
      </c>
      <c r="L44" s="112">
        <f>[40]Outubro!$H$15</f>
        <v>16.559999999999999</v>
      </c>
      <c r="M44" s="112">
        <f>[40]Outubro!$H$16</f>
        <v>32.04</v>
      </c>
      <c r="N44" s="112">
        <f>[40]Outubro!$H$17</f>
        <v>17.64</v>
      </c>
      <c r="O44" s="112">
        <f>[40]Outubro!$H$18</f>
        <v>28.08</v>
      </c>
      <c r="P44" s="112">
        <f>[40]Outubro!$H$19</f>
        <v>13.68</v>
      </c>
      <c r="Q44" s="112">
        <f>[40]Outubro!$H$20</f>
        <v>20.16</v>
      </c>
      <c r="R44" s="112">
        <f>[40]Outubro!$H$21</f>
        <v>25.2</v>
      </c>
      <c r="S44" s="112">
        <f>[40]Outubro!$H$22</f>
        <v>18.36</v>
      </c>
      <c r="T44" s="112">
        <f>[40]Outubro!$H$23</f>
        <v>37.080000000000005</v>
      </c>
      <c r="U44" s="112">
        <f>[40]Outubro!$H$24</f>
        <v>24.840000000000003</v>
      </c>
      <c r="V44" s="112">
        <f>[40]Outubro!$H$25</f>
        <v>11.520000000000001</v>
      </c>
      <c r="W44" s="112">
        <f>[40]Outubro!$H$26</f>
        <v>14.04</v>
      </c>
      <c r="X44" s="112">
        <f>[40]Outubro!$H$27</f>
        <v>29.52</v>
      </c>
      <c r="Y44" s="112">
        <f>[40]Outubro!$H$28</f>
        <v>39.24</v>
      </c>
      <c r="Z44" s="112">
        <f>[40]Outubro!$H$29</f>
        <v>16.920000000000002</v>
      </c>
      <c r="AA44" s="112">
        <f>[40]Outubro!$H$30</f>
        <v>21.96</v>
      </c>
      <c r="AB44" s="112">
        <f>[40]Outubro!$H$31</f>
        <v>31.680000000000003</v>
      </c>
      <c r="AC44" s="112">
        <f>[40]Outubro!$H$32</f>
        <v>36.36</v>
      </c>
      <c r="AD44" s="112">
        <f>[40]Outubro!$H$33</f>
        <v>28.08</v>
      </c>
      <c r="AE44" s="112">
        <f>[40]Outubro!$H$34</f>
        <v>21.240000000000002</v>
      </c>
      <c r="AF44" s="112">
        <f>[40]Outubro!$H$35</f>
        <v>29.880000000000003</v>
      </c>
      <c r="AG44" s="117">
        <f t="shared" ref="AG44" si="5">MAX(B44:AF44)</f>
        <v>39.24</v>
      </c>
      <c r="AH44" s="116">
        <f t="shared" ref="AH44" si="6">AVERAGE(B44:AF44)</f>
        <v>24.503225806451617</v>
      </c>
      <c r="AJ44" t="s">
        <v>35</v>
      </c>
      <c r="AK44" t="s">
        <v>35</v>
      </c>
      <c r="AL44" t="s">
        <v>35</v>
      </c>
    </row>
    <row r="45" spans="1:38" hidden="1" x14ac:dyDescent="0.2">
      <c r="A45" s="48" t="s">
        <v>141</v>
      </c>
      <c r="B45" s="112" t="str">
        <f>[41]Outubro!$H$5</f>
        <v>*</v>
      </c>
      <c r="C45" s="112" t="str">
        <f>[41]Outubro!$H$6</f>
        <v>*</v>
      </c>
      <c r="D45" s="112" t="str">
        <f>[41]Outubro!$H$7</f>
        <v>*</v>
      </c>
      <c r="E45" s="112" t="str">
        <f>[41]Outubro!$H$8</f>
        <v>*</v>
      </c>
      <c r="F45" s="112" t="str">
        <f>[41]Outubro!$H$9</f>
        <v>*</v>
      </c>
      <c r="G45" s="112" t="str">
        <f>[41]Outubro!$H$10</f>
        <v>*</v>
      </c>
      <c r="H45" s="112" t="str">
        <f>[41]Outubro!$H$11</f>
        <v>*</v>
      </c>
      <c r="I45" s="112" t="str">
        <f>[41]Outubro!$H$12</f>
        <v>*</v>
      </c>
      <c r="J45" s="112" t="str">
        <f>[41]Outubro!$H$13</f>
        <v>*</v>
      </c>
      <c r="K45" s="112" t="str">
        <f>[41]Outubro!$H$14</f>
        <v>*</v>
      </c>
      <c r="L45" s="112" t="str">
        <f>[41]Outubro!$H$15</f>
        <v>*</v>
      </c>
      <c r="M45" s="112" t="str">
        <f>[41]Outubro!$H$16</f>
        <v>*</v>
      </c>
      <c r="N45" s="112" t="str">
        <f>[41]Outubro!$H$17</f>
        <v>*</v>
      </c>
      <c r="O45" s="112" t="str">
        <f>[41]Outubro!$H$18</f>
        <v>*</v>
      </c>
      <c r="P45" s="112" t="str">
        <f>[41]Outubro!$H$19</f>
        <v>*</v>
      </c>
      <c r="Q45" s="112" t="str">
        <f>[41]Outubro!$H$20</f>
        <v>*</v>
      </c>
      <c r="R45" s="112" t="str">
        <f>[41]Outubro!$H$21</f>
        <v>*</v>
      </c>
      <c r="S45" s="112" t="str">
        <f>[41]Outubro!$H$22</f>
        <v>*</v>
      </c>
      <c r="T45" s="112" t="str">
        <f>[41]Outubro!$H$23</f>
        <v>*</v>
      </c>
      <c r="U45" s="112" t="str">
        <f>[41]Outubro!$H$24</f>
        <v>*</v>
      </c>
      <c r="V45" s="112" t="str">
        <f>[41]Outubro!$H$25</f>
        <v>*</v>
      </c>
      <c r="W45" s="112" t="str">
        <f>[41]Outubro!$H$26</f>
        <v>*</v>
      </c>
      <c r="X45" s="112" t="str">
        <f>[41]Outubro!$H$27</f>
        <v>*</v>
      </c>
      <c r="Y45" s="112" t="str">
        <f>[41]Outubro!$H$28</f>
        <v>*</v>
      </c>
      <c r="Z45" s="112" t="str">
        <f>[41]Outubro!$H$29</f>
        <v>*</v>
      </c>
      <c r="AA45" s="112" t="str">
        <f>[41]Outubro!$H$30</f>
        <v>*</v>
      </c>
      <c r="AB45" s="112" t="str">
        <f>[41]Outubro!$H$31</f>
        <v>*</v>
      </c>
      <c r="AC45" s="112" t="str">
        <f>[41]Outubro!$H$32</f>
        <v>*</v>
      </c>
      <c r="AD45" s="112" t="str">
        <f>[41]Outubro!$H$33</f>
        <v>*</v>
      </c>
      <c r="AE45" s="112" t="str">
        <f>[41]Outubro!$H$34</f>
        <v>*</v>
      </c>
      <c r="AF45" s="112" t="str">
        <f>[41]Outubro!$H$35</f>
        <v>*</v>
      </c>
      <c r="AG45" s="117" t="s">
        <v>197</v>
      </c>
      <c r="AH45" s="116" t="s">
        <v>197</v>
      </c>
    </row>
    <row r="46" spans="1:38" x14ac:dyDescent="0.2">
      <c r="A46" s="48" t="s">
        <v>19</v>
      </c>
      <c r="B46" s="112">
        <f>[42]Outubro!$H$5</f>
        <v>0.72000000000000008</v>
      </c>
      <c r="C46" s="112">
        <f>[42]Outubro!$H$6</f>
        <v>1.08</v>
      </c>
      <c r="D46" s="112">
        <f>[42]Outubro!$H$7</f>
        <v>10.44</v>
      </c>
      <c r="E46" s="112">
        <f>[42]Outubro!$H$8</f>
        <v>15.48</v>
      </c>
      <c r="F46" s="112">
        <f>[42]Outubro!$H$9</f>
        <v>0.36000000000000004</v>
      </c>
      <c r="G46" s="112">
        <f>[42]Outubro!$H$10</f>
        <v>7.5600000000000005</v>
      </c>
      <c r="H46" s="112">
        <f>[42]Outubro!$H$11</f>
        <v>15.840000000000002</v>
      </c>
      <c r="I46" s="112">
        <f>[42]Outubro!$H$12</f>
        <v>2.52</v>
      </c>
      <c r="J46" s="112">
        <f>[42]Outubro!$H$13</f>
        <v>0</v>
      </c>
      <c r="K46" s="112">
        <f>[42]Outubro!$H$14</f>
        <v>10.44</v>
      </c>
      <c r="L46" s="112">
        <f>[42]Outubro!$H$15</f>
        <v>14.76</v>
      </c>
      <c r="M46" s="112">
        <f>[42]Outubro!$H$16</f>
        <v>4.6800000000000006</v>
      </c>
      <c r="N46" s="112">
        <f>[42]Outubro!$H$17</f>
        <v>2.52</v>
      </c>
      <c r="O46" s="112">
        <f>[42]Outubro!$H$18</f>
        <v>3.24</v>
      </c>
      <c r="P46" s="112">
        <f>[42]Outubro!$H$19</f>
        <v>15.840000000000002</v>
      </c>
      <c r="Q46" s="112">
        <f>[42]Outubro!$H$20</f>
        <v>15.840000000000002</v>
      </c>
      <c r="R46" s="112">
        <f>[42]Outubro!$H$21</f>
        <v>8.64</v>
      </c>
      <c r="S46" s="112">
        <f>[42]Outubro!$H$22</f>
        <v>14.04</v>
      </c>
      <c r="T46" s="112">
        <f>[42]Outubro!$H$23</f>
        <v>11.16</v>
      </c>
      <c r="U46" s="112">
        <f>[42]Outubro!$H$24</f>
        <v>3.24</v>
      </c>
      <c r="V46" s="112">
        <f>[42]Outubro!$H$25</f>
        <v>13.32</v>
      </c>
      <c r="W46" s="112">
        <f>[42]Outubro!$H$26</f>
        <v>11.879999999999999</v>
      </c>
      <c r="X46" s="112">
        <f>[42]Outubro!$H$27</f>
        <v>13.32</v>
      </c>
      <c r="Y46" s="112">
        <f>[42]Outubro!$H$28</f>
        <v>16.2</v>
      </c>
      <c r="Z46" s="112">
        <f>[42]Outubro!$H$29</f>
        <v>0</v>
      </c>
      <c r="AA46" s="112">
        <f>[42]Outubro!$H$30</f>
        <v>12.6</v>
      </c>
      <c r="AB46" s="112">
        <f>[42]Outubro!$H$31</f>
        <v>5.04</v>
      </c>
      <c r="AC46" s="112">
        <f>[42]Outubro!$H$32</f>
        <v>11.520000000000001</v>
      </c>
      <c r="AD46" s="112">
        <f>[42]Outubro!$H$33</f>
        <v>12.6</v>
      </c>
      <c r="AE46" s="112">
        <f>[42]Outubro!$H$34</f>
        <v>13.32</v>
      </c>
      <c r="AF46" s="112">
        <f>[42]Outubro!$H$35</f>
        <v>7.5600000000000005</v>
      </c>
      <c r="AG46" s="117">
        <f t="shared" si="3"/>
        <v>16.2</v>
      </c>
      <c r="AH46" s="116">
        <f t="shared" si="4"/>
        <v>8.8954838709677411</v>
      </c>
      <c r="AI46" s="12" t="s">
        <v>35</v>
      </c>
      <c r="AL46" t="s">
        <v>35</v>
      </c>
    </row>
    <row r="47" spans="1:38" x14ac:dyDescent="0.2">
      <c r="A47" s="48" t="s">
        <v>23</v>
      </c>
      <c r="B47" s="112">
        <f>[43]Outubro!$H$5</f>
        <v>15.120000000000001</v>
      </c>
      <c r="C47" s="112">
        <f>[43]Outubro!$H$6</f>
        <v>9.7200000000000006</v>
      </c>
      <c r="D47" s="112">
        <f>[43]Outubro!$H$7</f>
        <v>16.2</v>
      </c>
      <c r="E47" s="112">
        <f>[43]Outubro!$H$8</f>
        <v>19.079999999999998</v>
      </c>
      <c r="F47" s="112">
        <f>[43]Outubro!$H$9</f>
        <v>14.76</v>
      </c>
      <c r="G47" s="112">
        <f>[43]Outubro!$H$10</f>
        <v>15.48</v>
      </c>
      <c r="H47" s="112">
        <f>[43]Outubro!$H$11</f>
        <v>14.04</v>
      </c>
      <c r="I47" s="112">
        <f>[43]Outubro!$H$12</f>
        <v>18.720000000000002</v>
      </c>
      <c r="J47" s="112">
        <f>[43]Outubro!$H$13</f>
        <v>17.28</v>
      </c>
      <c r="K47" s="112">
        <f>[43]Outubro!$H$14</f>
        <v>16.559999999999999</v>
      </c>
      <c r="L47" s="112">
        <f>[43]Outubro!$H$15</f>
        <v>16.920000000000002</v>
      </c>
      <c r="M47" s="112">
        <f>[43]Outubro!$H$16</f>
        <v>12.96</v>
      </c>
      <c r="N47" s="112">
        <f>[43]Outubro!$H$17</f>
        <v>14.04</v>
      </c>
      <c r="O47" s="112">
        <f>[43]Outubro!$H$18</f>
        <v>13.32</v>
      </c>
      <c r="P47" s="112">
        <f>[43]Outubro!$H$19</f>
        <v>14.04</v>
      </c>
      <c r="Q47" s="112">
        <f>[43]Outubro!$H$20</f>
        <v>19.079999999999998</v>
      </c>
      <c r="R47" s="112">
        <f>[43]Outubro!$H$21</f>
        <v>14.76</v>
      </c>
      <c r="S47" s="112">
        <f>[43]Outubro!$H$22</f>
        <v>15.120000000000001</v>
      </c>
      <c r="T47" s="112">
        <f>[43]Outubro!$H$23</f>
        <v>22.68</v>
      </c>
      <c r="U47" s="112">
        <f>[43]Outubro!$H$24</f>
        <v>30.6</v>
      </c>
      <c r="V47" s="112">
        <f>[43]Outubro!$H$25</f>
        <v>11.879999999999999</v>
      </c>
      <c r="W47" s="112">
        <f>[43]Outubro!$H$26</f>
        <v>15.48</v>
      </c>
      <c r="X47" s="112">
        <f>[43]Outubro!$H$27</f>
        <v>12.24</v>
      </c>
      <c r="Y47" s="112">
        <f>[43]Outubro!$H$28</f>
        <v>18.720000000000002</v>
      </c>
      <c r="Z47" s="112">
        <f>[43]Outubro!$H$29</f>
        <v>10.8</v>
      </c>
      <c r="AA47" s="112">
        <f>[43]Outubro!$H$30</f>
        <v>10.44</v>
      </c>
      <c r="AB47" s="112">
        <f>[43]Outubro!$H$31</f>
        <v>18</v>
      </c>
      <c r="AC47" s="112">
        <f>[43]Outubro!$H$32</f>
        <v>21.96</v>
      </c>
      <c r="AD47" s="112">
        <f>[43]Outubro!$H$33</f>
        <v>16.559999999999999</v>
      </c>
      <c r="AE47" s="112">
        <f>[43]Outubro!$H$34</f>
        <v>11.879999999999999</v>
      </c>
      <c r="AF47" s="112">
        <f>[43]Outubro!$H$35</f>
        <v>10.8</v>
      </c>
      <c r="AG47" s="117">
        <f t="shared" si="3"/>
        <v>30.6</v>
      </c>
      <c r="AH47" s="116">
        <f t="shared" si="4"/>
        <v>15.781935483870971</v>
      </c>
    </row>
    <row r="48" spans="1:38" x14ac:dyDescent="0.2">
      <c r="A48" s="48" t="s">
        <v>34</v>
      </c>
      <c r="B48" s="112">
        <f>[44]Outubro!$H$5</f>
        <v>29.880000000000003</v>
      </c>
      <c r="C48" s="112">
        <f>[44]Outubro!$H$6</f>
        <v>18.36</v>
      </c>
      <c r="D48" s="112">
        <f>[44]Outubro!$H$7</f>
        <v>26.64</v>
      </c>
      <c r="E48" s="112">
        <f>[44]Outubro!$H$8</f>
        <v>29.880000000000003</v>
      </c>
      <c r="F48" s="112">
        <f>[44]Outubro!$H$9</f>
        <v>26.64</v>
      </c>
      <c r="G48" s="112">
        <f>[44]Outubro!$H$10</f>
        <v>23.400000000000002</v>
      </c>
      <c r="H48" s="112">
        <f>[44]Outubro!$H$11</f>
        <v>27.36</v>
      </c>
      <c r="I48" s="112">
        <f>[44]Outubro!$H$12</f>
        <v>30.96</v>
      </c>
      <c r="J48" s="112">
        <f>[44]Outubro!$H$13</f>
        <v>22.32</v>
      </c>
      <c r="K48" s="112">
        <f>[44]Outubro!$H$14</f>
        <v>37.440000000000005</v>
      </c>
      <c r="L48" s="112">
        <f>[44]Outubro!$H$15</f>
        <v>18.720000000000002</v>
      </c>
      <c r="M48" s="112">
        <f>[44]Outubro!$H$16</f>
        <v>31.680000000000003</v>
      </c>
      <c r="N48" s="112">
        <f>[44]Outubro!$H$17</f>
        <v>20.88</v>
      </c>
      <c r="O48" s="112">
        <f>[44]Outubro!$H$18</f>
        <v>36.36</v>
      </c>
      <c r="P48" s="112">
        <f>[44]Outubro!$H$19</f>
        <v>27.720000000000002</v>
      </c>
      <c r="Q48" s="112">
        <f>[44]Outubro!$H$20</f>
        <v>39.24</v>
      </c>
      <c r="R48" s="112">
        <f>[44]Outubro!$H$21</f>
        <v>23.040000000000003</v>
      </c>
      <c r="S48" s="112">
        <f>[44]Outubro!$H$22</f>
        <v>18</v>
      </c>
      <c r="T48" s="112">
        <f>[44]Outubro!$H$23</f>
        <v>25.2</v>
      </c>
      <c r="U48" s="112">
        <f>[44]Outubro!$H$24</f>
        <v>36.72</v>
      </c>
      <c r="V48" s="112">
        <f>[44]Outubro!$H$25</f>
        <v>27.720000000000002</v>
      </c>
      <c r="W48" s="112">
        <f>[44]Outubro!$H$26</f>
        <v>29.16</v>
      </c>
      <c r="X48" s="112">
        <f>[44]Outubro!$H$27</f>
        <v>20.88</v>
      </c>
      <c r="Y48" s="112">
        <f>[44]Outubro!$H$28</f>
        <v>47.519999999999996</v>
      </c>
      <c r="Z48" s="112">
        <f>[44]Outubro!$H$29</f>
        <v>22.32</v>
      </c>
      <c r="AA48" s="112">
        <f>[44]Outubro!$H$30</f>
        <v>17.28</v>
      </c>
      <c r="AB48" s="112">
        <f>[44]Outubro!$H$31</f>
        <v>29.880000000000003</v>
      </c>
      <c r="AC48" s="112">
        <f>[44]Outubro!$H$32</f>
        <v>34.92</v>
      </c>
      <c r="AD48" s="112">
        <f>[44]Outubro!$H$33</f>
        <v>33.840000000000003</v>
      </c>
      <c r="AE48" s="112">
        <f>[44]Outubro!$H$34</f>
        <v>29.880000000000003</v>
      </c>
      <c r="AF48" s="112">
        <f>[44]Outubro!$H$35</f>
        <v>13.68</v>
      </c>
      <c r="AG48" s="117">
        <f t="shared" si="3"/>
        <v>47.519999999999996</v>
      </c>
      <c r="AH48" s="116">
        <f t="shared" si="4"/>
        <v>27.66193548387097</v>
      </c>
      <c r="AI48" s="12" t="s">
        <v>35</v>
      </c>
    </row>
    <row r="49" spans="1:38" x14ac:dyDescent="0.2">
      <c r="A49" s="48" t="s">
        <v>20</v>
      </c>
      <c r="B49" s="112">
        <f>[45]Outubro!$H$5</f>
        <v>10.08</v>
      </c>
      <c r="C49" s="112">
        <f>[45]Outubro!$H$6</f>
        <v>10.44</v>
      </c>
      <c r="D49" s="112">
        <f>[45]Outubro!$H$7</f>
        <v>9.7200000000000006</v>
      </c>
      <c r="E49" s="112">
        <f>[45]Outubro!$H$8</f>
        <v>12.96</v>
      </c>
      <c r="F49" s="112">
        <f>[45]Outubro!$H$9</f>
        <v>15.48</v>
      </c>
      <c r="G49" s="112">
        <f>[45]Outubro!$H$10</f>
        <v>11.16</v>
      </c>
      <c r="H49" s="112">
        <f>[45]Outubro!$H$11</f>
        <v>16.559999999999999</v>
      </c>
      <c r="I49" s="112">
        <f>[45]Outubro!$H$12</f>
        <v>15.120000000000001</v>
      </c>
      <c r="J49" s="112">
        <f>[45]Outubro!$H$13</f>
        <v>7.9200000000000008</v>
      </c>
      <c r="K49" s="112">
        <f>[45]Outubro!$H$14</f>
        <v>7.9200000000000008</v>
      </c>
      <c r="L49" s="112">
        <f>[45]Outubro!$H$15</f>
        <v>10.08</v>
      </c>
      <c r="M49" s="112">
        <f>[45]Outubro!$H$16</f>
        <v>17.64</v>
      </c>
      <c r="N49" s="112">
        <f>[45]Outubro!$H$17</f>
        <v>10.08</v>
      </c>
      <c r="O49" s="112">
        <f>[45]Outubro!$H$18</f>
        <v>8.2799999999999994</v>
      </c>
      <c r="P49" s="112">
        <f>[45]Outubro!$H$19</f>
        <v>11.16</v>
      </c>
      <c r="Q49" s="112">
        <f>[45]Outubro!$H$20</f>
        <v>12.6</v>
      </c>
      <c r="R49" s="112">
        <f>[45]Outubro!$H$21</f>
        <v>10.8</v>
      </c>
      <c r="S49" s="112">
        <f>[45]Outubro!$H$22</f>
        <v>10.8</v>
      </c>
      <c r="T49" s="112">
        <f>[45]Outubro!$H$23</f>
        <v>11.16</v>
      </c>
      <c r="U49" s="112">
        <f>[45]Outubro!$H$24</f>
        <v>10.8</v>
      </c>
      <c r="V49" s="112">
        <f>[45]Outubro!$H$25</f>
        <v>8.64</v>
      </c>
      <c r="W49" s="112">
        <f>[45]Outubro!$H$26</f>
        <v>8.64</v>
      </c>
      <c r="X49" s="112">
        <f>[45]Outubro!$H$27</f>
        <v>14.04</v>
      </c>
      <c r="Y49" s="112">
        <f>[45]Outubro!$H$28</f>
        <v>15.48</v>
      </c>
      <c r="Z49" s="112">
        <f>[45]Outubro!$H$29</f>
        <v>8.64</v>
      </c>
      <c r="AA49" s="112">
        <f>[45]Outubro!$H$30</f>
        <v>11.520000000000001</v>
      </c>
      <c r="AB49" s="112">
        <f>[45]Outubro!$H$31</f>
        <v>28.08</v>
      </c>
      <c r="AC49" s="112">
        <f>[45]Outubro!$H$32</f>
        <v>12.6</v>
      </c>
      <c r="AD49" s="112">
        <f>[45]Outubro!$H$33</f>
        <v>13.32</v>
      </c>
      <c r="AE49" s="112">
        <f>[45]Outubro!$H$34</f>
        <v>11.520000000000001</v>
      </c>
      <c r="AF49" s="112">
        <f>[45]Outubro!$H$35</f>
        <v>9</v>
      </c>
      <c r="AG49" s="117">
        <f t="shared" si="3"/>
        <v>28.08</v>
      </c>
      <c r="AH49" s="116">
        <f t="shared" si="4"/>
        <v>12.007741935483871</v>
      </c>
    </row>
    <row r="50" spans="1:38" s="5" customFormat="1" ht="17.100000000000001" customHeight="1" x14ac:dyDescent="0.2">
      <c r="A50" s="49" t="s">
        <v>24</v>
      </c>
      <c r="B50" s="113">
        <f t="shared" ref="B50:AG50" si="7">MAX(B5:B49)</f>
        <v>32.76</v>
      </c>
      <c r="C50" s="113">
        <f t="shared" si="7"/>
        <v>19.8</v>
      </c>
      <c r="D50" s="113">
        <f t="shared" si="7"/>
        <v>32.04</v>
      </c>
      <c r="E50" s="113">
        <f t="shared" si="7"/>
        <v>38.880000000000003</v>
      </c>
      <c r="F50" s="113">
        <f t="shared" si="7"/>
        <v>31.680000000000003</v>
      </c>
      <c r="G50" s="113">
        <f t="shared" si="7"/>
        <v>37.440000000000005</v>
      </c>
      <c r="H50" s="113">
        <f t="shared" si="7"/>
        <v>38.159999999999997</v>
      </c>
      <c r="I50" s="113">
        <f t="shared" si="7"/>
        <v>33.480000000000004</v>
      </c>
      <c r="J50" s="113">
        <f t="shared" si="7"/>
        <v>22.32</v>
      </c>
      <c r="K50" s="113">
        <f t="shared" si="7"/>
        <v>37.440000000000005</v>
      </c>
      <c r="L50" s="113">
        <f t="shared" si="7"/>
        <v>38.159999999999997</v>
      </c>
      <c r="M50" s="113">
        <f t="shared" si="7"/>
        <v>37.080000000000005</v>
      </c>
      <c r="N50" s="113">
        <f t="shared" si="7"/>
        <v>27</v>
      </c>
      <c r="O50" s="113">
        <f t="shared" si="7"/>
        <v>36.36</v>
      </c>
      <c r="P50" s="113">
        <f t="shared" si="7"/>
        <v>31.680000000000003</v>
      </c>
      <c r="Q50" s="113">
        <f t="shared" si="7"/>
        <v>39.24</v>
      </c>
      <c r="R50" s="113">
        <f t="shared" si="7"/>
        <v>33.840000000000003</v>
      </c>
      <c r="S50" s="113">
        <f t="shared" si="7"/>
        <v>29.52</v>
      </c>
      <c r="T50" s="113">
        <f t="shared" si="7"/>
        <v>48.96</v>
      </c>
      <c r="U50" s="113">
        <f t="shared" si="7"/>
        <v>59.4</v>
      </c>
      <c r="V50" s="113">
        <f t="shared" si="7"/>
        <v>28.44</v>
      </c>
      <c r="W50" s="113">
        <f t="shared" si="7"/>
        <v>29.16</v>
      </c>
      <c r="X50" s="113">
        <f t="shared" si="7"/>
        <v>30.240000000000002</v>
      </c>
      <c r="Y50" s="113">
        <f t="shared" si="7"/>
        <v>47.519999999999996</v>
      </c>
      <c r="Z50" s="113">
        <f t="shared" si="7"/>
        <v>22.68</v>
      </c>
      <c r="AA50" s="113">
        <f t="shared" si="7"/>
        <v>25.2</v>
      </c>
      <c r="AB50" s="113">
        <f t="shared" si="7"/>
        <v>33.480000000000004</v>
      </c>
      <c r="AC50" s="113">
        <f t="shared" si="7"/>
        <v>42.84</v>
      </c>
      <c r="AD50" s="113">
        <f t="shared" si="7"/>
        <v>33.840000000000003</v>
      </c>
      <c r="AE50" s="113">
        <f t="shared" si="7"/>
        <v>37.800000000000004</v>
      </c>
      <c r="AF50" s="113">
        <f t="shared" ref="AF50" si="8">MAX(AF5:AF49)</f>
        <v>39.6</v>
      </c>
      <c r="AG50" s="117">
        <f t="shared" si="7"/>
        <v>59.4</v>
      </c>
      <c r="AH50" s="116">
        <f>AVERAGE(AH5:AH49)</f>
        <v>18.100817972350235</v>
      </c>
      <c r="AK50" s="5" t="s">
        <v>35</v>
      </c>
      <c r="AL50" s="5" t="s">
        <v>35</v>
      </c>
    </row>
    <row r="51" spans="1:38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/>
      <c r="AF51" s="50"/>
      <c r="AG51" s="43"/>
      <c r="AH51" s="44"/>
      <c r="AK51" t="s">
        <v>35</v>
      </c>
    </row>
    <row r="52" spans="1:38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  <c r="AJ52" t="s">
        <v>35</v>
      </c>
      <c r="AK52" t="s">
        <v>35</v>
      </c>
      <c r="AL52" t="s">
        <v>35</v>
      </c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</row>
    <row r="54" spans="1:38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  <c r="AL54" t="s">
        <v>35</v>
      </c>
    </row>
    <row r="55" spans="1:38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43"/>
      <c r="AH55" s="44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43"/>
      <c r="AH56" s="44"/>
      <c r="AK56" t="s">
        <v>35</v>
      </c>
    </row>
    <row r="57" spans="1:38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  <c r="AL58" s="12" t="s">
        <v>35</v>
      </c>
    </row>
    <row r="59" spans="1:38" x14ac:dyDescent="0.2">
      <c r="AL59" s="12" t="s">
        <v>35</v>
      </c>
    </row>
    <row r="60" spans="1:38" x14ac:dyDescent="0.2">
      <c r="AA60" s="3" t="s">
        <v>35</v>
      </c>
      <c r="AH60" t="s">
        <v>35</v>
      </c>
      <c r="AK60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200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4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8" s="4" customFormat="1" ht="16.5" customHeight="1" x14ac:dyDescent="0.2">
      <c r="A2" s="140" t="s">
        <v>21</v>
      </c>
      <c r="B2" s="146" t="s">
        <v>203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8"/>
    </row>
    <row r="3" spans="1:38" s="5" customFormat="1" ht="12" customHeight="1" x14ac:dyDescent="0.2">
      <c r="A3" s="141"/>
      <c r="B3" s="142">
        <v>1</v>
      </c>
      <c r="C3" s="144">
        <f>SUM(B3+1)</f>
        <v>2</v>
      </c>
      <c r="D3" s="144">
        <f t="shared" ref="D3:AD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f t="shared" si="0"/>
        <v>28</v>
      </c>
      <c r="AD3" s="144">
        <f t="shared" si="0"/>
        <v>29</v>
      </c>
      <c r="AE3" s="149">
        <v>30</v>
      </c>
      <c r="AF3" s="151">
        <v>31</v>
      </c>
      <c r="AG3" s="84" t="s">
        <v>193</v>
      </c>
    </row>
    <row r="4" spans="1:38" s="5" customFormat="1" ht="13.5" customHeight="1" x14ac:dyDescent="0.2">
      <c r="A4" s="141"/>
      <c r="B4" s="143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50"/>
      <c r="AF4" s="152"/>
      <c r="AG4" s="85" t="s">
        <v>25</v>
      </c>
    </row>
    <row r="5" spans="1:38" s="5" customFormat="1" x14ac:dyDescent="0.2">
      <c r="A5" s="77" t="s">
        <v>30</v>
      </c>
      <c r="B5" s="91" t="str">
        <f>[1]Outubro!$I$5</f>
        <v>*</v>
      </c>
      <c r="C5" s="91" t="str">
        <f>[1]Outubro!$I$6</f>
        <v>*</v>
      </c>
      <c r="D5" s="91" t="str">
        <f>[1]Outubro!$I$7</f>
        <v>*</v>
      </c>
      <c r="E5" s="91" t="str">
        <f>[1]Outubro!$I$8</f>
        <v>*</v>
      </c>
      <c r="F5" s="91" t="str">
        <f>[1]Outubro!$I$9</f>
        <v>*</v>
      </c>
      <c r="G5" s="91" t="str">
        <f>[1]Outubro!$I$10</f>
        <v>*</v>
      </c>
      <c r="H5" s="91" t="str">
        <f>[1]Outubro!$I$11</f>
        <v>*</v>
      </c>
      <c r="I5" s="91" t="str">
        <f>[1]Outubro!$I$12</f>
        <v>*</v>
      </c>
      <c r="J5" s="91" t="str">
        <f>[1]Outubro!$I$13</f>
        <v>*</v>
      </c>
      <c r="K5" s="91" t="str">
        <f>[1]Outubro!$I$14</f>
        <v>*</v>
      </c>
      <c r="L5" s="91" t="str">
        <f>[1]Outubro!$I$15</f>
        <v>*</v>
      </c>
      <c r="M5" s="91" t="str">
        <f>[1]Outubro!$I$16</f>
        <v>*</v>
      </c>
      <c r="N5" s="91" t="str">
        <f>[1]Outubro!$I$17</f>
        <v>*</v>
      </c>
      <c r="O5" s="91" t="str">
        <f>[1]Outubro!$I$18</f>
        <v>*</v>
      </c>
      <c r="P5" s="91" t="str">
        <f>[1]Outubro!$I$19</f>
        <v>*</v>
      </c>
      <c r="Q5" s="91" t="str">
        <f>[1]Outubro!$I$20</f>
        <v>*</v>
      </c>
      <c r="R5" s="91" t="str">
        <f>[1]Outubro!$I$21</f>
        <v>*</v>
      </c>
      <c r="S5" s="91" t="str">
        <f>[1]Outubro!$I$22</f>
        <v>*</v>
      </c>
      <c r="T5" s="91" t="str">
        <f>[1]Outubro!$I$23</f>
        <v>*</v>
      </c>
      <c r="U5" s="91" t="str">
        <f>[1]Outubro!$I$24</f>
        <v>*</v>
      </c>
      <c r="V5" s="91" t="str">
        <f>[1]Outubro!$I$25</f>
        <v>*</v>
      </c>
      <c r="W5" s="91" t="str">
        <f>[1]Outubro!$I$26</f>
        <v>*</v>
      </c>
      <c r="X5" s="91" t="str">
        <f>[1]Outubro!$I$27</f>
        <v>*</v>
      </c>
      <c r="Y5" s="91" t="str">
        <f>[1]Outubro!$I$28</f>
        <v>*</v>
      </c>
      <c r="Z5" s="91" t="str">
        <f>[1]Outubro!$I$29</f>
        <v>*</v>
      </c>
      <c r="AA5" s="91" t="str">
        <f>[1]Outubro!$I$30</f>
        <v>*</v>
      </c>
      <c r="AB5" s="91" t="str">
        <f>[1]Outubro!$I$31</f>
        <v>*</v>
      </c>
      <c r="AC5" s="91" t="str">
        <f>[1]Outubro!$I$32</f>
        <v>*</v>
      </c>
      <c r="AD5" s="91" t="str">
        <f>[1]Outubro!$I$33</f>
        <v>*</v>
      </c>
      <c r="AE5" s="91" t="str">
        <f>[1]Outubro!$I$34</f>
        <v>*</v>
      </c>
      <c r="AF5" s="91" t="str">
        <f>[1]Outubro!$I$35</f>
        <v>*</v>
      </c>
      <c r="AG5" s="92" t="str">
        <f>[1]Outubro!$I$36</f>
        <v>*</v>
      </c>
    </row>
    <row r="6" spans="1:38" x14ac:dyDescent="0.2">
      <c r="A6" s="77" t="s">
        <v>0</v>
      </c>
      <c r="B6" s="11" t="str">
        <f>[2]Outubro!$I$5</f>
        <v>*</v>
      </c>
      <c r="C6" s="11" t="str">
        <f>[2]Outubro!$I$6</f>
        <v>*</v>
      </c>
      <c r="D6" s="11" t="str">
        <f>[2]Outubro!$I$7</f>
        <v>*</v>
      </c>
      <c r="E6" s="11" t="str">
        <f>[2]Outubro!$I$8</f>
        <v>*</v>
      </c>
      <c r="F6" s="11" t="str">
        <f>[2]Outubro!$I$9</f>
        <v>*</v>
      </c>
      <c r="G6" s="11" t="str">
        <f>[2]Outubro!$I$10</f>
        <v>*</v>
      </c>
      <c r="H6" s="11" t="str">
        <f>[2]Outubro!$I$11</f>
        <v>*</v>
      </c>
      <c r="I6" s="11" t="str">
        <f>[2]Outubro!$I$12</f>
        <v>*</v>
      </c>
      <c r="J6" s="11" t="str">
        <f>[2]Outubro!$I$13</f>
        <v>*</v>
      </c>
      <c r="K6" s="11" t="str">
        <f>[2]Outubro!$I$14</f>
        <v>*</v>
      </c>
      <c r="L6" s="11" t="str">
        <f>[2]Outubro!$I$15</f>
        <v>*</v>
      </c>
      <c r="M6" s="11" t="str">
        <f>[2]Outubro!$I$16</f>
        <v>*</v>
      </c>
      <c r="N6" s="11" t="str">
        <f>[2]Outubro!$I$17</f>
        <v>*</v>
      </c>
      <c r="O6" s="11" t="str">
        <f>[2]Outubro!$I$18</f>
        <v>*</v>
      </c>
      <c r="P6" s="11" t="str">
        <f>[2]Outubro!$I$19</f>
        <v>*</v>
      </c>
      <c r="Q6" s="11" t="str">
        <f>[2]Outubro!$I$20</f>
        <v>*</v>
      </c>
      <c r="R6" s="11" t="str">
        <f>[2]Outubro!$I$21</f>
        <v>*</v>
      </c>
      <c r="S6" s="11" t="str">
        <f>[2]Outubro!$I$22</f>
        <v>*</v>
      </c>
      <c r="T6" s="90" t="str">
        <f>[2]Outubro!$I$23</f>
        <v>*</v>
      </c>
      <c r="U6" s="90" t="str">
        <f>[2]Outubro!$I$24</f>
        <v>*</v>
      </c>
      <c r="V6" s="90" t="str">
        <f>[2]Outubro!$I$25</f>
        <v>*</v>
      </c>
      <c r="W6" s="90" t="str">
        <f>[2]Outubro!$I$26</f>
        <v>*</v>
      </c>
      <c r="X6" s="90" t="str">
        <f>[2]Outubro!$I$27</f>
        <v>*</v>
      </c>
      <c r="Y6" s="90" t="str">
        <f>[2]Outubro!$I$28</f>
        <v>*</v>
      </c>
      <c r="Z6" s="90" t="str">
        <f>[2]Outubro!$I$29</f>
        <v>*</v>
      </c>
      <c r="AA6" s="90" t="str">
        <f>[2]Outubro!$I$30</f>
        <v>*</v>
      </c>
      <c r="AB6" s="90" t="str">
        <f>[2]Outubro!$I$31</f>
        <v>*</v>
      </c>
      <c r="AC6" s="90" t="str">
        <f>[2]Outubro!$I$32</f>
        <v>*</v>
      </c>
      <c r="AD6" s="90" t="str">
        <f>[2]Outubro!$I$33</f>
        <v>*</v>
      </c>
      <c r="AE6" s="90" t="str">
        <f>[2]Outubro!$I$34</f>
        <v>*</v>
      </c>
      <c r="AF6" s="90" t="str">
        <f>[2]Outubro!$I$35</f>
        <v>*</v>
      </c>
      <c r="AG6" s="87" t="str">
        <f>[2]Outubro!$I$36</f>
        <v>*</v>
      </c>
    </row>
    <row r="7" spans="1:38" x14ac:dyDescent="0.2">
      <c r="A7" s="77" t="s">
        <v>85</v>
      </c>
      <c r="B7" s="90" t="str">
        <f>[3]Outubro!$I$5</f>
        <v>*</v>
      </c>
      <c r="C7" s="90" t="str">
        <f>[3]Outubro!$I$6</f>
        <v>*</v>
      </c>
      <c r="D7" s="90" t="str">
        <f>[3]Outubro!$I$7</f>
        <v>*</v>
      </c>
      <c r="E7" s="90" t="str">
        <f>[3]Outubro!$I$8</f>
        <v>*</v>
      </c>
      <c r="F7" s="90" t="str">
        <f>[3]Outubro!$I$9</f>
        <v>*</v>
      </c>
      <c r="G7" s="90" t="str">
        <f>[3]Outubro!$I$10</f>
        <v>*</v>
      </c>
      <c r="H7" s="90" t="str">
        <f>[3]Outubro!$I$11</f>
        <v>*</v>
      </c>
      <c r="I7" s="90" t="str">
        <f>[3]Outubro!$I$12</f>
        <v>*</v>
      </c>
      <c r="J7" s="90" t="str">
        <f>[3]Outubro!$I$13</f>
        <v>*</v>
      </c>
      <c r="K7" s="90" t="str">
        <f>[3]Outubro!$I$14</f>
        <v>*</v>
      </c>
      <c r="L7" s="90" t="str">
        <f>[3]Outubro!$I$15</f>
        <v>*</v>
      </c>
      <c r="M7" s="90" t="str">
        <f>[3]Outubro!$I$16</f>
        <v>*</v>
      </c>
      <c r="N7" s="90" t="str">
        <f>[3]Outubro!$I$17</f>
        <v>*</v>
      </c>
      <c r="O7" s="90" t="str">
        <f>[3]Outubro!$I$18</f>
        <v>*</v>
      </c>
      <c r="P7" s="90" t="str">
        <f>[3]Outubro!$I$19</f>
        <v>*</v>
      </c>
      <c r="Q7" s="90" t="str">
        <f>[3]Outubro!$I$20</f>
        <v>*</v>
      </c>
      <c r="R7" s="90" t="str">
        <f>[3]Outubro!$I$21</f>
        <v>*</v>
      </c>
      <c r="S7" s="90" t="str">
        <f>[3]Outubro!$I$22</f>
        <v>*</v>
      </c>
      <c r="T7" s="90" t="str">
        <f>[3]Outubro!$I$23</f>
        <v>*</v>
      </c>
      <c r="U7" s="90" t="str">
        <f>[3]Outubro!$I$24</f>
        <v>*</v>
      </c>
      <c r="V7" s="90" t="str">
        <f>[3]Outubro!$I$25</f>
        <v>*</v>
      </c>
      <c r="W7" s="90" t="str">
        <f>[3]Outubro!$I$26</f>
        <v>*</v>
      </c>
      <c r="X7" s="90" t="str">
        <f>[3]Outubro!$I$27</f>
        <v>*</v>
      </c>
      <c r="Y7" s="90" t="str">
        <f>[3]Outubro!$I$28</f>
        <v>*</v>
      </c>
      <c r="Z7" s="90" t="str">
        <f>[3]Outubro!$I$29</f>
        <v>*</v>
      </c>
      <c r="AA7" s="90" t="str">
        <f>[3]Outubro!$I$30</f>
        <v>*</v>
      </c>
      <c r="AB7" s="90" t="str">
        <f>[3]Outubro!$I$31</f>
        <v>*</v>
      </c>
      <c r="AC7" s="90" t="str">
        <f>[3]Outubro!$I$32</f>
        <v>*</v>
      </c>
      <c r="AD7" s="90" t="str">
        <f>[3]Outubro!$I$33</f>
        <v>*</v>
      </c>
      <c r="AE7" s="90" t="str">
        <f>[3]Outubro!$I$34</f>
        <v>*</v>
      </c>
      <c r="AF7" s="90" t="str">
        <f>[3]Outubro!$I$35</f>
        <v>*</v>
      </c>
      <c r="AG7" s="87" t="str">
        <f>[3]Outubro!$I$36</f>
        <v>*</v>
      </c>
    </row>
    <row r="8" spans="1:38" x14ac:dyDescent="0.2">
      <c r="A8" s="77" t="s">
        <v>1</v>
      </c>
      <c r="B8" s="11" t="str">
        <f>[4]Outubro!$I$5</f>
        <v>*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*</v>
      </c>
      <c r="I8" s="11" t="str">
        <f>[4]Outubro!$I$12</f>
        <v>*</v>
      </c>
      <c r="J8" s="11" t="str">
        <f>[4]Outubro!$I$13</f>
        <v>*</v>
      </c>
      <c r="K8" s="11" t="str">
        <f>[4]Outubro!$I$14</f>
        <v>*</v>
      </c>
      <c r="L8" s="11" t="str">
        <f>[4]Outubro!$I$15</f>
        <v>*</v>
      </c>
      <c r="M8" s="11" t="str">
        <f>[4]Outubro!$I$16</f>
        <v>*</v>
      </c>
      <c r="N8" s="11" t="str">
        <f>[4]Outubro!$I$17</f>
        <v>*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90" t="str">
        <f>[4]Outubro!$I$23</f>
        <v>*</v>
      </c>
      <c r="U8" s="90" t="str">
        <f>[4]Outubro!$I$24</f>
        <v>*</v>
      </c>
      <c r="V8" s="90" t="str">
        <f>[4]Outubro!$I$25</f>
        <v>*</v>
      </c>
      <c r="W8" s="90" t="str">
        <f>[4]Outubro!$I$26</f>
        <v>*</v>
      </c>
      <c r="X8" s="90" t="str">
        <f>[4]Outubro!$I$27</f>
        <v>*</v>
      </c>
      <c r="Y8" s="90" t="str">
        <f>[4]Outubro!$I$28</f>
        <v>*</v>
      </c>
      <c r="Z8" s="90" t="str">
        <f>[4]Outubro!$I$29</f>
        <v>*</v>
      </c>
      <c r="AA8" s="90" t="str">
        <f>[4]Outubro!$I$30</f>
        <v>*</v>
      </c>
      <c r="AB8" s="90" t="str">
        <f>[4]Outubro!$I$31</f>
        <v>*</v>
      </c>
      <c r="AC8" s="90" t="str">
        <f>[4]Outubro!$I$32</f>
        <v>*</v>
      </c>
      <c r="AD8" s="90" t="str">
        <f>[4]Outubro!$I$33</f>
        <v>*</v>
      </c>
      <c r="AE8" s="90" t="str">
        <f>[4]Outubro!$I$34</f>
        <v>*</v>
      </c>
      <c r="AF8" s="90" t="str">
        <f>[4]Outubro!$I$35</f>
        <v>*</v>
      </c>
      <c r="AG8" s="87" t="str">
        <f>[4]Outubro!$I$36</f>
        <v>*</v>
      </c>
    </row>
    <row r="9" spans="1:38" x14ac:dyDescent="0.2">
      <c r="A9" s="77" t="s">
        <v>146</v>
      </c>
      <c r="B9" s="11" t="str">
        <f>[5]Outubro!$I$5</f>
        <v>*</v>
      </c>
      <c r="C9" s="11" t="str">
        <f>[5]Outubro!$I$6</f>
        <v>*</v>
      </c>
      <c r="D9" s="11" t="str">
        <f>[5]Outubro!$I$7</f>
        <v>*</v>
      </c>
      <c r="E9" s="11" t="str">
        <f>[5]Outubro!$I$8</f>
        <v>*</v>
      </c>
      <c r="F9" s="11" t="str">
        <f>[5]Outubro!$I$9</f>
        <v>*</v>
      </c>
      <c r="G9" s="11" t="str">
        <f>[5]Outubro!$I$10</f>
        <v>*</v>
      </c>
      <c r="H9" s="11" t="str">
        <f>[5]Outubro!$I$11</f>
        <v>*</v>
      </c>
      <c r="I9" s="11" t="str">
        <f>[5]Outubro!$I$12</f>
        <v>*</v>
      </c>
      <c r="J9" s="11" t="str">
        <f>[5]Outubro!$I$13</f>
        <v>*</v>
      </c>
      <c r="K9" s="11" t="str">
        <f>[5]Outubro!$I$14</f>
        <v>*</v>
      </c>
      <c r="L9" s="11" t="str">
        <f>[5]Outubro!$I$15</f>
        <v>*</v>
      </c>
      <c r="M9" s="11" t="str">
        <f>[5]Outubro!$I$16</f>
        <v>*</v>
      </c>
      <c r="N9" s="11" t="str">
        <f>[5]Outubro!$I$17</f>
        <v>*</v>
      </c>
      <c r="O9" s="11" t="str">
        <f>[5]Outubro!$I$18</f>
        <v>*</v>
      </c>
      <c r="P9" s="11" t="str">
        <f>[5]Outubro!$I$19</f>
        <v>*</v>
      </c>
      <c r="Q9" s="11" t="str">
        <f>[5]Outubro!$I$20</f>
        <v>*</v>
      </c>
      <c r="R9" s="11" t="str">
        <f>[5]Outubro!$I$21</f>
        <v>*</v>
      </c>
      <c r="S9" s="11" t="str">
        <f>[5]Outubro!$I$22</f>
        <v>*</v>
      </c>
      <c r="T9" s="90" t="str">
        <f>[5]Outubro!$I$23</f>
        <v>*</v>
      </c>
      <c r="U9" s="90" t="str">
        <f>[5]Outubro!$I$24</f>
        <v>*</v>
      </c>
      <c r="V9" s="90" t="str">
        <f>[5]Outubro!$I$25</f>
        <v>*</v>
      </c>
      <c r="W9" s="90" t="str">
        <f>[5]Outubro!$I$26</f>
        <v>*</v>
      </c>
      <c r="X9" s="90" t="str">
        <f>[5]Outubro!$I$27</f>
        <v>*</v>
      </c>
      <c r="Y9" s="90" t="str">
        <f>[5]Outubro!$I$28</f>
        <v>*</v>
      </c>
      <c r="Z9" s="90" t="str">
        <f>[5]Outubro!$I$29</f>
        <v>*</v>
      </c>
      <c r="AA9" s="90" t="str">
        <f>[5]Outubro!$I$30</f>
        <v>*</v>
      </c>
      <c r="AB9" s="90" t="str">
        <f>[5]Outubro!$I$31</f>
        <v>*</v>
      </c>
      <c r="AC9" s="90" t="str">
        <f>[5]Outubro!$I$32</f>
        <v>*</v>
      </c>
      <c r="AD9" s="90" t="str">
        <f>[5]Outubro!$I$33</f>
        <v>*</v>
      </c>
      <c r="AE9" s="90" t="str">
        <f>[5]Outubro!$I$34</f>
        <v>*</v>
      </c>
      <c r="AF9" s="90" t="str">
        <f>[5]Outubro!$I$35</f>
        <v>*</v>
      </c>
      <c r="AG9" s="95" t="str">
        <f>[5]Outubro!$I$36</f>
        <v>*</v>
      </c>
    </row>
    <row r="10" spans="1:38" x14ac:dyDescent="0.2">
      <c r="A10" s="77" t="s">
        <v>91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90" t="str">
        <f>[6]Outubro!$I$23</f>
        <v>*</v>
      </c>
      <c r="U10" s="90" t="str">
        <f>[6]Outubro!$I$24</f>
        <v>*</v>
      </c>
      <c r="V10" s="90" t="str">
        <f>[6]Outubro!$I$25</f>
        <v>*</v>
      </c>
      <c r="W10" s="90" t="str">
        <f>[6]Outubro!$I$26</f>
        <v>*</v>
      </c>
      <c r="X10" s="90" t="str">
        <f>[6]Outubro!$I$27</f>
        <v>*</v>
      </c>
      <c r="Y10" s="90" t="str">
        <f>[6]Outubro!$I$28</f>
        <v>*</v>
      </c>
      <c r="Z10" s="90" t="str">
        <f>[6]Outubro!$I$29</f>
        <v>*</v>
      </c>
      <c r="AA10" s="90" t="str">
        <f>[6]Outubro!$I$30</f>
        <v>*</v>
      </c>
      <c r="AB10" s="90" t="str">
        <f>[6]Outubro!$I$31</f>
        <v>*</v>
      </c>
      <c r="AC10" s="90" t="str">
        <f>[6]Outubro!$I$32</f>
        <v>*</v>
      </c>
      <c r="AD10" s="90" t="str">
        <f>[6]Outubro!$I$33</f>
        <v>*</v>
      </c>
      <c r="AE10" s="90" t="str">
        <f>[6]Outubro!$I$34</f>
        <v>*</v>
      </c>
      <c r="AF10" s="90" t="str">
        <f>[6]Outubro!$I$35</f>
        <v>*</v>
      </c>
      <c r="AG10" s="95" t="str">
        <f>[6]Outubro!$I$36</f>
        <v>*</v>
      </c>
    </row>
    <row r="11" spans="1:38" x14ac:dyDescent="0.2">
      <c r="A11" s="77" t="s">
        <v>49</v>
      </c>
      <c r="B11" s="11" t="str">
        <f>[7]Outubro!$I$5</f>
        <v>*</v>
      </c>
      <c r="C11" s="11" t="str">
        <f>[7]Outubro!$I$6</f>
        <v>*</v>
      </c>
      <c r="D11" s="11" t="str">
        <f>[7]Outubro!$I$7</f>
        <v>*</v>
      </c>
      <c r="E11" s="11" t="str">
        <f>[7]Outubro!$I$8</f>
        <v>*</v>
      </c>
      <c r="F11" s="11" t="str">
        <f>[7]Outubro!$I$9</f>
        <v>*</v>
      </c>
      <c r="G11" s="11" t="str">
        <f>[7]Outubro!$I$10</f>
        <v>*</v>
      </c>
      <c r="H11" s="11" t="str">
        <f>[7]Outubro!$I$11</f>
        <v>*</v>
      </c>
      <c r="I11" s="11" t="str">
        <f>[7]Outubro!$I$12</f>
        <v>*</v>
      </c>
      <c r="J11" s="11" t="str">
        <f>[7]Outubro!$I$13</f>
        <v>*</v>
      </c>
      <c r="K11" s="11" t="str">
        <f>[7]Outubro!$I$14</f>
        <v>*</v>
      </c>
      <c r="L11" s="11" t="str">
        <f>[7]Outubro!$I$15</f>
        <v>*</v>
      </c>
      <c r="M11" s="11" t="str">
        <f>[7]Outubro!$I$16</f>
        <v>*</v>
      </c>
      <c r="N11" s="11" t="str">
        <f>[7]Outubro!$I$17</f>
        <v>*</v>
      </c>
      <c r="O11" s="11" t="str">
        <f>[7]Outubro!$I$18</f>
        <v>*</v>
      </c>
      <c r="P11" s="11" t="str">
        <f>[7]Outubro!$I$19</f>
        <v>*</v>
      </c>
      <c r="Q11" s="11" t="str">
        <f>[7]Outubro!$I$20</f>
        <v>*</v>
      </c>
      <c r="R11" s="11" t="str">
        <f>[7]Outubro!$I$21</f>
        <v>*</v>
      </c>
      <c r="S11" s="11" t="str">
        <f>[7]Outubro!$I$22</f>
        <v>*</v>
      </c>
      <c r="T11" s="90" t="str">
        <f>[7]Outubro!$I$23</f>
        <v>*</v>
      </c>
      <c r="U11" s="90" t="str">
        <f>[7]Outubro!$I$24</f>
        <v>*</v>
      </c>
      <c r="V11" s="90" t="str">
        <f>[7]Outubro!$I$25</f>
        <v>*</v>
      </c>
      <c r="W11" s="90" t="str">
        <f>[7]Outubro!$I$26</f>
        <v>*</v>
      </c>
      <c r="X11" s="90" t="str">
        <f>[7]Outubro!$I$27</f>
        <v>*</v>
      </c>
      <c r="Y11" s="90" t="str">
        <f>[7]Outubro!$I$28</f>
        <v>*</v>
      </c>
      <c r="Z11" s="90" t="str">
        <f>[7]Outubro!$I$29</f>
        <v>*</v>
      </c>
      <c r="AA11" s="90" t="str">
        <f>[7]Outubro!$I$30</f>
        <v>*</v>
      </c>
      <c r="AB11" s="90" t="str">
        <f>[7]Outubro!$I$31</f>
        <v>*</v>
      </c>
      <c r="AC11" s="90" t="str">
        <f>[7]Outubro!$I$32</f>
        <v>*</v>
      </c>
      <c r="AD11" s="90" t="str">
        <f>[7]Outubro!$I$33</f>
        <v>*</v>
      </c>
      <c r="AE11" s="90" t="str">
        <f>[7]Outubro!$I$34</f>
        <v>*</v>
      </c>
      <c r="AF11" s="90" t="str">
        <f>[7]Outubro!$I$35</f>
        <v>*</v>
      </c>
      <c r="AG11" s="87" t="str">
        <f>[7]Outubro!$I$36</f>
        <v>*</v>
      </c>
    </row>
    <row r="12" spans="1:38" x14ac:dyDescent="0.2">
      <c r="A12" s="77" t="s">
        <v>31</v>
      </c>
      <c r="B12" s="93" t="str">
        <f>[8]Outubro!$I$5</f>
        <v>*</v>
      </c>
      <c r="C12" s="93" t="str">
        <f>[8]Outubro!$I$6</f>
        <v>*</v>
      </c>
      <c r="D12" s="93" t="str">
        <f>[8]Outubro!$I$7</f>
        <v>*</v>
      </c>
      <c r="E12" s="93" t="str">
        <f>[8]Outubro!$I$8</f>
        <v>*</v>
      </c>
      <c r="F12" s="93" t="str">
        <f>[8]Outubro!$I$9</f>
        <v>*</v>
      </c>
      <c r="G12" s="93" t="str">
        <f>[8]Outubro!$I$10</f>
        <v>*</v>
      </c>
      <c r="H12" s="93" t="str">
        <f>[8]Outubro!$I$11</f>
        <v>*</v>
      </c>
      <c r="I12" s="93" t="str">
        <f>[8]Outubro!$I$12</f>
        <v>*</v>
      </c>
      <c r="J12" s="93" t="str">
        <f>[8]Outubro!$I$13</f>
        <v>*</v>
      </c>
      <c r="K12" s="93" t="str">
        <f>[8]Outubro!$I$14</f>
        <v>*</v>
      </c>
      <c r="L12" s="93" t="str">
        <f>[8]Outubro!$I$15</f>
        <v>*</v>
      </c>
      <c r="M12" s="93" t="str">
        <f>[8]Outubro!$I$16</f>
        <v>*</v>
      </c>
      <c r="N12" s="93" t="str">
        <f>[8]Outubro!$I$17</f>
        <v>*</v>
      </c>
      <c r="O12" s="93" t="str">
        <f>[8]Outubro!$I$18</f>
        <v>*</v>
      </c>
      <c r="P12" s="93" t="str">
        <f>[8]Outubro!$I$19</f>
        <v>*</v>
      </c>
      <c r="Q12" s="93" t="str">
        <f>[8]Outubro!$I$20</f>
        <v>*</v>
      </c>
      <c r="R12" s="93" t="str">
        <f>[8]Outubro!$I$21</f>
        <v>*</v>
      </c>
      <c r="S12" s="93" t="str">
        <f>[8]Outubro!$I$22</f>
        <v>*</v>
      </c>
      <c r="T12" s="90" t="str">
        <f>[8]Outubro!$I$23</f>
        <v>*</v>
      </c>
      <c r="U12" s="90" t="str">
        <f>[8]Outubro!$I$24</f>
        <v>*</v>
      </c>
      <c r="V12" s="90" t="str">
        <f>[8]Outubro!$I$25</f>
        <v>*</v>
      </c>
      <c r="W12" s="90" t="str">
        <f>[8]Outubro!$I$26</f>
        <v>*</v>
      </c>
      <c r="X12" s="90" t="str">
        <f>[8]Outubro!$I$27</f>
        <v>*</v>
      </c>
      <c r="Y12" s="90" t="str">
        <f>[8]Outubro!$I$28</f>
        <v>*</v>
      </c>
      <c r="Z12" s="90" t="str">
        <f>[8]Outubro!$I$29</f>
        <v>*</v>
      </c>
      <c r="AA12" s="90" t="str">
        <f>[8]Outubro!$I$30</f>
        <v>*</v>
      </c>
      <c r="AB12" s="90" t="str">
        <f>[8]Outubro!$I$31</f>
        <v>*</v>
      </c>
      <c r="AC12" s="90" t="str">
        <f>[8]Outubro!$I$32</f>
        <v>*</v>
      </c>
      <c r="AD12" s="90" t="str">
        <f>[8]Outubro!$I$33</f>
        <v>*</v>
      </c>
      <c r="AE12" s="90" t="str">
        <f>[8]Outubro!$I$34</f>
        <v>*</v>
      </c>
      <c r="AF12" s="90" t="str">
        <f>[8]Outubro!$I$35</f>
        <v>*</v>
      </c>
      <c r="AG12" s="87" t="str">
        <f>[8]Outubro!$I$36</f>
        <v>*</v>
      </c>
      <c r="AJ12" t="s">
        <v>35</v>
      </c>
    </row>
    <row r="13" spans="1:38" x14ac:dyDescent="0.2">
      <c r="A13" s="77" t="s">
        <v>94</v>
      </c>
      <c r="B13" s="11" t="str">
        <f>[9]Outubro!$I$5</f>
        <v>*</v>
      </c>
      <c r="C13" s="11" t="str">
        <f>[9]Outubro!$I$6</f>
        <v>*</v>
      </c>
      <c r="D13" s="11" t="str">
        <f>[9]Outubro!$I$7</f>
        <v>*</v>
      </c>
      <c r="E13" s="11" t="str">
        <f>[9]Outubro!$I$8</f>
        <v>*</v>
      </c>
      <c r="F13" s="11" t="str">
        <f>[9]Outubro!$I$9</f>
        <v>*</v>
      </c>
      <c r="G13" s="11" t="str">
        <f>[9]Outubro!$I$10</f>
        <v>*</v>
      </c>
      <c r="H13" s="11" t="str">
        <f>[9]Outubro!$I$11</f>
        <v>*</v>
      </c>
      <c r="I13" s="11" t="str">
        <f>[9]Outubro!$I$12</f>
        <v>*</v>
      </c>
      <c r="J13" s="11" t="str">
        <f>[9]Outubro!$I$13</f>
        <v>*</v>
      </c>
      <c r="K13" s="11" t="str">
        <f>[9]Outubro!$I$14</f>
        <v>*</v>
      </c>
      <c r="L13" s="11" t="str">
        <f>[9]Outubro!$I$15</f>
        <v>*</v>
      </c>
      <c r="M13" s="11" t="str">
        <f>[9]Outubro!$I$16</f>
        <v>*</v>
      </c>
      <c r="N13" s="11" t="str">
        <f>[9]Outubro!$I$17</f>
        <v>*</v>
      </c>
      <c r="O13" s="11" t="str">
        <f>[9]Outubro!$I$18</f>
        <v>*</v>
      </c>
      <c r="P13" s="11" t="str">
        <f>[9]Outubro!$I$19</f>
        <v>*</v>
      </c>
      <c r="Q13" s="11" t="str">
        <f>[9]Outubro!$I$20</f>
        <v>*</v>
      </c>
      <c r="R13" s="11" t="str">
        <f>[9]Outubro!$I$21</f>
        <v>*</v>
      </c>
      <c r="S13" s="11" t="str">
        <f>[9]Outubro!$I$22</f>
        <v>*</v>
      </c>
      <c r="T13" s="11" t="str">
        <f>[9]Outubro!$I$23</f>
        <v>*</v>
      </c>
      <c r="U13" s="11" t="str">
        <f>[9]Outubro!$I$24</f>
        <v>*</v>
      </c>
      <c r="V13" s="11" t="str">
        <f>[9]Outubro!$I$25</f>
        <v>*</v>
      </c>
      <c r="W13" s="11" t="str">
        <f>[9]Outubro!$I$26</f>
        <v>*</v>
      </c>
      <c r="X13" s="11" t="str">
        <f>[9]Outubro!$I$27</f>
        <v>*</v>
      </c>
      <c r="Y13" s="11" t="str">
        <f>[9]Outubro!$I$28</f>
        <v>*</v>
      </c>
      <c r="Z13" s="11" t="str">
        <f>[9]Outubro!$I$29</f>
        <v>*</v>
      </c>
      <c r="AA13" s="11" t="str">
        <f>[9]Outubro!$I$30</f>
        <v>*</v>
      </c>
      <c r="AB13" s="11" t="str">
        <f>[9]Outubro!$I$31</f>
        <v>*</v>
      </c>
      <c r="AC13" s="11" t="str">
        <f>[9]Outubro!$I$32</f>
        <v>*</v>
      </c>
      <c r="AD13" s="11" t="str">
        <f>[9]Outubro!$I$33</f>
        <v>*</v>
      </c>
      <c r="AE13" s="11" t="str">
        <f>[9]Outubro!$I$34</f>
        <v>*</v>
      </c>
      <c r="AF13" s="11" t="str">
        <f>[9]Outubro!$I$35</f>
        <v>*</v>
      </c>
      <c r="AG13" s="95" t="str">
        <f>[9]Outubro!$I$36</f>
        <v>*</v>
      </c>
      <c r="AL13" t="s">
        <v>35</v>
      </c>
    </row>
    <row r="14" spans="1:38" x14ac:dyDescent="0.2">
      <c r="A14" s="77" t="s">
        <v>98</v>
      </c>
      <c r="B14" s="93" t="str">
        <f>[10]Outubro!$I$5</f>
        <v>*</v>
      </c>
      <c r="C14" s="93" t="str">
        <f>[10]Outubro!$I$6</f>
        <v>*</v>
      </c>
      <c r="D14" s="93" t="str">
        <f>[10]Outubro!$I$7</f>
        <v>*</v>
      </c>
      <c r="E14" s="93" t="str">
        <f>[10]Outubro!$I$8</f>
        <v>*</v>
      </c>
      <c r="F14" s="93" t="str">
        <f>[10]Outubro!$I$9</f>
        <v>*</v>
      </c>
      <c r="G14" s="93" t="str">
        <f>[10]Outubro!$I$10</f>
        <v>*</v>
      </c>
      <c r="H14" s="93" t="str">
        <f>[10]Outubro!$I$11</f>
        <v>*</v>
      </c>
      <c r="I14" s="93" t="str">
        <f>[10]Outubro!$I$12</f>
        <v>*</v>
      </c>
      <c r="J14" s="93" t="str">
        <f>[10]Outubro!$I$13</f>
        <v>*</v>
      </c>
      <c r="K14" s="93" t="str">
        <f>[10]Outubro!$I$14</f>
        <v>*</v>
      </c>
      <c r="L14" s="93" t="str">
        <f>[10]Outubro!$I$15</f>
        <v>*</v>
      </c>
      <c r="M14" s="93" t="str">
        <f>[10]Outubro!$I$16</f>
        <v>*</v>
      </c>
      <c r="N14" s="93" t="str">
        <f>[10]Outubro!$I$17</f>
        <v>*</v>
      </c>
      <c r="O14" s="93" t="str">
        <f>[10]Outubro!$I$18</f>
        <v>*</v>
      </c>
      <c r="P14" s="93" t="str">
        <f>[10]Outubro!$I$19</f>
        <v>*</v>
      </c>
      <c r="Q14" s="93" t="str">
        <f>[10]Outubro!$I$20</f>
        <v>*</v>
      </c>
      <c r="R14" s="93" t="str">
        <f>[10]Outubro!$I$21</f>
        <v>*</v>
      </c>
      <c r="S14" s="93" t="str">
        <f>[10]Outubro!$I$22</f>
        <v>*</v>
      </c>
      <c r="T14" s="90" t="str">
        <f>[10]Outubro!$I$23</f>
        <v>*</v>
      </c>
      <c r="U14" s="90" t="str">
        <f>[10]Outubro!$I$24</f>
        <v>*</v>
      </c>
      <c r="V14" s="90" t="str">
        <f>[10]Outubro!$I$25</f>
        <v>*</v>
      </c>
      <c r="W14" s="90" t="str">
        <f>[10]Outubro!$I$26</f>
        <v>*</v>
      </c>
      <c r="X14" s="90" t="str">
        <f>[10]Outubro!$I$27</f>
        <v>*</v>
      </c>
      <c r="Y14" s="90" t="str">
        <f>[10]Outubro!$I$28</f>
        <v>*</v>
      </c>
      <c r="Z14" s="90" t="str">
        <f>[10]Outubro!$I$29</f>
        <v>*</v>
      </c>
      <c r="AA14" s="90" t="str">
        <f>[10]Outubro!$I$30</f>
        <v>*</v>
      </c>
      <c r="AB14" s="90" t="str">
        <f>[10]Outubro!$I$31</f>
        <v>*</v>
      </c>
      <c r="AC14" s="90" t="str">
        <f>[10]Outubro!$I$32</f>
        <v>*</v>
      </c>
      <c r="AD14" s="90" t="str">
        <f>[10]Outubro!$I$33</f>
        <v>*</v>
      </c>
      <c r="AE14" s="90" t="str">
        <f>[10]Outubro!$I$34</f>
        <v>*</v>
      </c>
      <c r="AF14" s="90" t="str">
        <f>[10]Outubro!$I$35</f>
        <v>*</v>
      </c>
      <c r="AG14" s="95" t="str">
        <f>[10]Outubro!$I$36</f>
        <v>*</v>
      </c>
    </row>
    <row r="15" spans="1:38" x14ac:dyDescent="0.2">
      <c r="A15" s="77" t="s">
        <v>101</v>
      </c>
      <c r="B15" s="93" t="str">
        <f>[11]Outubro!$I$5</f>
        <v>*</v>
      </c>
      <c r="C15" s="93" t="str">
        <f>[11]Outubro!$I$6</f>
        <v>*</v>
      </c>
      <c r="D15" s="93" t="str">
        <f>[11]Outubro!$I$7</f>
        <v>*</v>
      </c>
      <c r="E15" s="93" t="str">
        <f>[11]Outubro!$I$8</f>
        <v>*</v>
      </c>
      <c r="F15" s="93" t="str">
        <f>[11]Outubro!$I$9</f>
        <v>*</v>
      </c>
      <c r="G15" s="93" t="str">
        <f>[11]Outubro!$I$10</f>
        <v>*</v>
      </c>
      <c r="H15" s="93" t="str">
        <f>[11]Outubro!$I$11</f>
        <v>*</v>
      </c>
      <c r="I15" s="93" t="str">
        <f>[11]Outubro!$I$12</f>
        <v>*</v>
      </c>
      <c r="J15" s="93" t="str">
        <f>[11]Outubro!$I$13</f>
        <v>*</v>
      </c>
      <c r="K15" s="93" t="str">
        <f>[11]Outubro!$I$14</f>
        <v>*</v>
      </c>
      <c r="L15" s="93" t="str">
        <f>[11]Outubro!$I$15</f>
        <v>*</v>
      </c>
      <c r="M15" s="93" t="str">
        <f>[11]Outubro!$I$16</f>
        <v>*</v>
      </c>
      <c r="N15" s="93" t="str">
        <f>[11]Outubro!$I$17</f>
        <v>*</v>
      </c>
      <c r="O15" s="93" t="str">
        <f>[11]Outubro!$I$18</f>
        <v>*</v>
      </c>
      <c r="P15" s="93" t="str">
        <f>[11]Outubro!$I$19</f>
        <v>*</v>
      </c>
      <c r="Q15" s="93" t="str">
        <f>[11]Outubro!$I$20</f>
        <v>*</v>
      </c>
      <c r="R15" s="93" t="str">
        <f>[11]Outubro!$I$21</f>
        <v>*</v>
      </c>
      <c r="S15" s="93" t="str">
        <f>[11]Outubro!$I$22</f>
        <v>*</v>
      </c>
      <c r="T15" s="90" t="str">
        <f>[11]Outubro!$I$23</f>
        <v>*</v>
      </c>
      <c r="U15" s="90" t="str">
        <f>[11]Outubro!$I$24</f>
        <v>*</v>
      </c>
      <c r="V15" s="93" t="str">
        <f>[11]Outubro!$I$25</f>
        <v>*</v>
      </c>
      <c r="W15" s="90" t="str">
        <f>[11]Outubro!$I$26</f>
        <v>*</v>
      </c>
      <c r="X15" s="90" t="str">
        <f>[11]Outubro!$I$27</f>
        <v>*</v>
      </c>
      <c r="Y15" s="90" t="str">
        <f>[11]Outubro!$I$28</f>
        <v>*</v>
      </c>
      <c r="Z15" s="90" t="str">
        <f>[11]Outubro!$I$29</f>
        <v>*</v>
      </c>
      <c r="AA15" s="90" t="str">
        <f>[11]Outubro!$I$30</f>
        <v>*</v>
      </c>
      <c r="AB15" s="90" t="str">
        <f>[11]Outubro!$I$31</f>
        <v>*</v>
      </c>
      <c r="AC15" s="90" t="str">
        <f>[11]Outubro!$I$32</f>
        <v>*</v>
      </c>
      <c r="AD15" s="90" t="str">
        <f>[11]Outubro!$I$33</f>
        <v>*</v>
      </c>
      <c r="AE15" s="90" t="str">
        <f>[11]Outubro!$I$34</f>
        <v>*</v>
      </c>
      <c r="AF15" s="90" t="str">
        <f>[11]Outubro!$I$35</f>
        <v>*</v>
      </c>
      <c r="AG15" s="95" t="str">
        <f>[11]Outubro!$I$36</f>
        <v>*</v>
      </c>
    </row>
    <row r="16" spans="1:38" x14ac:dyDescent="0.2">
      <c r="A16" s="77" t="s">
        <v>147</v>
      </c>
      <c r="B16" s="93" t="str">
        <f>[12]Outubro!$I$5</f>
        <v>*</v>
      </c>
      <c r="C16" s="93" t="str">
        <f>[12]Outubro!$I$6</f>
        <v>*</v>
      </c>
      <c r="D16" s="93" t="str">
        <f>[12]Outubro!$I$7</f>
        <v>*</v>
      </c>
      <c r="E16" s="93" t="str">
        <f>[12]Outubro!$I$8</f>
        <v>*</v>
      </c>
      <c r="F16" s="93" t="str">
        <f>[12]Outubro!$I$9</f>
        <v>*</v>
      </c>
      <c r="G16" s="93" t="str">
        <f>[12]Outubro!$I$10</f>
        <v>*</v>
      </c>
      <c r="H16" s="93" t="str">
        <f>[12]Outubro!$I$11</f>
        <v>*</v>
      </c>
      <c r="I16" s="93" t="str">
        <f>[12]Outubro!$I$12</f>
        <v>*</v>
      </c>
      <c r="J16" s="93" t="str">
        <f>[12]Outubro!$I$13</f>
        <v>*</v>
      </c>
      <c r="K16" s="93" t="str">
        <f>[12]Outubro!$I$14</f>
        <v>*</v>
      </c>
      <c r="L16" s="93" t="str">
        <f>[12]Outubro!$I$15</f>
        <v>*</v>
      </c>
      <c r="M16" s="93" t="str">
        <f>[12]Outubro!$I$16</f>
        <v>*</v>
      </c>
      <c r="N16" s="93" t="str">
        <f>[12]Outubro!$I$17</f>
        <v>*</v>
      </c>
      <c r="O16" s="93" t="str">
        <f>[12]Outubro!$I$18</f>
        <v>*</v>
      </c>
      <c r="P16" s="93" t="str">
        <f>[12]Outubro!$I$19</f>
        <v>*</v>
      </c>
      <c r="Q16" s="93" t="str">
        <f>[12]Outubro!$I$20</f>
        <v>*</v>
      </c>
      <c r="R16" s="93" t="str">
        <f>[12]Outubro!$I$21</f>
        <v>*</v>
      </c>
      <c r="S16" s="93" t="str">
        <f>[12]Outubro!$I$22</f>
        <v>*</v>
      </c>
      <c r="T16" s="90" t="str">
        <f>[12]Outubro!$I$23</f>
        <v>*</v>
      </c>
      <c r="U16" s="90" t="str">
        <f>[12]Outubro!$I$24</f>
        <v>*</v>
      </c>
      <c r="V16" s="90" t="str">
        <f>[12]Outubro!$I$25</f>
        <v>*</v>
      </c>
      <c r="W16" s="90" t="str">
        <f>[12]Outubro!$I$26</f>
        <v>*</v>
      </c>
      <c r="X16" s="90" t="str">
        <f>[12]Outubro!$I$27</f>
        <v>*</v>
      </c>
      <c r="Y16" s="90" t="str">
        <f>[12]Outubro!$I$28</f>
        <v>*</v>
      </c>
      <c r="Z16" s="90" t="str">
        <f>[12]Outubro!$I$29</f>
        <v>*</v>
      </c>
      <c r="AA16" s="90" t="str">
        <f>[12]Outubro!$I$30</f>
        <v>*</v>
      </c>
      <c r="AB16" s="90" t="str">
        <f>[12]Outubro!$I$31</f>
        <v>*</v>
      </c>
      <c r="AC16" s="90" t="str">
        <f>[12]Outubro!$I$32</f>
        <v>*</v>
      </c>
      <c r="AD16" s="90" t="str">
        <f>[12]Outubro!$I$33</f>
        <v>*</v>
      </c>
      <c r="AE16" s="90" t="str">
        <f>[12]Outubro!$I$34</f>
        <v>*</v>
      </c>
      <c r="AF16" s="90" t="str">
        <f>[12]Outubro!$I$35</f>
        <v>*</v>
      </c>
      <c r="AG16" s="95" t="str">
        <f>[12]Outubro!$I$36</f>
        <v>*</v>
      </c>
      <c r="AJ16" t="s">
        <v>35</v>
      </c>
    </row>
    <row r="17" spans="1:40" x14ac:dyDescent="0.2">
      <c r="A17" s="77" t="s">
        <v>2</v>
      </c>
      <c r="B17" s="93" t="str">
        <f>[13]Outubro!$I$5</f>
        <v>*</v>
      </c>
      <c r="C17" s="93" t="str">
        <f>[13]Outubro!$I$6</f>
        <v>*</v>
      </c>
      <c r="D17" s="93" t="str">
        <f>[13]Outubro!$I$7</f>
        <v>*</v>
      </c>
      <c r="E17" s="93" t="str">
        <f>[13]Outubro!$I$8</f>
        <v>*</v>
      </c>
      <c r="F17" s="93" t="str">
        <f>[13]Outubro!$I$9</f>
        <v>*</v>
      </c>
      <c r="G17" s="93" t="str">
        <f>[13]Outubro!$I$10</f>
        <v>*</v>
      </c>
      <c r="H17" s="93" t="str">
        <f>[13]Outubro!$I$11</f>
        <v>*</v>
      </c>
      <c r="I17" s="93" t="str">
        <f>[13]Outubro!$I$12</f>
        <v>*</v>
      </c>
      <c r="J17" s="93" t="str">
        <f>[13]Outubro!$I$13</f>
        <v>*</v>
      </c>
      <c r="K17" s="93" t="str">
        <f>[13]Outubro!$I$14</f>
        <v>*</v>
      </c>
      <c r="L17" s="93" t="str">
        <f>[13]Outubro!$I$15</f>
        <v>*</v>
      </c>
      <c r="M17" s="93" t="str">
        <f>[13]Outubro!$I$16</f>
        <v>*</v>
      </c>
      <c r="N17" s="93" t="str">
        <f>[13]Outubro!$I$17</f>
        <v>*</v>
      </c>
      <c r="O17" s="93" t="str">
        <f>[13]Outubro!$I$18</f>
        <v>*</v>
      </c>
      <c r="P17" s="93" t="str">
        <f>[13]Outubro!$I$19</f>
        <v>*</v>
      </c>
      <c r="Q17" s="93" t="str">
        <f>[13]Outubro!$I$20</f>
        <v>*</v>
      </c>
      <c r="R17" s="93" t="str">
        <f>[13]Outubro!$I$21</f>
        <v>*</v>
      </c>
      <c r="S17" s="93" t="str">
        <f>[13]Outubro!$I$22</f>
        <v>*</v>
      </c>
      <c r="T17" s="90" t="str">
        <f>[13]Outubro!$I$23</f>
        <v>*</v>
      </c>
      <c r="U17" s="90" t="str">
        <f>[13]Outubro!$I$24</f>
        <v>*</v>
      </c>
      <c r="V17" s="93" t="str">
        <f>[13]Outubro!$I$25</f>
        <v>*</v>
      </c>
      <c r="W17" s="90" t="str">
        <f>[13]Outubro!$I$26</f>
        <v>*</v>
      </c>
      <c r="X17" s="90" t="str">
        <f>[13]Outubro!$I$27</f>
        <v>*</v>
      </c>
      <c r="Y17" s="90" t="str">
        <f>[13]Outubro!$I$28</f>
        <v>*</v>
      </c>
      <c r="Z17" s="90" t="str">
        <f>[13]Outubro!$I$29</f>
        <v>*</v>
      </c>
      <c r="AA17" s="90" t="str">
        <f>[13]Outubro!$I$30</f>
        <v>*</v>
      </c>
      <c r="AB17" s="90" t="str">
        <f>[13]Outubro!$I$31</f>
        <v>*</v>
      </c>
      <c r="AC17" s="90" t="str">
        <f>[13]Outubro!$I$32</f>
        <v>*</v>
      </c>
      <c r="AD17" s="90" t="str">
        <f>[13]Outubro!$I$33</f>
        <v>*</v>
      </c>
      <c r="AE17" s="90" t="str">
        <f>[13]Outubro!$I$34</f>
        <v>*</v>
      </c>
      <c r="AF17" s="90" t="str">
        <f>[13]Outubro!$I$35</f>
        <v>*</v>
      </c>
      <c r="AG17" s="87" t="str">
        <f>[13]Outubro!$I$36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3" t="str">
        <f>[14]Outubro!$I$5</f>
        <v>*</v>
      </c>
      <c r="C18" s="93" t="str">
        <f>[14]Outubro!$I$6</f>
        <v>*</v>
      </c>
      <c r="D18" s="93" t="str">
        <f>[14]Outubro!$I$7</f>
        <v>*</v>
      </c>
      <c r="E18" s="93" t="str">
        <f>[14]Outubro!$I$8</f>
        <v>*</v>
      </c>
      <c r="F18" s="93" t="str">
        <f>[14]Outubro!$I$9</f>
        <v>*</v>
      </c>
      <c r="G18" s="93" t="str">
        <f>[14]Outubro!$I$10</f>
        <v>*</v>
      </c>
      <c r="H18" s="93" t="str">
        <f>[14]Outubro!$I$11</f>
        <v>*</v>
      </c>
      <c r="I18" s="93" t="str">
        <f>[14]Outubro!$I$12</f>
        <v>*</v>
      </c>
      <c r="J18" s="93" t="str">
        <f>[14]Outubro!$I$13</f>
        <v>*</v>
      </c>
      <c r="K18" s="93" t="str">
        <f>[14]Outubro!$I$14</f>
        <v>*</v>
      </c>
      <c r="L18" s="93" t="str">
        <f>[14]Outubro!$I$15</f>
        <v>*</v>
      </c>
      <c r="M18" s="93" t="str">
        <f>[14]Outubro!$I$16</f>
        <v>*</v>
      </c>
      <c r="N18" s="93" t="str">
        <f>[14]Outubro!$I$17</f>
        <v>*</v>
      </c>
      <c r="O18" s="93" t="str">
        <f>[14]Outubro!$I$18</f>
        <v>*</v>
      </c>
      <c r="P18" s="93" t="str">
        <f>[14]Outubro!$I$19</f>
        <v>*</v>
      </c>
      <c r="Q18" s="93" t="str">
        <f>[14]Outubro!$I$20</f>
        <v>*</v>
      </c>
      <c r="R18" s="93" t="str">
        <f>[14]Outubro!$I$21</f>
        <v>*</v>
      </c>
      <c r="S18" s="93" t="str">
        <f>[14]Outubro!$I$22</f>
        <v>*</v>
      </c>
      <c r="T18" s="90" t="str">
        <f>[14]Outubro!$I$23</f>
        <v>*</v>
      </c>
      <c r="U18" s="90" t="str">
        <f>[14]Outubro!$I$24</f>
        <v>*</v>
      </c>
      <c r="V18" s="90" t="str">
        <f>[14]Outubro!$I$25</f>
        <v>*</v>
      </c>
      <c r="W18" s="90" t="str">
        <f>[14]Outubro!$I$26</f>
        <v>*</v>
      </c>
      <c r="X18" s="90" t="str">
        <f>[14]Outubro!$I$27</f>
        <v>*</v>
      </c>
      <c r="Y18" s="90" t="str">
        <f>[14]Outubro!$I$28</f>
        <v>*</v>
      </c>
      <c r="Z18" s="90" t="str">
        <f>[14]Outubro!$I$29</f>
        <v>*</v>
      </c>
      <c r="AA18" s="90" t="str">
        <f>[14]Outubro!$I$30</f>
        <v>*</v>
      </c>
      <c r="AB18" s="90" t="str">
        <f>[14]Outubro!$I$31</f>
        <v>*</v>
      </c>
      <c r="AC18" s="90" t="str">
        <f>[14]Outubro!$I$32</f>
        <v>*</v>
      </c>
      <c r="AD18" s="90" t="str">
        <f>[14]Outubro!$I$33</f>
        <v>*</v>
      </c>
      <c r="AE18" s="90" t="str">
        <f>[14]Outubro!$I$34</f>
        <v>*</v>
      </c>
      <c r="AF18" s="90" t="str">
        <f>[14]Outubro!$I$35</f>
        <v>*</v>
      </c>
      <c r="AG18" s="87" t="str">
        <f>[14]Outubro!$I$36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3" t="str">
        <f>[15]Outubro!$I$5</f>
        <v>*</v>
      </c>
      <c r="C19" s="93" t="str">
        <f>[15]Outubro!$I$6</f>
        <v>*</v>
      </c>
      <c r="D19" s="93" t="str">
        <f>[15]Outubro!$I$7</f>
        <v>*</v>
      </c>
      <c r="E19" s="93" t="str">
        <f>[15]Outubro!$I$8</f>
        <v>*</v>
      </c>
      <c r="F19" s="93" t="str">
        <f>[15]Outubro!$I$9</f>
        <v>*</v>
      </c>
      <c r="G19" s="93" t="str">
        <f>[15]Outubro!$I$10</f>
        <v>*</v>
      </c>
      <c r="H19" s="93" t="str">
        <f>[15]Outubro!$I$11</f>
        <v>*</v>
      </c>
      <c r="I19" s="93" t="str">
        <f>[15]Outubro!$I$12</f>
        <v>*</v>
      </c>
      <c r="J19" s="93" t="str">
        <f>[15]Outubro!$I$13</f>
        <v>*</v>
      </c>
      <c r="K19" s="93" t="str">
        <f>[15]Outubro!$I$14</f>
        <v>*</v>
      </c>
      <c r="L19" s="93" t="str">
        <f>[15]Outubro!$I$15</f>
        <v>*</v>
      </c>
      <c r="M19" s="93" t="str">
        <f>[15]Outubro!$I$16</f>
        <v>*</v>
      </c>
      <c r="N19" s="93" t="str">
        <f>[15]Outubro!$I$17</f>
        <v>*</v>
      </c>
      <c r="O19" s="93" t="str">
        <f>[15]Outubro!$I$18</f>
        <v>*</v>
      </c>
      <c r="P19" s="93" t="str">
        <f>[15]Outubro!$I$19</f>
        <v>*</v>
      </c>
      <c r="Q19" s="93" t="str">
        <f>[15]Outubro!$I$20</f>
        <v>*</v>
      </c>
      <c r="R19" s="93" t="str">
        <f>[15]Outubro!$I$21</f>
        <v>*</v>
      </c>
      <c r="S19" s="93" t="str">
        <f>[15]Outubro!$I$22</f>
        <v>*</v>
      </c>
      <c r="T19" s="90" t="str">
        <f>[15]Outubro!$I$23</f>
        <v>*</v>
      </c>
      <c r="U19" s="90" t="str">
        <f>[15]Outubro!$I$24</f>
        <v>*</v>
      </c>
      <c r="V19" s="90" t="str">
        <f>[15]Outubro!$I$25</f>
        <v>*</v>
      </c>
      <c r="W19" s="90" t="str">
        <f>[15]Outubro!$I$26</f>
        <v>*</v>
      </c>
      <c r="X19" s="90" t="str">
        <f>[15]Outubro!$I$27</f>
        <v>*</v>
      </c>
      <c r="Y19" s="90" t="str">
        <f>[15]Outubro!$I$28</f>
        <v>*</v>
      </c>
      <c r="Z19" s="90" t="str">
        <f>[15]Outubro!$I$29</f>
        <v>*</v>
      </c>
      <c r="AA19" s="90" t="str">
        <f>[15]Outubro!$I$30</f>
        <v>*</v>
      </c>
      <c r="AB19" s="90" t="str">
        <f>[15]Outubro!$I$31</f>
        <v>*</v>
      </c>
      <c r="AC19" s="90" t="str">
        <f>[15]Outubro!$I$32</f>
        <v>*</v>
      </c>
      <c r="AD19" s="90" t="str">
        <f>[15]Outubro!$I$33</f>
        <v>*</v>
      </c>
      <c r="AE19" s="90" t="str">
        <f>[15]Outubro!$I$34</f>
        <v>*</v>
      </c>
      <c r="AF19" s="90" t="str">
        <f>[15]Outubro!$I$35</f>
        <v>*</v>
      </c>
      <c r="AG19" s="87" t="str">
        <f>[15]Outubro!$I$36</f>
        <v>*</v>
      </c>
      <c r="AJ19" t="s">
        <v>35</v>
      </c>
    </row>
    <row r="20" spans="1:40" x14ac:dyDescent="0.2">
      <c r="A20" s="77" t="s">
        <v>5</v>
      </c>
      <c r="B20" s="90" t="str">
        <f>[16]Outubro!$I$5</f>
        <v>*</v>
      </c>
      <c r="C20" s="90" t="str">
        <f>[16]Outubro!$I$6</f>
        <v>*</v>
      </c>
      <c r="D20" s="90" t="str">
        <f>[16]Outubro!$I$7</f>
        <v>*</v>
      </c>
      <c r="E20" s="90" t="str">
        <f>[16]Outubro!$I$8</f>
        <v>*</v>
      </c>
      <c r="F20" s="90" t="str">
        <f>[16]Outubro!$I$9</f>
        <v>*</v>
      </c>
      <c r="G20" s="90" t="str">
        <f>[16]Outubro!$I$10</f>
        <v>*</v>
      </c>
      <c r="H20" s="90" t="str">
        <f>[16]Outubro!$I$11</f>
        <v>*</v>
      </c>
      <c r="I20" s="90" t="str">
        <f>[16]Outubro!$I$12</f>
        <v>*</v>
      </c>
      <c r="J20" s="90" t="str">
        <f>[16]Outubro!$I$13</f>
        <v>*</v>
      </c>
      <c r="K20" s="90" t="str">
        <f>[16]Outubro!$I$14</f>
        <v>*</v>
      </c>
      <c r="L20" s="90" t="str">
        <f>[16]Outubro!$I$15</f>
        <v>*</v>
      </c>
      <c r="M20" s="90" t="str">
        <f>[16]Outubro!$I$16</f>
        <v>*</v>
      </c>
      <c r="N20" s="90" t="str">
        <f>[16]Outubro!$I$17</f>
        <v>*</v>
      </c>
      <c r="O20" s="90" t="str">
        <f>[16]Outubro!$I$18</f>
        <v>*</v>
      </c>
      <c r="P20" s="90" t="str">
        <f>[16]Outubro!$I$19</f>
        <v>*</v>
      </c>
      <c r="Q20" s="90" t="str">
        <f>[16]Outubro!$I$20</f>
        <v>*</v>
      </c>
      <c r="R20" s="90" t="str">
        <f>[16]Outubro!$I$21</f>
        <v>*</v>
      </c>
      <c r="S20" s="90" t="str">
        <f>[16]Outubro!$I$22</f>
        <v>*</v>
      </c>
      <c r="T20" s="90" t="str">
        <f>[16]Outubro!$I$23</f>
        <v>*</v>
      </c>
      <c r="U20" s="90" t="str">
        <f>[16]Outubro!$I$24</f>
        <v>*</v>
      </c>
      <c r="V20" s="90" t="str">
        <f>[16]Outubro!$I$25</f>
        <v>*</v>
      </c>
      <c r="W20" s="90" t="str">
        <f>[16]Outubro!$I$26</f>
        <v>*</v>
      </c>
      <c r="X20" s="90" t="str">
        <f>[16]Outubro!$I$27</f>
        <v>*</v>
      </c>
      <c r="Y20" s="90" t="str">
        <f>[16]Outubro!$I$28</f>
        <v>*</v>
      </c>
      <c r="Z20" s="90" t="str">
        <f>[16]Outubro!$I$29</f>
        <v>*</v>
      </c>
      <c r="AA20" s="90" t="str">
        <f>[16]Outubro!$I$30</f>
        <v>*</v>
      </c>
      <c r="AB20" s="90" t="str">
        <f>[16]Outubro!$I$31</f>
        <v>*</v>
      </c>
      <c r="AC20" s="90" t="str">
        <f>[16]Outubro!$I$32</f>
        <v>*</v>
      </c>
      <c r="AD20" s="90" t="str">
        <f>[16]Outubro!$I$33</f>
        <v>*</v>
      </c>
      <c r="AE20" s="90" t="str">
        <f>[16]Outubro!$I$34</f>
        <v>*</v>
      </c>
      <c r="AF20" s="90" t="str">
        <f>[16]Outubro!$I$35</f>
        <v>*</v>
      </c>
      <c r="AG20" s="87" t="str">
        <f>[16]Outubro!$I$36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90" t="str">
        <f>[17]Outubro!$I$5</f>
        <v>*</v>
      </c>
      <c r="C21" s="90" t="str">
        <f>[17]Outubro!$I$6</f>
        <v>*</v>
      </c>
      <c r="D21" s="90" t="str">
        <f>[17]Outubro!$I$7</f>
        <v>*</v>
      </c>
      <c r="E21" s="90" t="str">
        <f>[17]Outubro!$I$8</f>
        <v>*</v>
      </c>
      <c r="F21" s="90" t="str">
        <f>[17]Outubro!$I$9</f>
        <v>*</v>
      </c>
      <c r="G21" s="90" t="str">
        <f>[17]Outubro!$I$10</f>
        <v>*</v>
      </c>
      <c r="H21" s="90" t="str">
        <f>[17]Outubro!$I$11</f>
        <v>*</v>
      </c>
      <c r="I21" s="90" t="str">
        <f>[17]Outubro!$I$12</f>
        <v>*</v>
      </c>
      <c r="J21" s="90" t="str">
        <f>[17]Outubro!$I$13</f>
        <v>*</v>
      </c>
      <c r="K21" s="90" t="str">
        <f>[17]Outubro!$I$14</f>
        <v>*</v>
      </c>
      <c r="L21" s="90" t="str">
        <f>[17]Outubro!$I$15</f>
        <v>*</v>
      </c>
      <c r="M21" s="90" t="str">
        <f>[17]Outubro!$I$16</f>
        <v>*</v>
      </c>
      <c r="N21" s="90" t="str">
        <f>[17]Outubro!$I$17</f>
        <v>*</v>
      </c>
      <c r="O21" s="90" t="str">
        <f>[17]Outubro!$I$18</f>
        <v>*</v>
      </c>
      <c r="P21" s="90" t="str">
        <f>[17]Outubro!$I$19</f>
        <v>*</v>
      </c>
      <c r="Q21" s="90" t="str">
        <f>[17]Outubro!$I$20</f>
        <v>*</v>
      </c>
      <c r="R21" s="90" t="str">
        <f>[17]Outubro!$I$21</f>
        <v>*</v>
      </c>
      <c r="S21" s="90" t="str">
        <f>[17]Outubro!$I$22</f>
        <v>*</v>
      </c>
      <c r="T21" s="90" t="str">
        <f>[17]Outubro!$I$23</f>
        <v>*</v>
      </c>
      <c r="U21" s="90" t="str">
        <f>[17]Outubro!$I$24</f>
        <v>*</v>
      </c>
      <c r="V21" s="90" t="str">
        <f>[17]Outubro!$I$25</f>
        <v>*</v>
      </c>
      <c r="W21" s="90" t="str">
        <f>[17]Outubro!$I$26</f>
        <v>*</v>
      </c>
      <c r="X21" s="90" t="str">
        <f>[17]Outubro!$I$27</f>
        <v>*</v>
      </c>
      <c r="Y21" s="90" t="str">
        <f>[17]Outubro!$I$28</f>
        <v>*</v>
      </c>
      <c r="Z21" s="90" t="str">
        <f>[17]Outubro!$I$29</f>
        <v>*</v>
      </c>
      <c r="AA21" s="90" t="str">
        <f>[17]Outubro!$I$30</f>
        <v>*</v>
      </c>
      <c r="AB21" s="90" t="str">
        <f>[17]Outubro!$I$31</f>
        <v>*</v>
      </c>
      <c r="AC21" s="90" t="str">
        <f>[17]Outubro!$I$32</f>
        <v>*</v>
      </c>
      <c r="AD21" s="90" t="str">
        <f>[17]Outubro!$I$33</f>
        <v>*</v>
      </c>
      <c r="AE21" s="90" t="str">
        <f>[17]Outubro!$I$34</f>
        <v>*</v>
      </c>
      <c r="AF21" s="90" t="str">
        <f>[17]Outubro!$I$35</f>
        <v>*</v>
      </c>
      <c r="AG21" s="87" t="str">
        <f>[17]Outubro!$I$36</f>
        <v>*</v>
      </c>
      <c r="AK21" t="s">
        <v>35</v>
      </c>
    </row>
    <row r="22" spans="1:40" x14ac:dyDescent="0.2">
      <c r="A22" s="77" t="s">
        <v>6</v>
      </c>
      <c r="B22" s="90" t="str">
        <f>[18]Outubro!$I$5</f>
        <v>*</v>
      </c>
      <c r="C22" s="90" t="str">
        <f>[18]Outubro!$I$6</f>
        <v>*</v>
      </c>
      <c r="D22" s="90" t="str">
        <f>[18]Outubro!$I$7</f>
        <v>*</v>
      </c>
      <c r="E22" s="90" t="str">
        <f>[18]Outubro!$I$8</f>
        <v>*</v>
      </c>
      <c r="F22" s="90" t="str">
        <f>[18]Outubro!$I$9</f>
        <v>*</v>
      </c>
      <c r="G22" s="90" t="str">
        <f>[18]Outubro!$I$10</f>
        <v>*</v>
      </c>
      <c r="H22" s="90" t="str">
        <f>[18]Outubro!$I$11</f>
        <v>*</v>
      </c>
      <c r="I22" s="90" t="str">
        <f>[18]Outubro!$I$12</f>
        <v>*</v>
      </c>
      <c r="J22" s="90" t="str">
        <f>[18]Outubro!$I$13</f>
        <v>*</v>
      </c>
      <c r="K22" s="90" t="str">
        <f>[18]Outubro!$I$14</f>
        <v>*</v>
      </c>
      <c r="L22" s="90" t="str">
        <f>[18]Outubro!$I$15</f>
        <v>*</v>
      </c>
      <c r="M22" s="90" t="str">
        <f>[18]Outubro!$I$16</f>
        <v>*</v>
      </c>
      <c r="N22" s="90" t="str">
        <f>[18]Outubro!$I$17</f>
        <v>*</v>
      </c>
      <c r="O22" s="90" t="str">
        <f>[18]Outubro!$I$18</f>
        <v>*</v>
      </c>
      <c r="P22" s="90" t="str">
        <f>[18]Outubro!$I$19</f>
        <v>*</v>
      </c>
      <c r="Q22" s="90" t="str">
        <f>[18]Outubro!$I$20</f>
        <v>*</v>
      </c>
      <c r="R22" s="90" t="str">
        <f>[18]Outubro!$I$21</f>
        <v>*</v>
      </c>
      <c r="S22" s="90" t="str">
        <f>[18]Outubro!$I$22</f>
        <v>*</v>
      </c>
      <c r="T22" s="90" t="str">
        <f>[18]Outubro!$I$23</f>
        <v>*</v>
      </c>
      <c r="U22" s="90" t="str">
        <f>[18]Outubro!$I$24</f>
        <v>*</v>
      </c>
      <c r="V22" s="90" t="str">
        <f>[18]Outubro!$I$25</f>
        <v>*</v>
      </c>
      <c r="W22" s="90" t="str">
        <f>[18]Outubro!$I$26</f>
        <v>*</v>
      </c>
      <c r="X22" s="90" t="str">
        <f>[18]Outubro!$I$27</f>
        <v>*</v>
      </c>
      <c r="Y22" s="90" t="str">
        <f>[18]Outubro!$I$28</f>
        <v>*</v>
      </c>
      <c r="Z22" s="90" t="str">
        <f>[18]Outubro!$I$29</f>
        <v>*</v>
      </c>
      <c r="AA22" s="90" t="str">
        <f>[18]Outubro!$I$30</f>
        <v>*</v>
      </c>
      <c r="AB22" s="90" t="str">
        <f>[18]Outubro!$I$31</f>
        <v>*</v>
      </c>
      <c r="AC22" s="90" t="str">
        <f>[18]Outubro!$I$32</f>
        <v>*</v>
      </c>
      <c r="AD22" s="90" t="str">
        <f>[18]Outubro!$I$33</f>
        <v>*</v>
      </c>
      <c r="AE22" s="90" t="str">
        <f>[18]Outubro!$I$34</f>
        <v>*</v>
      </c>
      <c r="AF22" s="90" t="str">
        <f>[18]Outubro!$I$35</f>
        <v>*</v>
      </c>
      <c r="AG22" s="87" t="str">
        <f>[18]Outubro!$I$36</f>
        <v>*</v>
      </c>
      <c r="AK22" t="s">
        <v>35</v>
      </c>
    </row>
    <row r="23" spans="1:40" x14ac:dyDescent="0.2">
      <c r="A23" s="77" t="s">
        <v>7</v>
      </c>
      <c r="B23" s="93" t="str">
        <f>[19]Outubro!$I$5</f>
        <v>*</v>
      </c>
      <c r="C23" s="93" t="str">
        <f>[19]Outubro!$I$6</f>
        <v>*</v>
      </c>
      <c r="D23" s="93" t="str">
        <f>[19]Outubro!$I$7</f>
        <v>*</v>
      </c>
      <c r="E23" s="93" t="str">
        <f>[19]Outubro!$I$8</f>
        <v>*</v>
      </c>
      <c r="F23" s="93" t="str">
        <f>[19]Outubro!$I$9</f>
        <v>*</v>
      </c>
      <c r="G23" s="93" t="str">
        <f>[19]Outubro!$I$10</f>
        <v>*</v>
      </c>
      <c r="H23" s="93" t="str">
        <f>[19]Outubro!$I$11</f>
        <v>*</v>
      </c>
      <c r="I23" s="93" t="str">
        <f>[19]Outubro!$I$12</f>
        <v>*</v>
      </c>
      <c r="J23" s="93" t="str">
        <f>[19]Outubro!$I$13</f>
        <v>*</v>
      </c>
      <c r="K23" s="93" t="str">
        <f>[19]Outubro!$I$14</f>
        <v>*</v>
      </c>
      <c r="L23" s="93" t="str">
        <f>[19]Outubro!$I$15</f>
        <v>*</v>
      </c>
      <c r="M23" s="93" t="str">
        <f>[19]Outubro!$I$16</f>
        <v>*</v>
      </c>
      <c r="N23" s="93" t="str">
        <f>[19]Outubro!$I$17</f>
        <v>*</v>
      </c>
      <c r="O23" s="93" t="str">
        <f>[19]Outubro!$I$18</f>
        <v>*</v>
      </c>
      <c r="P23" s="93" t="str">
        <f>[19]Outubro!$I$19</f>
        <v>*</v>
      </c>
      <c r="Q23" s="93" t="str">
        <f>[19]Outubro!$I$20</f>
        <v>*</v>
      </c>
      <c r="R23" s="93" t="str">
        <f>[19]Outubro!$I$21</f>
        <v>*</v>
      </c>
      <c r="S23" s="93" t="str">
        <f>[19]Outubro!$I$22</f>
        <v>*</v>
      </c>
      <c r="T23" s="90" t="str">
        <f>[19]Outubro!$I$23</f>
        <v>*</v>
      </c>
      <c r="U23" s="90" t="str">
        <f>[19]Outubro!$I$24</f>
        <v>*</v>
      </c>
      <c r="V23" s="90" t="str">
        <f>[19]Outubro!$I$25</f>
        <v>*</v>
      </c>
      <c r="W23" s="90" t="str">
        <f>[19]Outubro!$I$26</f>
        <v>*</v>
      </c>
      <c r="X23" s="90" t="str">
        <f>[19]Outubro!$I$27</f>
        <v>*</v>
      </c>
      <c r="Y23" s="90" t="str">
        <f>[19]Outubro!$I$28</f>
        <v>*</v>
      </c>
      <c r="Z23" s="90" t="str">
        <f>[19]Outubro!$I$29</f>
        <v>*</v>
      </c>
      <c r="AA23" s="90" t="str">
        <f>[19]Outubro!$I$30</f>
        <v>*</v>
      </c>
      <c r="AB23" s="90" t="str">
        <f>[19]Outubro!$I$31</f>
        <v>*</v>
      </c>
      <c r="AC23" s="90" t="str">
        <f>[19]Outubro!$I$32</f>
        <v>*</v>
      </c>
      <c r="AD23" s="90" t="str">
        <f>[19]Outubro!$I$33</f>
        <v>*</v>
      </c>
      <c r="AE23" s="90" t="str">
        <f>[19]Outubro!$I$34</f>
        <v>*</v>
      </c>
      <c r="AF23" s="90" t="str">
        <f>[19]Outubro!$I$35</f>
        <v>*</v>
      </c>
      <c r="AG23" s="87" t="str">
        <f>[19]Outubro!$I$36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3" t="str">
        <f>[20]Outubro!$I$5</f>
        <v>*</v>
      </c>
      <c r="C24" s="93" t="str">
        <f>[20]Outubro!$I$6</f>
        <v>*</v>
      </c>
      <c r="D24" s="93" t="str">
        <f>[20]Outubro!$I$7</f>
        <v>*</v>
      </c>
      <c r="E24" s="93" t="str">
        <f>[20]Outubro!$I$8</f>
        <v>*</v>
      </c>
      <c r="F24" s="93" t="str">
        <f>[20]Outubro!$I$9</f>
        <v>*</v>
      </c>
      <c r="G24" s="93" t="str">
        <f>[20]Outubro!$I$10</f>
        <v>*</v>
      </c>
      <c r="H24" s="93" t="str">
        <f>[20]Outubro!$I$11</f>
        <v>*</v>
      </c>
      <c r="I24" s="93" t="str">
        <f>[20]Outubro!$I$12</f>
        <v>*</v>
      </c>
      <c r="J24" s="93" t="str">
        <f>[20]Outubro!$I$13</f>
        <v>*</v>
      </c>
      <c r="K24" s="93" t="str">
        <f>[20]Outubro!$I$14</f>
        <v>*</v>
      </c>
      <c r="L24" s="93" t="str">
        <f>[20]Outubro!$I$15</f>
        <v>*</v>
      </c>
      <c r="M24" s="93" t="str">
        <f>[20]Outubro!$I$16</f>
        <v>*</v>
      </c>
      <c r="N24" s="93" t="str">
        <f>[20]Outubro!$I$17</f>
        <v>*</v>
      </c>
      <c r="O24" s="93" t="str">
        <f>[20]Outubro!$I$18</f>
        <v>*</v>
      </c>
      <c r="P24" s="93" t="str">
        <f>[20]Outubro!$I$19</f>
        <v>*</v>
      </c>
      <c r="Q24" s="93" t="str">
        <f>[20]Outubro!$I$20</f>
        <v>*</v>
      </c>
      <c r="R24" s="93" t="str">
        <f>[20]Outubro!$I$21</f>
        <v>*</v>
      </c>
      <c r="S24" s="93" t="str">
        <f>[20]Outubro!$I$22</f>
        <v>*</v>
      </c>
      <c r="T24" s="93" t="str">
        <f>[20]Outubro!$I$23</f>
        <v>*</v>
      </c>
      <c r="U24" s="93" t="str">
        <f>[20]Outubro!$I$24</f>
        <v>*</v>
      </c>
      <c r="V24" s="93" t="str">
        <f>[20]Outubro!$I$25</f>
        <v>*</v>
      </c>
      <c r="W24" s="93" t="str">
        <f>[20]Outubro!$I$26</f>
        <v>*</v>
      </c>
      <c r="X24" s="93" t="str">
        <f>[20]Outubro!$I$27</f>
        <v>*</v>
      </c>
      <c r="Y24" s="93" t="str">
        <f>[20]Outubro!$I$28</f>
        <v>*</v>
      </c>
      <c r="Z24" s="93" t="str">
        <f>[20]Outubro!$I$29</f>
        <v>*</v>
      </c>
      <c r="AA24" s="93" t="str">
        <f>[20]Outubro!$I$30</f>
        <v>*</v>
      </c>
      <c r="AB24" s="93" t="str">
        <f>[20]Outubro!$I$31</f>
        <v>*</v>
      </c>
      <c r="AC24" s="93" t="str">
        <f>[20]Outubro!$I$32</f>
        <v>*</v>
      </c>
      <c r="AD24" s="93" t="str">
        <f>[20]Outubro!$I$33</f>
        <v>*</v>
      </c>
      <c r="AE24" s="93" t="str">
        <f>[20]Outubro!$I$34</f>
        <v>*</v>
      </c>
      <c r="AF24" s="93" t="str">
        <f>[20]Outubro!$I$35</f>
        <v>*</v>
      </c>
      <c r="AG24" s="95" t="str">
        <f>[20]Outubro!$I$36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90" t="str">
        <f>[21]Outubro!$I$5</f>
        <v>*</v>
      </c>
      <c r="C25" s="90" t="str">
        <f>[21]Outubro!$I$6</f>
        <v>*</v>
      </c>
      <c r="D25" s="90" t="str">
        <f>[21]Outubro!$I$7</f>
        <v>*</v>
      </c>
      <c r="E25" s="90" t="str">
        <f>[21]Outubro!$I$8</f>
        <v>*</v>
      </c>
      <c r="F25" s="90" t="str">
        <f>[21]Outubro!$I$9</f>
        <v>*</v>
      </c>
      <c r="G25" s="90" t="str">
        <f>[21]Outubro!$I$10</f>
        <v>*</v>
      </c>
      <c r="H25" s="90" t="str">
        <f>[21]Outubro!$I$11</f>
        <v>*</v>
      </c>
      <c r="I25" s="90" t="str">
        <f>[21]Outubro!$I$12</f>
        <v>*</v>
      </c>
      <c r="J25" s="90" t="str">
        <f>[21]Outubro!$I$13</f>
        <v>*</v>
      </c>
      <c r="K25" s="90" t="str">
        <f>[21]Outubro!$I$14</f>
        <v>*</v>
      </c>
      <c r="L25" s="90" t="str">
        <f>[21]Outubro!$I$15</f>
        <v>*</v>
      </c>
      <c r="M25" s="90" t="str">
        <f>[21]Outubro!$I$16</f>
        <v>*</v>
      </c>
      <c r="N25" s="90" t="str">
        <f>[21]Outubro!$I$17</f>
        <v>*</v>
      </c>
      <c r="O25" s="90" t="str">
        <f>[21]Outubro!$I$18</f>
        <v>*</v>
      </c>
      <c r="P25" s="90" t="str">
        <f>[21]Outubro!$I$19</f>
        <v>*</v>
      </c>
      <c r="Q25" s="90" t="str">
        <f>[21]Outubro!$I$20</f>
        <v>*</v>
      </c>
      <c r="R25" s="90" t="str">
        <f>[21]Outubro!$I$21</f>
        <v>*</v>
      </c>
      <c r="S25" s="90" t="str">
        <f>[21]Outubro!$I$22</f>
        <v>*</v>
      </c>
      <c r="T25" s="11" t="s">
        <v>197</v>
      </c>
      <c r="U25" s="90" t="str">
        <f>[21]Outubro!$I$24</f>
        <v>*</v>
      </c>
      <c r="V25" s="90" t="str">
        <f>[21]Outubro!$I$25</f>
        <v>*</v>
      </c>
      <c r="W25" s="90" t="str">
        <f>[21]Outubro!$I$26</f>
        <v>*</v>
      </c>
      <c r="X25" s="90" t="str">
        <f>[21]Outubro!$I$27</f>
        <v>*</v>
      </c>
      <c r="Y25" s="90" t="str">
        <f>[21]Outubro!$I$28</f>
        <v>*</v>
      </c>
      <c r="Z25" s="90" t="str">
        <f>[21]Outubro!$I$29</f>
        <v>*</v>
      </c>
      <c r="AA25" s="90" t="str">
        <f>[21]Outubro!$I$30</f>
        <v>*</v>
      </c>
      <c r="AB25" s="90" t="str">
        <f>[21]Outubro!$I$31</f>
        <v>*</v>
      </c>
      <c r="AC25" s="90" t="str">
        <f>[21]Outubro!$I$32</f>
        <v>*</v>
      </c>
      <c r="AD25" s="90" t="str">
        <f>[21]Outubro!$I$33</f>
        <v>*</v>
      </c>
      <c r="AE25" s="90" t="str">
        <f>[21]Outubro!$I$34</f>
        <v>*</v>
      </c>
      <c r="AF25" s="90" t="str">
        <f>[21]Outubro!$I$35</f>
        <v>*</v>
      </c>
      <c r="AG25" s="95" t="str">
        <f>[21]Outubro!$I$36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90" t="str">
        <f>[22]Outubro!$I$5</f>
        <v>*</v>
      </c>
      <c r="C26" s="90" t="str">
        <f>[22]Outubro!$I$6</f>
        <v>*</v>
      </c>
      <c r="D26" s="90" t="str">
        <f>[22]Outubro!$I$7</f>
        <v>*</v>
      </c>
      <c r="E26" s="90" t="str">
        <f>[22]Outubro!$I$8</f>
        <v>*</v>
      </c>
      <c r="F26" s="90" t="str">
        <f>[22]Outubro!$I$9</f>
        <v>*</v>
      </c>
      <c r="G26" s="90" t="str">
        <f>[22]Outubro!$I$10</f>
        <v>*</v>
      </c>
      <c r="H26" s="90" t="str">
        <f>[22]Outubro!$I$11</f>
        <v>*</v>
      </c>
      <c r="I26" s="90" t="str">
        <f>[22]Outubro!$I$12</f>
        <v>*</v>
      </c>
      <c r="J26" s="90" t="str">
        <f>[22]Outubro!$I$13</f>
        <v>*</v>
      </c>
      <c r="K26" s="90" t="str">
        <f>[22]Outubro!$I$14</f>
        <v>*</v>
      </c>
      <c r="L26" s="90" t="str">
        <f>[22]Outubro!$I$15</f>
        <v>*</v>
      </c>
      <c r="M26" s="90" t="str">
        <f>[22]Outubro!$I$16</f>
        <v>*</v>
      </c>
      <c r="N26" s="90" t="str">
        <f>[22]Outubro!$I$17</f>
        <v>*</v>
      </c>
      <c r="O26" s="90" t="str">
        <f>[22]Outubro!$I$18</f>
        <v>*</v>
      </c>
      <c r="P26" s="90" t="str">
        <f>[22]Outubro!$I$19</f>
        <v>*</v>
      </c>
      <c r="Q26" s="90" t="str">
        <f>[22]Outubro!$I$20</f>
        <v>*</v>
      </c>
      <c r="R26" s="90" t="str">
        <f>[22]Outubro!$I$21</f>
        <v>*</v>
      </c>
      <c r="S26" s="90" t="str">
        <f>[22]Outubro!$I$22</f>
        <v>*</v>
      </c>
      <c r="T26" s="90" t="str">
        <f>[22]Outubro!$I$23</f>
        <v>*</v>
      </c>
      <c r="U26" s="90" t="str">
        <f>[22]Outubro!$I$24</f>
        <v>*</v>
      </c>
      <c r="V26" s="90" t="str">
        <f>[22]Outubro!$I$25</f>
        <v>*</v>
      </c>
      <c r="W26" s="90" t="str">
        <f>[22]Outubro!$I$26</f>
        <v>*</v>
      </c>
      <c r="X26" s="90" t="str">
        <f>[22]Outubro!$I$27</f>
        <v>*</v>
      </c>
      <c r="Y26" s="90" t="str">
        <f>[22]Outubro!$I$28</f>
        <v>*</v>
      </c>
      <c r="Z26" s="90" t="str">
        <f>[22]Outubro!$I$29</f>
        <v>*</v>
      </c>
      <c r="AA26" s="90" t="str">
        <f>[22]Outubro!$I$30</f>
        <v>*</v>
      </c>
      <c r="AB26" s="90" t="str">
        <f>[22]Outubro!$I$31</f>
        <v>*</v>
      </c>
      <c r="AC26" s="90" t="str">
        <f>[22]Outubro!$I$32</f>
        <v>*</v>
      </c>
      <c r="AD26" s="90" t="str">
        <f>[22]Outubro!$I$33</f>
        <v>*</v>
      </c>
      <c r="AE26" s="90" t="str">
        <f>[22]Outubro!$I$34</f>
        <v>*</v>
      </c>
      <c r="AF26" s="90" t="str">
        <f>[22]Outubro!$I$35</f>
        <v>*</v>
      </c>
      <c r="AG26" s="95" t="str">
        <f>[22]Outubro!$I$36</f>
        <v>*</v>
      </c>
    </row>
    <row r="27" spans="1:40" x14ac:dyDescent="0.2">
      <c r="A27" s="77" t="s">
        <v>8</v>
      </c>
      <c r="B27" s="93" t="str">
        <f>[23]Outubro!$I$5</f>
        <v>*</v>
      </c>
      <c r="C27" s="93" t="str">
        <f>[23]Outubro!$I$6</f>
        <v>*</v>
      </c>
      <c r="D27" s="93" t="str">
        <f>[23]Outubro!$I$7</f>
        <v>*</v>
      </c>
      <c r="E27" s="93" t="str">
        <f>[23]Outubro!$I$8</f>
        <v>*</v>
      </c>
      <c r="F27" s="93" t="str">
        <f>[23]Outubro!$I$9</f>
        <v>*</v>
      </c>
      <c r="G27" s="93" t="str">
        <f>[23]Outubro!$I$10</f>
        <v>*</v>
      </c>
      <c r="H27" s="93" t="str">
        <f>[23]Outubro!$I$11</f>
        <v>*</v>
      </c>
      <c r="I27" s="93" t="str">
        <f>[23]Outubro!$I$12</f>
        <v>*</v>
      </c>
      <c r="J27" s="93" t="str">
        <f>[23]Outubro!$I$13</f>
        <v>*</v>
      </c>
      <c r="K27" s="93" t="str">
        <f>[23]Outubro!$I$14</f>
        <v>*</v>
      </c>
      <c r="L27" s="93" t="str">
        <f>[23]Outubro!$I$15</f>
        <v>*</v>
      </c>
      <c r="M27" s="93" t="str">
        <f>[23]Outubro!$I$16</f>
        <v>*</v>
      </c>
      <c r="N27" s="93" t="str">
        <f>[23]Outubro!$I$17</f>
        <v>*</v>
      </c>
      <c r="O27" s="93" t="str">
        <f>[23]Outubro!$I$18</f>
        <v>*</v>
      </c>
      <c r="P27" s="93" t="str">
        <f>[23]Outubro!$I$19</f>
        <v>*</v>
      </c>
      <c r="Q27" s="90" t="str">
        <f>[23]Outubro!$I$20</f>
        <v>*</v>
      </c>
      <c r="R27" s="90" t="str">
        <f>[23]Outubro!$I$21</f>
        <v>*</v>
      </c>
      <c r="S27" s="90" t="str">
        <f>[23]Outubro!$I$22</f>
        <v>*</v>
      </c>
      <c r="T27" s="90" t="str">
        <f>[23]Outubro!$I$23</f>
        <v>*</v>
      </c>
      <c r="U27" s="90" t="str">
        <f>[23]Outubro!$I$24</f>
        <v>*</v>
      </c>
      <c r="V27" s="90" t="str">
        <f>[23]Outubro!$I$25</f>
        <v>*</v>
      </c>
      <c r="W27" s="90" t="str">
        <f>[23]Outubro!$I$26</f>
        <v>*</v>
      </c>
      <c r="X27" s="90" t="str">
        <f>[23]Outubro!$I$27</f>
        <v>*</v>
      </c>
      <c r="Y27" s="90" t="str">
        <f>[23]Outubro!$I$28</f>
        <v>*</v>
      </c>
      <c r="Z27" s="90" t="str">
        <f>[23]Outubro!$I$29</f>
        <v>*</v>
      </c>
      <c r="AA27" s="90" t="str">
        <f>[23]Outubro!$I$30</f>
        <v>*</v>
      </c>
      <c r="AB27" s="90" t="str">
        <f>[23]Outubro!$I$31</f>
        <v>*</v>
      </c>
      <c r="AC27" s="90" t="str">
        <f>[23]Outubro!$I$32</f>
        <v>*</v>
      </c>
      <c r="AD27" s="90" t="str">
        <f>[23]Outubro!$I$33</f>
        <v>*</v>
      </c>
      <c r="AE27" s="90" t="str">
        <f>[23]Outubro!$I$34</f>
        <v>*</v>
      </c>
      <c r="AF27" s="90" t="str">
        <f>[23]Outubro!$I$35</f>
        <v>*</v>
      </c>
      <c r="AG27" s="87" t="str">
        <f>[23]Outubro!$I$36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3" t="str">
        <f>[24]Outubro!$I$5</f>
        <v>*</v>
      </c>
      <c r="C28" s="93" t="str">
        <f>[24]Outubro!$I$6</f>
        <v>*</v>
      </c>
      <c r="D28" s="93" t="str">
        <f>[24]Outubro!$I$7</f>
        <v>*</v>
      </c>
      <c r="E28" s="93" t="str">
        <f>[24]Outubro!$I$8</f>
        <v>*</v>
      </c>
      <c r="F28" s="93" t="str">
        <f>[24]Outubro!$I$9</f>
        <v>*</v>
      </c>
      <c r="G28" s="93" t="str">
        <f>[24]Outubro!$I$10</f>
        <v>*</v>
      </c>
      <c r="H28" s="93" t="str">
        <f>[24]Outubro!$I$11</f>
        <v>*</v>
      </c>
      <c r="I28" s="93" t="str">
        <f>[24]Outubro!$I$12</f>
        <v>*</v>
      </c>
      <c r="J28" s="93" t="str">
        <f>[24]Outubro!$I$13</f>
        <v>*</v>
      </c>
      <c r="K28" s="93" t="str">
        <f>[24]Outubro!$I$14</f>
        <v>*</v>
      </c>
      <c r="L28" s="93" t="str">
        <f>[24]Outubro!$I$15</f>
        <v>*</v>
      </c>
      <c r="M28" s="93" t="str">
        <f>[24]Outubro!$I$16</f>
        <v>*</v>
      </c>
      <c r="N28" s="93" t="str">
        <f>[24]Outubro!$I$17</f>
        <v>*</v>
      </c>
      <c r="O28" s="93" t="str">
        <f>[24]Outubro!$I$18</f>
        <v>*</v>
      </c>
      <c r="P28" s="93" t="str">
        <f>[24]Outubro!$I$19</f>
        <v>*</v>
      </c>
      <c r="Q28" s="93" t="str">
        <f>[24]Outubro!$I$20</f>
        <v>*</v>
      </c>
      <c r="R28" s="93" t="str">
        <f>[24]Outubro!$I$21</f>
        <v>*</v>
      </c>
      <c r="S28" s="93" t="str">
        <f>[24]Outubro!$I$22</f>
        <v>*</v>
      </c>
      <c r="T28" s="90" t="str">
        <f>[24]Outubro!$I$23</f>
        <v>*</v>
      </c>
      <c r="U28" s="90" t="str">
        <f>[24]Outubro!$I$24</f>
        <v>*</v>
      </c>
      <c r="V28" s="90" t="str">
        <f>[24]Outubro!$I$25</f>
        <v>*</v>
      </c>
      <c r="W28" s="90" t="str">
        <f>[24]Outubro!$I$26</f>
        <v>*</v>
      </c>
      <c r="X28" s="90" t="str">
        <f>[24]Outubro!$I$27</f>
        <v>*</v>
      </c>
      <c r="Y28" s="90" t="str">
        <f>[24]Outubro!$I$28</f>
        <v>*</v>
      </c>
      <c r="Z28" s="90" t="str">
        <f>[24]Outubro!$I$29</f>
        <v>*</v>
      </c>
      <c r="AA28" s="90" t="str">
        <f>[24]Outubro!$I$30</f>
        <v>*</v>
      </c>
      <c r="AB28" s="90" t="str">
        <f>[24]Outubro!$I$31</f>
        <v>*</v>
      </c>
      <c r="AC28" s="90" t="str">
        <f>[24]Outubro!$I$32</f>
        <v>*</v>
      </c>
      <c r="AD28" s="90" t="str">
        <f>[24]Outubro!$I$33</f>
        <v>*</v>
      </c>
      <c r="AE28" s="90" t="str">
        <f>[24]Outubro!$I$34</f>
        <v>*</v>
      </c>
      <c r="AF28" s="90" t="str">
        <f>[24]Outubro!$I$35</f>
        <v>*</v>
      </c>
      <c r="AG28" s="87" t="str">
        <f>[24]Outubro!$I$36</f>
        <v>*</v>
      </c>
      <c r="AM28" t="s">
        <v>35</v>
      </c>
    </row>
    <row r="29" spans="1:40" x14ac:dyDescent="0.2">
      <c r="A29" s="77" t="s">
        <v>32</v>
      </c>
      <c r="B29" s="93" t="str">
        <f>[25]Outubro!$I$5</f>
        <v>*</v>
      </c>
      <c r="C29" s="93" t="str">
        <f>[25]Outubro!$I$6</f>
        <v>*</v>
      </c>
      <c r="D29" s="93" t="str">
        <f>[25]Outubro!$I$7</f>
        <v>*</v>
      </c>
      <c r="E29" s="93" t="str">
        <f>[25]Outubro!$I$8</f>
        <v>*</v>
      </c>
      <c r="F29" s="93" t="str">
        <f>[25]Outubro!$I$9</f>
        <v>*</v>
      </c>
      <c r="G29" s="93" t="str">
        <f>[25]Outubro!$I$10</f>
        <v>*</v>
      </c>
      <c r="H29" s="93" t="str">
        <f>[25]Outubro!$I$11</f>
        <v>*</v>
      </c>
      <c r="I29" s="93" t="str">
        <f>[25]Outubro!$I$12</f>
        <v>*</v>
      </c>
      <c r="J29" s="93" t="str">
        <f>[25]Outubro!$I$13</f>
        <v>*</v>
      </c>
      <c r="K29" s="93" t="str">
        <f>[25]Outubro!$I$14</f>
        <v>*</v>
      </c>
      <c r="L29" s="93" t="str">
        <f>[25]Outubro!$I$15</f>
        <v>*</v>
      </c>
      <c r="M29" s="93" t="str">
        <f>[25]Outubro!$I$16</f>
        <v>*</v>
      </c>
      <c r="N29" s="93" t="str">
        <f>[25]Outubro!$I$17</f>
        <v>*</v>
      </c>
      <c r="O29" s="93" t="str">
        <f>[25]Outubro!$I$18</f>
        <v>*</v>
      </c>
      <c r="P29" s="93" t="str">
        <f>[25]Outubro!$I$19</f>
        <v>*</v>
      </c>
      <c r="Q29" s="93" t="str">
        <f>[25]Outubro!$I$20</f>
        <v>*</v>
      </c>
      <c r="R29" s="93" t="str">
        <f>[25]Outubro!$I$21</f>
        <v>*</v>
      </c>
      <c r="S29" s="93" t="str">
        <f>[25]Outubro!$I$22</f>
        <v>*</v>
      </c>
      <c r="T29" s="90" t="str">
        <f>[25]Outubro!$I$23</f>
        <v>*</v>
      </c>
      <c r="U29" s="90" t="str">
        <f>[25]Outubro!$I$24</f>
        <v>*</v>
      </c>
      <c r="V29" s="90" t="str">
        <f>[25]Outubro!$I$25</f>
        <v>*</v>
      </c>
      <c r="W29" s="90" t="str">
        <f>[25]Outubro!$I$26</f>
        <v>*</v>
      </c>
      <c r="X29" s="90" t="str">
        <f>[25]Outubro!$I$27</f>
        <v>*</v>
      </c>
      <c r="Y29" s="90" t="str">
        <f>[25]Outubro!$I$28</f>
        <v>*</v>
      </c>
      <c r="Z29" s="90" t="str">
        <f>[25]Outubro!$I$29</f>
        <v>*</v>
      </c>
      <c r="AA29" s="90" t="str">
        <f>[25]Outubro!$I$30</f>
        <v>*</v>
      </c>
      <c r="AB29" s="90" t="str">
        <f>[25]Outubro!$I$31</f>
        <v>*</v>
      </c>
      <c r="AC29" s="90" t="str">
        <f>[25]Outubro!$I$32</f>
        <v>*</v>
      </c>
      <c r="AD29" s="90" t="str">
        <f>[25]Outubro!$I$33</f>
        <v>*</v>
      </c>
      <c r="AE29" s="90" t="str">
        <f>[25]Outubro!$I$34</f>
        <v>*</v>
      </c>
      <c r="AF29" s="90" t="str">
        <f>[25]Outubro!$I$35</f>
        <v>*</v>
      </c>
      <c r="AG29" s="87" t="str">
        <f>[25]Outubro!$I$36</f>
        <v>*</v>
      </c>
      <c r="AJ29" t="s">
        <v>35</v>
      </c>
    </row>
    <row r="30" spans="1:40" x14ac:dyDescent="0.2">
      <c r="A30" s="77" t="s">
        <v>10</v>
      </c>
      <c r="B30" s="11" t="str">
        <f>[26]Outubro!$I$5</f>
        <v>*</v>
      </c>
      <c r="C30" s="11" t="str">
        <f>[26]Outubro!$I$6</f>
        <v>*</v>
      </c>
      <c r="D30" s="11" t="str">
        <f>[26]Outubro!$I$7</f>
        <v>*</v>
      </c>
      <c r="E30" s="11" t="str">
        <f>[26]Outubro!$I$8</f>
        <v>*</v>
      </c>
      <c r="F30" s="11" t="str">
        <f>[26]Outubro!$I$9</f>
        <v>*</v>
      </c>
      <c r="G30" s="11" t="str">
        <f>[26]Outubro!$I$10</f>
        <v>*</v>
      </c>
      <c r="H30" s="11" t="str">
        <f>[26]Outubro!$I$11</f>
        <v>*</v>
      </c>
      <c r="I30" s="11" t="str">
        <f>[26]Outubro!$I$12</f>
        <v>*</v>
      </c>
      <c r="J30" s="11" t="str">
        <f>[26]Outubro!$I$13</f>
        <v>*</v>
      </c>
      <c r="K30" s="11" t="str">
        <f>[26]Outubro!$I$14</f>
        <v>*</v>
      </c>
      <c r="L30" s="11" t="str">
        <f>[26]Outubro!$I$15</f>
        <v>*</v>
      </c>
      <c r="M30" s="11" t="str">
        <f>[26]Outubro!$I$16</f>
        <v>*</v>
      </c>
      <c r="N30" s="11" t="str">
        <f>[26]Outubro!$I$17</f>
        <v>*</v>
      </c>
      <c r="O30" s="11" t="str">
        <f>[26]Outubro!$I$18</f>
        <v>*</v>
      </c>
      <c r="P30" s="11" t="str">
        <f>[26]Outubro!$I$19</f>
        <v>*</v>
      </c>
      <c r="Q30" s="11" t="str">
        <f>[26]Outubro!$I$20</f>
        <v>*</v>
      </c>
      <c r="R30" s="11" t="str">
        <f>[26]Outubro!$I$21</f>
        <v>*</v>
      </c>
      <c r="S30" s="11" t="str">
        <f>[26]Outubro!$I$22</f>
        <v>*</v>
      </c>
      <c r="T30" s="90" t="str">
        <f>[26]Outubro!$I$23</f>
        <v>*</v>
      </c>
      <c r="U30" s="90" t="str">
        <f>[26]Outubro!$I$24</f>
        <v>*</v>
      </c>
      <c r="V30" s="90" t="str">
        <f>[26]Outubro!$I$25</f>
        <v>*</v>
      </c>
      <c r="W30" s="90" t="str">
        <f>[26]Outubro!$I$26</f>
        <v>*</v>
      </c>
      <c r="X30" s="90" t="str">
        <f>[26]Outubro!$I$27</f>
        <v>*</v>
      </c>
      <c r="Y30" s="90" t="str">
        <f>[26]Outubro!$I$28</f>
        <v>*</v>
      </c>
      <c r="Z30" s="90" t="str">
        <f>[26]Outubro!$I$29</f>
        <v>*</v>
      </c>
      <c r="AA30" s="90" t="str">
        <f>[26]Outubro!$I$30</f>
        <v>*</v>
      </c>
      <c r="AB30" s="90" t="str">
        <f>[26]Outubro!$I$31</f>
        <v>*</v>
      </c>
      <c r="AC30" s="90" t="str">
        <f>[26]Outubro!$I$32</f>
        <v>*</v>
      </c>
      <c r="AD30" s="90" t="str">
        <f>[26]Outubro!$I$33</f>
        <v>*</v>
      </c>
      <c r="AE30" s="90" t="str">
        <f>[26]Outubro!$I$34</f>
        <v>*</v>
      </c>
      <c r="AF30" s="90" t="str">
        <f>[26]Outubro!$I$35</f>
        <v>*</v>
      </c>
      <c r="AG30" s="87" t="str">
        <f>[26]Outubro!$I$36</f>
        <v>*</v>
      </c>
      <c r="AJ30" t="s">
        <v>35</v>
      </c>
    </row>
    <row r="31" spans="1:40" x14ac:dyDescent="0.2">
      <c r="A31" s="77" t="s">
        <v>151</v>
      </c>
      <c r="B31" s="90" t="str">
        <f>[27]Outubro!$I$5</f>
        <v>*</v>
      </c>
      <c r="C31" s="90" t="str">
        <f>[27]Outubro!$I$6</f>
        <v>*</v>
      </c>
      <c r="D31" s="90" t="str">
        <f>[27]Outubro!$I$7</f>
        <v>*</v>
      </c>
      <c r="E31" s="90" t="str">
        <f>[27]Outubro!$I$8</f>
        <v>*</v>
      </c>
      <c r="F31" s="90" t="str">
        <f>[27]Outubro!$I$9</f>
        <v>*</v>
      </c>
      <c r="G31" s="90" t="str">
        <f>[27]Outubro!$I$10</f>
        <v>*</v>
      </c>
      <c r="H31" s="90" t="str">
        <f>[27]Outubro!$I$11</f>
        <v>*</v>
      </c>
      <c r="I31" s="90" t="str">
        <f>[27]Outubro!$I$12</f>
        <v>*</v>
      </c>
      <c r="J31" s="90" t="str">
        <f>[27]Outubro!$I$13</f>
        <v>*</v>
      </c>
      <c r="K31" s="90" t="str">
        <f>[27]Outubro!$I$14</f>
        <v>*</v>
      </c>
      <c r="L31" s="90" t="str">
        <f>[27]Outubro!$I$15</f>
        <v>*</v>
      </c>
      <c r="M31" s="90" t="str">
        <f>[27]Outubro!$I$16</f>
        <v>*</v>
      </c>
      <c r="N31" s="90" t="str">
        <f>[27]Outubro!$I$17</f>
        <v>*</v>
      </c>
      <c r="O31" s="90" t="str">
        <f>[27]Outubro!$I$18</f>
        <v>*</v>
      </c>
      <c r="P31" s="90" t="str">
        <f>[27]Outubro!$I$19</f>
        <v>*</v>
      </c>
      <c r="Q31" s="90" t="str">
        <f>[27]Outubro!$I$20</f>
        <v>*</v>
      </c>
      <c r="R31" s="90" t="str">
        <f>[27]Outubro!$I$21</f>
        <v>*</v>
      </c>
      <c r="S31" s="90" t="str">
        <f>[27]Outubro!$I$22</f>
        <v>*</v>
      </c>
      <c r="T31" s="90" t="str">
        <f>[27]Outubro!$I$23</f>
        <v>*</v>
      </c>
      <c r="U31" s="90" t="str">
        <f>[27]Outubro!$I$24</f>
        <v>*</v>
      </c>
      <c r="V31" s="90" t="str">
        <f>[27]Outubro!$I$25</f>
        <v>*</v>
      </c>
      <c r="W31" s="90" t="str">
        <f>[27]Outubro!$I$26</f>
        <v>*</v>
      </c>
      <c r="X31" s="90" t="str">
        <f>[27]Outubro!$I$27</f>
        <v>*</v>
      </c>
      <c r="Y31" s="90" t="str">
        <f>[27]Outubro!$I$28</f>
        <v>*</v>
      </c>
      <c r="Z31" s="90" t="str">
        <f>[27]Outubro!$I$29</f>
        <v>*</v>
      </c>
      <c r="AA31" s="90" t="str">
        <f>[27]Outubro!$I$30</f>
        <v>*</v>
      </c>
      <c r="AB31" s="90" t="str">
        <f>[27]Outubro!$I$31</f>
        <v>*</v>
      </c>
      <c r="AC31" s="90" t="str">
        <f>[27]Outubro!$I$32</f>
        <v>*</v>
      </c>
      <c r="AD31" s="90" t="str">
        <f>[27]Outubro!$I$33</f>
        <v>*</v>
      </c>
      <c r="AE31" s="90" t="str">
        <f>[27]Outubro!$I$34</f>
        <v>*</v>
      </c>
      <c r="AF31" s="90" t="str">
        <f>[27]Outubro!$I$35</f>
        <v>*</v>
      </c>
      <c r="AG31" s="95" t="str">
        <f>[27]Outubro!$I$36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3" t="str">
        <f>[28]Outubro!$I$5</f>
        <v>*</v>
      </c>
      <c r="C32" s="93" t="str">
        <f>[28]Outubro!$I$6</f>
        <v>*</v>
      </c>
      <c r="D32" s="93" t="str">
        <f>[28]Outubro!$I$7</f>
        <v>*</v>
      </c>
      <c r="E32" s="93" t="str">
        <f>[28]Outubro!$I$8</f>
        <v>*</v>
      </c>
      <c r="F32" s="93" t="str">
        <f>[28]Outubro!$I$9</f>
        <v>*</v>
      </c>
      <c r="G32" s="93" t="str">
        <f>[28]Outubro!$I$10</f>
        <v>*</v>
      </c>
      <c r="H32" s="93" t="str">
        <f>[28]Outubro!$I$11</f>
        <v>*</v>
      </c>
      <c r="I32" s="93" t="str">
        <f>[28]Outubro!$I$12</f>
        <v>*</v>
      </c>
      <c r="J32" s="93" t="str">
        <f>[28]Outubro!$I$13</f>
        <v>*</v>
      </c>
      <c r="K32" s="93" t="str">
        <f>[28]Outubro!$I$14</f>
        <v>*</v>
      </c>
      <c r="L32" s="93" t="str">
        <f>[28]Outubro!$I$15</f>
        <v>*</v>
      </c>
      <c r="M32" s="93" t="str">
        <f>[28]Outubro!$I$16</f>
        <v>*</v>
      </c>
      <c r="N32" s="93" t="str">
        <f>[28]Outubro!$I$17</f>
        <v>*</v>
      </c>
      <c r="O32" s="93" t="str">
        <f>[28]Outubro!$I$18</f>
        <v>*</v>
      </c>
      <c r="P32" s="93" t="str">
        <f>[28]Outubro!$I$19</f>
        <v>*</v>
      </c>
      <c r="Q32" s="93" t="str">
        <f>[28]Outubro!$I$20</f>
        <v>*</v>
      </c>
      <c r="R32" s="93" t="str">
        <f>[28]Outubro!$I$21</f>
        <v>*</v>
      </c>
      <c r="S32" s="93" t="str">
        <f>[28]Outubro!$I$22</f>
        <v>*</v>
      </c>
      <c r="T32" s="90" t="str">
        <f>[28]Outubro!$I$23</f>
        <v>*</v>
      </c>
      <c r="U32" s="90" t="str">
        <f>[28]Outubro!$I$24</f>
        <v>*</v>
      </c>
      <c r="V32" s="90" t="str">
        <f>[28]Outubro!$I$25</f>
        <v>*</v>
      </c>
      <c r="W32" s="90" t="str">
        <f>[28]Outubro!$I$26</f>
        <v>*</v>
      </c>
      <c r="X32" s="90" t="str">
        <f>[28]Outubro!$I$27</f>
        <v>*</v>
      </c>
      <c r="Y32" s="90" t="str">
        <f>[28]Outubro!$I$28</f>
        <v>*</v>
      </c>
      <c r="Z32" s="90" t="str">
        <f>[28]Outubro!$I$29</f>
        <v>*</v>
      </c>
      <c r="AA32" s="90" t="str">
        <f>[28]Outubro!$I$30</f>
        <v>*</v>
      </c>
      <c r="AB32" s="90" t="str">
        <f>[28]Outubro!$I$31</f>
        <v>*</v>
      </c>
      <c r="AC32" s="90" t="str">
        <f>[28]Outubro!$I$32</f>
        <v>*</v>
      </c>
      <c r="AD32" s="90" t="str">
        <f>[28]Outubro!$I$33</f>
        <v>*</v>
      </c>
      <c r="AE32" s="90" t="str">
        <f>[28]Outubro!$I$34</f>
        <v>*</v>
      </c>
      <c r="AF32" s="90" t="str">
        <f>[28]Outubro!$I$35</f>
        <v>*</v>
      </c>
      <c r="AG32" s="87" t="str">
        <f>[28]Outubro!$I$36</f>
        <v>*</v>
      </c>
      <c r="AJ32" t="s">
        <v>35</v>
      </c>
    </row>
    <row r="33" spans="1:39" s="5" customFormat="1" x14ac:dyDescent="0.2">
      <c r="A33" s="77" t="s">
        <v>12</v>
      </c>
      <c r="B33" s="93" t="str">
        <f>[29]Outubro!$I$5</f>
        <v>*</v>
      </c>
      <c r="C33" s="93" t="str">
        <f>[29]Outubro!$I$6</f>
        <v>*</v>
      </c>
      <c r="D33" s="93" t="str">
        <f>[29]Outubro!$I$7</f>
        <v>*</v>
      </c>
      <c r="E33" s="93" t="str">
        <f>[29]Outubro!$I$8</f>
        <v>*</v>
      </c>
      <c r="F33" s="93" t="str">
        <f>[29]Outubro!$I$9</f>
        <v>*</v>
      </c>
      <c r="G33" s="93" t="str">
        <f>[29]Outubro!$I$10</f>
        <v>*</v>
      </c>
      <c r="H33" s="93" t="str">
        <f>[29]Outubro!$I$11</f>
        <v>*</v>
      </c>
      <c r="I33" s="93" t="str">
        <f>[29]Outubro!$I$12</f>
        <v>*</v>
      </c>
      <c r="J33" s="93" t="str">
        <f>[29]Outubro!$I$13</f>
        <v>*</v>
      </c>
      <c r="K33" s="93" t="str">
        <f>[29]Outubro!$I$14</f>
        <v>*</v>
      </c>
      <c r="L33" s="93" t="str">
        <f>[29]Outubro!$I$15</f>
        <v>*</v>
      </c>
      <c r="M33" s="93" t="str">
        <f>[29]Outubro!$I$16</f>
        <v>*</v>
      </c>
      <c r="N33" s="93" t="str">
        <f>[29]Outubro!$I$17</f>
        <v>*</v>
      </c>
      <c r="O33" s="93" t="str">
        <f>[29]Outubro!$I$18</f>
        <v>*</v>
      </c>
      <c r="P33" s="93" t="str">
        <f>[29]Outubro!$I$19</f>
        <v>*</v>
      </c>
      <c r="Q33" s="93" t="str">
        <f>[29]Outubro!$I$20</f>
        <v>*</v>
      </c>
      <c r="R33" s="93" t="str">
        <f>[29]Outubro!$I$21</f>
        <v>*</v>
      </c>
      <c r="S33" s="93" t="str">
        <f>[29]Outubro!$I$22</f>
        <v>*</v>
      </c>
      <c r="T33" s="93" t="str">
        <f>[29]Outubro!$I$23</f>
        <v>*</v>
      </c>
      <c r="U33" s="93" t="str">
        <f>[29]Outubro!$I$24</f>
        <v>*</v>
      </c>
      <c r="V33" s="93" t="str">
        <f>[29]Outubro!$I$25</f>
        <v>*</v>
      </c>
      <c r="W33" s="93" t="str">
        <f>[29]Outubro!$I$26</f>
        <v>*</v>
      </c>
      <c r="X33" s="93" t="str">
        <f>[29]Outubro!$I$27</f>
        <v>*</v>
      </c>
      <c r="Y33" s="93" t="str">
        <f>[29]Outubro!$I$28</f>
        <v>*</v>
      </c>
      <c r="Z33" s="93" t="str">
        <f>[29]Outubro!$I$29</f>
        <v>*</v>
      </c>
      <c r="AA33" s="93" t="str">
        <f>[29]Outubro!$I$30</f>
        <v>*</v>
      </c>
      <c r="AB33" s="93" t="str">
        <f>[29]Outubro!$I$31</f>
        <v>*</v>
      </c>
      <c r="AC33" s="93" t="str">
        <f>[29]Outubro!$I$32</f>
        <v>*</v>
      </c>
      <c r="AD33" s="93" t="str">
        <f>[29]Outubro!$I$33</f>
        <v>*</v>
      </c>
      <c r="AE33" s="93" t="str">
        <f>[29]Outubro!$I$34</f>
        <v>*</v>
      </c>
      <c r="AF33" s="93" t="str">
        <f>[29]Outubro!$I$35</f>
        <v>*</v>
      </c>
      <c r="AG33" s="87" t="str">
        <f>[29]Outubro!$I$36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90" t="str">
        <f>[30]Outubro!$I$5</f>
        <v>*</v>
      </c>
      <c r="C34" s="90" t="str">
        <f>[30]Outubro!$I$6</f>
        <v>*</v>
      </c>
      <c r="D34" s="90" t="str">
        <f>[30]Outubro!$I$7</f>
        <v>*</v>
      </c>
      <c r="E34" s="90" t="str">
        <f>[30]Outubro!$I$8</f>
        <v>*</v>
      </c>
      <c r="F34" s="90" t="str">
        <f>[30]Outubro!$I$9</f>
        <v>*</v>
      </c>
      <c r="G34" s="90" t="str">
        <f>[30]Outubro!$I$10</f>
        <v>*</v>
      </c>
      <c r="H34" s="90" t="str">
        <f>[30]Outubro!$I$11</f>
        <v>*</v>
      </c>
      <c r="I34" s="90" t="str">
        <f>[30]Outubro!$I$12</f>
        <v>*</v>
      </c>
      <c r="J34" s="90" t="str">
        <f>[30]Outubro!$I$13</f>
        <v>*</v>
      </c>
      <c r="K34" s="90" t="str">
        <f>[30]Outubro!$I$14</f>
        <v>*</v>
      </c>
      <c r="L34" s="90" t="str">
        <f>[30]Outubro!$I$15</f>
        <v>*</v>
      </c>
      <c r="M34" s="90" t="str">
        <f>[30]Outubro!$I$16</f>
        <v>*</v>
      </c>
      <c r="N34" s="90" t="str">
        <f>[30]Outubro!$I$17</f>
        <v>*</v>
      </c>
      <c r="O34" s="90" t="str">
        <f>[30]Outubro!$I$18</f>
        <v>*</v>
      </c>
      <c r="P34" s="90" t="str">
        <f>[30]Outubro!$I$19</f>
        <v>*</v>
      </c>
      <c r="Q34" s="90" t="str">
        <f>[30]Outubro!$I$20</f>
        <v>*</v>
      </c>
      <c r="R34" s="90" t="str">
        <f>[30]Outubro!$I$21</f>
        <v>*</v>
      </c>
      <c r="S34" s="90" t="str">
        <f>[30]Outubro!$I$22</f>
        <v>*</v>
      </c>
      <c r="T34" s="90" t="str">
        <f>[30]Outubro!$I$23</f>
        <v>*</v>
      </c>
      <c r="U34" s="90" t="str">
        <f>[30]Outubro!$I$24</f>
        <v>*</v>
      </c>
      <c r="V34" s="90" t="str">
        <f>[30]Outubro!$I$25</f>
        <v>*</v>
      </c>
      <c r="W34" s="90" t="str">
        <f>[30]Outubro!$I$26</f>
        <v>*</v>
      </c>
      <c r="X34" s="90" t="str">
        <f>[30]Outubro!$I$27</f>
        <v>*</v>
      </c>
      <c r="Y34" s="90" t="str">
        <f>[30]Outubro!$I$28</f>
        <v>*</v>
      </c>
      <c r="Z34" s="90" t="str">
        <f>[30]Outubro!$I$29</f>
        <v>*</v>
      </c>
      <c r="AA34" s="90" t="str">
        <f>[30]Outubro!$I$30</f>
        <v>*</v>
      </c>
      <c r="AB34" s="90" t="str">
        <f>[30]Outubro!$I$31</f>
        <v>*</v>
      </c>
      <c r="AC34" s="90" t="str">
        <f>[30]Outubro!$I$32</f>
        <v>*</v>
      </c>
      <c r="AD34" s="90" t="str">
        <f>[30]Outubro!$I$33</f>
        <v>*</v>
      </c>
      <c r="AE34" s="90" t="str">
        <f>[30]Outubro!$I$34</f>
        <v>*</v>
      </c>
      <c r="AF34" s="90" t="str">
        <f>[30]Outubro!$I$35</f>
        <v>*</v>
      </c>
      <c r="AG34" s="92" t="str">
        <f>[30]Outubro!$I$36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3" t="str">
        <f>[31]Outubro!$I$5</f>
        <v>*</v>
      </c>
      <c r="C35" s="93" t="str">
        <f>[31]Outubro!$I$6</f>
        <v>*</v>
      </c>
      <c r="D35" s="93" t="str">
        <f>[31]Outubro!$I$7</f>
        <v>*</v>
      </c>
      <c r="E35" s="93" t="str">
        <f>[31]Outubro!$I$8</f>
        <v>*</v>
      </c>
      <c r="F35" s="93" t="str">
        <f>[31]Outubro!$I$9</f>
        <v>*</v>
      </c>
      <c r="G35" s="93" t="str">
        <f>[31]Outubro!$I$10</f>
        <v>*</v>
      </c>
      <c r="H35" s="93" t="str">
        <f>[31]Outubro!$I$11</f>
        <v>*</v>
      </c>
      <c r="I35" s="93" t="str">
        <f>[31]Outubro!$I$12</f>
        <v>*</v>
      </c>
      <c r="J35" s="93" t="str">
        <f>[31]Outubro!$I$13</f>
        <v>*</v>
      </c>
      <c r="K35" s="93" t="str">
        <f>[31]Outubro!$I$14</f>
        <v>*</v>
      </c>
      <c r="L35" s="93" t="str">
        <f>[31]Outubro!$I$15</f>
        <v>*</v>
      </c>
      <c r="M35" s="93" t="str">
        <f>[31]Outubro!$I$16</f>
        <v>*</v>
      </c>
      <c r="N35" s="93" t="str">
        <f>[31]Outubro!$I$17</f>
        <v>*</v>
      </c>
      <c r="O35" s="93" t="str">
        <f>[31]Outubro!$I$18</f>
        <v>*</v>
      </c>
      <c r="P35" s="93" t="str">
        <f>[31]Outubro!$I$19</f>
        <v>*</v>
      </c>
      <c r="Q35" s="93" t="str">
        <f>[31]Outubro!$I$20</f>
        <v>*</v>
      </c>
      <c r="R35" s="93" t="str">
        <f>[31]Outubro!$I$21</f>
        <v>*</v>
      </c>
      <c r="S35" s="93" t="str">
        <f>[31]Outubro!$I$22</f>
        <v>*</v>
      </c>
      <c r="T35" s="90" t="str">
        <f>[31]Outubro!$I$23</f>
        <v>*</v>
      </c>
      <c r="U35" s="90" t="str">
        <f>[31]Outubro!$I$24</f>
        <v>*</v>
      </c>
      <c r="V35" s="90" t="str">
        <f>[31]Outubro!$I$25</f>
        <v>*</v>
      </c>
      <c r="W35" s="90" t="str">
        <f>[31]Outubro!$I$26</f>
        <v>*</v>
      </c>
      <c r="X35" s="90" t="str">
        <f>[31]Outubro!$I$27</f>
        <v>*</v>
      </c>
      <c r="Y35" s="90" t="str">
        <f>[31]Outubro!$I$28</f>
        <v>*</v>
      </c>
      <c r="Z35" s="90" t="str">
        <f>[31]Outubro!$I$29</f>
        <v>*</v>
      </c>
      <c r="AA35" s="90" t="str">
        <f>[31]Outubro!$I$30</f>
        <v>*</v>
      </c>
      <c r="AB35" s="90" t="str">
        <f>[31]Outubro!$I$31</f>
        <v>*</v>
      </c>
      <c r="AC35" s="90" t="str">
        <f>[31]Outubro!$I$32</f>
        <v>*</v>
      </c>
      <c r="AD35" s="90" t="str">
        <f>[31]Outubro!$I$33</f>
        <v>*</v>
      </c>
      <c r="AE35" s="90" t="str">
        <f>[31]Outubro!$I$34</f>
        <v>*</v>
      </c>
      <c r="AF35" s="90" t="str">
        <f>[31]Outubro!$I$35</f>
        <v>*</v>
      </c>
      <c r="AG35" s="95" t="str">
        <f>[31]Outubro!$I$36</f>
        <v>*</v>
      </c>
      <c r="AK35" t="s">
        <v>35</v>
      </c>
    </row>
    <row r="36" spans="1:39" x14ac:dyDescent="0.2">
      <c r="A36" s="77" t="s">
        <v>123</v>
      </c>
      <c r="B36" s="93" t="str">
        <f>[32]Outubro!$I$5</f>
        <v>*</v>
      </c>
      <c r="C36" s="93" t="str">
        <f>[32]Outubro!$I$6</f>
        <v>*</v>
      </c>
      <c r="D36" s="93" t="str">
        <f>[32]Outubro!$I$7</f>
        <v>*</v>
      </c>
      <c r="E36" s="93" t="str">
        <f>[32]Outubro!$I$8</f>
        <v>*</v>
      </c>
      <c r="F36" s="93" t="str">
        <f>[32]Outubro!$I$9</f>
        <v>*</v>
      </c>
      <c r="G36" s="93" t="str">
        <f>[32]Outubro!$I$10</f>
        <v>*</v>
      </c>
      <c r="H36" s="93" t="str">
        <f>[32]Outubro!$I$11</f>
        <v>*</v>
      </c>
      <c r="I36" s="93" t="str">
        <f>[32]Outubro!$I$12</f>
        <v>*</v>
      </c>
      <c r="J36" s="93" t="str">
        <f>[32]Outubro!$I$13</f>
        <v>*</v>
      </c>
      <c r="K36" s="93" t="str">
        <f>[32]Outubro!$I$14</f>
        <v>*</v>
      </c>
      <c r="L36" s="93" t="str">
        <f>[32]Outubro!$I$15</f>
        <v>*</v>
      </c>
      <c r="M36" s="93" t="str">
        <f>[32]Outubro!$I$16</f>
        <v>*</v>
      </c>
      <c r="N36" s="93" t="str">
        <f>[32]Outubro!$I$17</f>
        <v>*</v>
      </c>
      <c r="O36" s="93" t="str">
        <f>[32]Outubro!$I$18</f>
        <v>*</v>
      </c>
      <c r="P36" s="93" t="str">
        <f>[32]Outubro!$I$19</f>
        <v>*</v>
      </c>
      <c r="Q36" s="90" t="str">
        <f>[32]Outubro!$I$20</f>
        <v>*</v>
      </c>
      <c r="R36" s="90" t="str">
        <f>[32]Outubro!$I$21</f>
        <v>*</v>
      </c>
      <c r="S36" s="90" t="str">
        <f>[32]Outubro!$I$22</f>
        <v>*</v>
      </c>
      <c r="T36" s="90" t="str">
        <f>[32]Outubro!$I$23</f>
        <v>*</v>
      </c>
      <c r="U36" s="90" t="str">
        <f>[32]Outubro!$I$24</f>
        <v>*</v>
      </c>
      <c r="V36" s="90" t="str">
        <f>[32]Outubro!$I$25</f>
        <v>*</v>
      </c>
      <c r="W36" s="90" t="str">
        <f>[32]Outubro!$I$26</f>
        <v>*</v>
      </c>
      <c r="X36" s="90" t="str">
        <f>[32]Outubro!$I$27</f>
        <v>*</v>
      </c>
      <c r="Y36" s="90" t="str">
        <f>[32]Outubro!$I$28</f>
        <v>*</v>
      </c>
      <c r="Z36" s="90" t="str">
        <f>[32]Outubro!$I$29</f>
        <v>*</v>
      </c>
      <c r="AA36" s="90" t="str">
        <f>[32]Outubro!$I$30</f>
        <v>*</v>
      </c>
      <c r="AB36" s="90" t="str">
        <f>[32]Outubro!$I$31</f>
        <v>*</v>
      </c>
      <c r="AC36" s="90" t="str">
        <f>[32]Outubro!$I$32</f>
        <v>*</v>
      </c>
      <c r="AD36" s="90" t="str">
        <f>[32]Outubro!$I$33</f>
        <v>*</v>
      </c>
      <c r="AE36" s="90" t="str">
        <f>[32]Outubro!$I$34</f>
        <v>*</v>
      </c>
      <c r="AF36" s="90" t="str">
        <f>[32]Outubro!$I$35</f>
        <v>*</v>
      </c>
      <c r="AG36" s="95" t="str">
        <f>[32]Outubro!$I$36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3" t="str">
        <f>[33]Outubro!$I$5</f>
        <v>*</v>
      </c>
      <c r="C37" s="93" t="str">
        <f>[33]Outubro!$I$6</f>
        <v>*</v>
      </c>
      <c r="D37" s="93" t="str">
        <f>[33]Outubro!$I$7</f>
        <v>*</v>
      </c>
      <c r="E37" s="93" t="str">
        <f>[33]Outubro!$I$8</f>
        <v>*</v>
      </c>
      <c r="F37" s="93" t="str">
        <f>[33]Outubro!$I$9</f>
        <v>*</v>
      </c>
      <c r="G37" s="93" t="str">
        <f>[33]Outubro!$I$10</f>
        <v>*</v>
      </c>
      <c r="H37" s="93" t="str">
        <f>[33]Outubro!$I$11</f>
        <v>*</v>
      </c>
      <c r="I37" s="93" t="str">
        <f>[33]Outubro!$I$12</f>
        <v>*</v>
      </c>
      <c r="J37" s="93" t="str">
        <f>[33]Outubro!$I$13</f>
        <v>*</v>
      </c>
      <c r="K37" s="93" t="str">
        <f>[33]Outubro!$I$14</f>
        <v>*</v>
      </c>
      <c r="L37" s="93" t="str">
        <f>[33]Outubro!$I$15</f>
        <v>*</v>
      </c>
      <c r="M37" s="93" t="str">
        <f>[33]Outubro!$I$16</f>
        <v>*</v>
      </c>
      <c r="N37" s="93" t="str">
        <f>[33]Outubro!$I$17</f>
        <v>*</v>
      </c>
      <c r="O37" s="93" t="str">
        <f>[33]Outubro!$I$18</f>
        <v>*</v>
      </c>
      <c r="P37" s="93" t="str">
        <f>[33]Outubro!$I$19</f>
        <v>*</v>
      </c>
      <c r="Q37" s="93" t="str">
        <f>[33]Outubro!$I$20</f>
        <v>*</v>
      </c>
      <c r="R37" s="93" t="str">
        <f>[33]Outubro!$I$21</f>
        <v>*</v>
      </c>
      <c r="S37" s="93" t="str">
        <f>[33]Outubro!$I$22</f>
        <v>*</v>
      </c>
      <c r="T37" s="93" t="str">
        <f>[33]Outubro!$I$23</f>
        <v>*</v>
      </c>
      <c r="U37" s="93" t="str">
        <f>[33]Outubro!$I$24</f>
        <v>*</v>
      </c>
      <c r="V37" s="93" t="str">
        <f>[33]Outubro!$I$25</f>
        <v>*</v>
      </c>
      <c r="W37" s="93" t="str">
        <f>[33]Outubro!$I$26</f>
        <v>*</v>
      </c>
      <c r="X37" s="93" t="str">
        <f>[33]Outubro!$I$27</f>
        <v>*</v>
      </c>
      <c r="Y37" s="93" t="str">
        <f>[33]Outubro!$I$28</f>
        <v>*</v>
      </c>
      <c r="Z37" s="93" t="str">
        <f>[33]Outubro!$I$29</f>
        <v>*</v>
      </c>
      <c r="AA37" s="93" t="str">
        <f>[33]Outubro!$I$30</f>
        <v>*</v>
      </c>
      <c r="AB37" s="93" t="str">
        <f>[33]Outubro!$I$31</f>
        <v>*</v>
      </c>
      <c r="AC37" s="93" t="str">
        <f>[33]Outubro!$I$32</f>
        <v>*</v>
      </c>
      <c r="AD37" s="93" t="str">
        <f>[33]Outubro!$I$33</f>
        <v>*</v>
      </c>
      <c r="AE37" s="93" t="str">
        <f>[33]Outubro!$I$34</f>
        <v>*</v>
      </c>
      <c r="AF37" s="93" t="str">
        <f>[33]Outubro!$I$35</f>
        <v>*</v>
      </c>
      <c r="AG37" s="87" t="str">
        <f>[33]Outubro!$I$36</f>
        <v>*</v>
      </c>
      <c r="AK37" t="s">
        <v>35</v>
      </c>
    </row>
    <row r="38" spans="1:39" x14ac:dyDescent="0.2">
      <c r="A38" s="77" t="s">
        <v>153</v>
      </c>
      <c r="B38" s="11" t="str">
        <f>[34]Outubro!$I$5</f>
        <v>*</v>
      </c>
      <c r="C38" s="11" t="str">
        <f>[34]Outubro!$I$6</f>
        <v>*</v>
      </c>
      <c r="D38" s="11" t="str">
        <f>[34]Outubro!$I$7</f>
        <v>*</v>
      </c>
      <c r="E38" s="11" t="str">
        <f>[34]Outubro!$I$8</f>
        <v>*</v>
      </c>
      <c r="F38" s="11" t="str">
        <f>[34]Outubro!$I$9</f>
        <v>*</v>
      </c>
      <c r="G38" s="11" t="str">
        <f>[34]Outubro!$I$10</f>
        <v>*</v>
      </c>
      <c r="H38" s="11" t="str">
        <f>[34]Outubro!$I$11</f>
        <v>*</v>
      </c>
      <c r="I38" s="11" t="str">
        <f>[34]Outubro!$I$12</f>
        <v>*</v>
      </c>
      <c r="J38" s="11" t="str">
        <f>[34]Outubro!$I$13</f>
        <v>*</v>
      </c>
      <c r="K38" s="11" t="str">
        <f>[34]Outubro!$I$14</f>
        <v>*</v>
      </c>
      <c r="L38" s="11" t="str">
        <f>[34]Outubro!$I$15</f>
        <v>*</v>
      </c>
      <c r="M38" s="11" t="str">
        <f>[34]Outubro!$I$16</f>
        <v>*</v>
      </c>
      <c r="N38" s="11" t="str">
        <f>[34]Outubro!$I$17</f>
        <v>*</v>
      </c>
      <c r="O38" s="11" t="str">
        <f>[34]Outubro!$I$18</f>
        <v>*</v>
      </c>
      <c r="P38" s="11" t="str">
        <f>[34]Outubro!$I$19</f>
        <v>*</v>
      </c>
      <c r="Q38" s="90" t="str">
        <f>[34]Outubro!$I$20</f>
        <v>*</v>
      </c>
      <c r="R38" s="90" t="str">
        <f>[34]Outubro!$I$21</f>
        <v>*</v>
      </c>
      <c r="S38" s="90" t="str">
        <f>[34]Outubro!$I$22</f>
        <v>*</v>
      </c>
      <c r="T38" s="90" t="str">
        <f>[34]Outubro!$I$23</f>
        <v>*</v>
      </c>
      <c r="U38" s="90" t="str">
        <f>[34]Outubro!$I$24</f>
        <v>*</v>
      </c>
      <c r="V38" s="90" t="str">
        <f>[34]Outubro!$I$25</f>
        <v>*</v>
      </c>
      <c r="W38" s="90" t="str">
        <f>[34]Outubro!$I$26</f>
        <v>*</v>
      </c>
      <c r="X38" s="90" t="str">
        <f>[34]Outubro!$I$27</f>
        <v>*</v>
      </c>
      <c r="Y38" s="90" t="str">
        <f>[34]Outubro!$I$28</f>
        <v>*</v>
      </c>
      <c r="Z38" s="90" t="str">
        <f>[34]Outubro!$I$29</f>
        <v>*</v>
      </c>
      <c r="AA38" s="90" t="str">
        <f>[34]Outubro!$I$30</f>
        <v>*</v>
      </c>
      <c r="AB38" s="90" t="str">
        <f>[34]Outubro!$I$31</f>
        <v>*</v>
      </c>
      <c r="AC38" s="90" t="str">
        <f>[34]Outubro!$I$32</f>
        <v>*</v>
      </c>
      <c r="AD38" s="90" t="str">
        <f>[34]Outubro!$I$33</f>
        <v>*</v>
      </c>
      <c r="AE38" s="90" t="str">
        <f>[34]Outubro!$I$34</f>
        <v>*</v>
      </c>
      <c r="AF38" s="90" t="str">
        <f>[34]Outubro!$I$35</f>
        <v>*</v>
      </c>
      <c r="AG38" s="95" t="str">
        <f>[34]Outubro!$I$36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3" t="str">
        <f>[35]Outubro!$I$5</f>
        <v>*</v>
      </c>
      <c r="C39" s="93" t="str">
        <f>[35]Outubro!$I$6</f>
        <v>*</v>
      </c>
      <c r="D39" s="93" t="str">
        <f>[35]Outubro!$I$7</f>
        <v>*</v>
      </c>
      <c r="E39" s="93" t="str">
        <f>[35]Outubro!$I$8</f>
        <v>*</v>
      </c>
      <c r="F39" s="93" t="str">
        <f>[35]Outubro!$I$9</f>
        <v>*</v>
      </c>
      <c r="G39" s="93" t="str">
        <f>[35]Outubro!$I$10</f>
        <v>*</v>
      </c>
      <c r="H39" s="93" t="str">
        <f>[35]Outubro!$I$11</f>
        <v>*</v>
      </c>
      <c r="I39" s="93" t="str">
        <f>[35]Outubro!$I$12</f>
        <v>*</v>
      </c>
      <c r="J39" s="93" t="str">
        <f>[35]Outubro!$I$13</f>
        <v>*</v>
      </c>
      <c r="K39" s="93" t="str">
        <f>[35]Outubro!$I$14</f>
        <v>*</v>
      </c>
      <c r="L39" s="93" t="str">
        <f>[35]Outubro!$I$15</f>
        <v>*</v>
      </c>
      <c r="M39" s="93" t="str">
        <f>[35]Outubro!$I$16</f>
        <v>*</v>
      </c>
      <c r="N39" s="93" t="str">
        <f>[35]Outubro!$I$17</f>
        <v>*</v>
      </c>
      <c r="O39" s="93" t="str">
        <f>[35]Outubro!$I$18</f>
        <v>*</v>
      </c>
      <c r="P39" s="93" t="str">
        <f>[35]Outubro!$I$19</f>
        <v>*</v>
      </c>
      <c r="Q39" s="93" t="str">
        <f>[35]Outubro!$I$20</f>
        <v>*</v>
      </c>
      <c r="R39" s="93" t="str">
        <f>[35]Outubro!$I$21</f>
        <v>*</v>
      </c>
      <c r="S39" s="93" t="str">
        <f>[35]Outubro!$I$22</f>
        <v>*</v>
      </c>
      <c r="T39" s="93" t="str">
        <f>[35]Outubro!$I$23</f>
        <v>*</v>
      </c>
      <c r="U39" s="93" t="str">
        <f>[35]Outubro!$I$24</f>
        <v>*</v>
      </c>
      <c r="V39" s="93" t="str">
        <f>[35]Outubro!$I$25</f>
        <v>*</v>
      </c>
      <c r="W39" s="93" t="str">
        <f>[35]Outubro!$I$26</f>
        <v>*</v>
      </c>
      <c r="X39" s="93" t="str">
        <f>[35]Outubro!$I$27</f>
        <v>*</v>
      </c>
      <c r="Y39" s="93" t="str">
        <f>[35]Outubro!$I$28</f>
        <v>*</v>
      </c>
      <c r="Z39" s="93" t="str">
        <f>[35]Outubro!$I$29</f>
        <v>*</v>
      </c>
      <c r="AA39" s="93" t="str">
        <f>[35]Outubro!$I$30</f>
        <v>*</v>
      </c>
      <c r="AB39" s="93" t="str">
        <f>[35]Outubro!$I$31</f>
        <v>*</v>
      </c>
      <c r="AC39" s="93" t="str">
        <f>[35]Outubro!$I$32</f>
        <v>*</v>
      </c>
      <c r="AD39" s="93" t="str">
        <f>[35]Outubro!$I$33</f>
        <v>*</v>
      </c>
      <c r="AE39" s="93" t="str">
        <f>[35]Outubro!$I$34</f>
        <v>*</v>
      </c>
      <c r="AF39" s="93" t="str">
        <f>[35]Outubro!$I$35</f>
        <v>*</v>
      </c>
      <c r="AG39" s="87" t="str">
        <f>[35]Outubro!$I$36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4" t="str">
        <f>[36]Outubro!$I$5</f>
        <v>*</v>
      </c>
      <c r="C40" s="94" t="str">
        <f>[36]Outubro!$I$6</f>
        <v>*</v>
      </c>
      <c r="D40" s="94" t="str">
        <f>[36]Outubro!$I$7</f>
        <v>*</v>
      </c>
      <c r="E40" s="94" t="str">
        <f>[36]Outubro!$I$8</f>
        <v>*</v>
      </c>
      <c r="F40" s="94" t="str">
        <f>[36]Outubro!$I$9</f>
        <v>*</v>
      </c>
      <c r="G40" s="94" t="str">
        <f>[36]Outubro!$I$10</f>
        <v>*</v>
      </c>
      <c r="H40" s="94" t="str">
        <f>[36]Outubro!$I$11</f>
        <v>*</v>
      </c>
      <c r="I40" s="94" t="str">
        <f>[36]Outubro!$I$12</f>
        <v>*</v>
      </c>
      <c r="J40" s="94" t="str">
        <f>[36]Outubro!$I$13</f>
        <v>*</v>
      </c>
      <c r="K40" s="94" t="str">
        <f>[36]Outubro!$I$14</f>
        <v>*</v>
      </c>
      <c r="L40" s="94" t="str">
        <f>[36]Outubro!$I$15</f>
        <v>*</v>
      </c>
      <c r="M40" s="94" t="str">
        <f>[36]Outubro!$I$16</f>
        <v>*</v>
      </c>
      <c r="N40" s="94" t="str">
        <f>[36]Outubro!$I$17</f>
        <v>*</v>
      </c>
      <c r="O40" s="94" t="str">
        <f>[36]Outubro!$I$18</f>
        <v>*</v>
      </c>
      <c r="P40" s="94" t="str">
        <f>[36]Outubro!$I$19</f>
        <v>*</v>
      </c>
      <c r="Q40" s="94" t="str">
        <f>[36]Outubro!$I$20</f>
        <v>*</v>
      </c>
      <c r="R40" s="94" t="str">
        <f>[36]Outubro!$I$21</f>
        <v>*</v>
      </c>
      <c r="S40" s="94" t="str">
        <f>[36]Outubro!$I$22</f>
        <v>*</v>
      </c>
      <c r="T40" s="94" t="str">
        <f>[36]Outubro!$I$23</f>
        <v>*</v>
      </c>
      <c r="U40" s="94" t="str">
        <f>[36]Outubro!$I$24</f>
        <v>*</v>
      </c>
      <c r="V40" s="94" t="str">
        <f>[36]Outubro!$I$25</f>
        <v>*</v>
      </c>
      <c r="W40" s="94" t="str">
        <f>[36]Outubro!$I$26</f>
        <v>*</v>
      </c>
      <c r="X40" s="94" t="str">
        <f>[36]Outubro!$I$27</f>
        <v>*</v>
      </c>
      <c r="Y40" s="94" t="str">
        <f>[36]Outubro!$I$28</f>
        <v>*</v>
      </c>
      <c r="Z40" s="94" t="str">
        <f>[36]Outubro!$I$29</f>
        <v>*</v>
      </c>
      <c r="AA40" s="94" t="str">
        <f>[36]Outubro!$I$30</f>
        <v>*</v>
      </c>
      <c r="AB40" s="94" t="str">
        <f>[36]Outubro!$I$31</f>
        <v>*</v>
      </c>
      <c r="AC40" s="94" t="str">
        <f>[36]Outubro!$I$32</f>
        <v>*</v>
      </c>
      <c r="AD40" s="94" t="str">
        <f>[36]Outubro!$I$33</f>
        <v>*</v>
      </c>
      <c r="AE40" s="94" t="str">
        <f>[36]Outubro!$I$34</f>
        <v>*</v>
      </c>
      <c r="AF40" s="94" t="str">
        <f>[36]Outubro!$I$35</f>
        <v>*</v>
      </c>
      <c r="AG40" s="87" t="str">
        <f>[36]Outubro!$I$36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3" t="str">
        <f>[37]Outubro!$I$5</f>
        <v>*</v>
      </c>
      <c r="C41" s="93" t="str">
        <f>[37]Outubro!$I$6</f>
        <v>*</v>
      </c>
      <c r="D41" s="93" t="str">
        <f>[37]Outubro!$I$7</f>
        <v>*</v>
      </c>
      <c r="E41" s="93" t="str">
        <f>[37]Outubro!$I$8</f>
        <v>*</v>
      </c>
      <c r="F41" s="93" t="str">
        <f>[37]Outubro!$I$9</f>
        <v>*</v>
      </c>
      <c r="G41" s="93" t="str">
        <f>[37]Outubro!$I$10</f>
        <v>*</v>
      </c>
      <c r="H41" s="93" t="str">
        <f>[37]Outubro!$I$11</f>
        <v>*</v>
      </c>
      <c r="I41" s="93" t="str">
        <f>[37]Outubro!$I$12</f>
        <v>*</v>
      </c>
      <c r="J41" s="93" t="str">
        <f>[37]Outubro!$I$13</f>
        <v>*</v>
      </c>
      <c r="K41" s="93" t="str">
        <f>[37]Outubro!$I$14</f>
        <v>*</v>
      </c>
      <c r="L41" s="93" t="str">
        <f>[37]Outubro!$I$15</f>
        <v>*</v>
      </c>
      <c r="M41" s="93" t="str">
        <f>[37]Outubro!$I$16</f>
        <v>*</v>
      </c>
      <c r="N41" s="93" t="str">
        <f>[37]Outubro!$I$17</f>
        <v>*</v>
      </c>
      <c r="O41" s="93" t="str">
        <f>[37]Outubro!$I$18</f>
        <v>*</v>
      </c>
      <c r="P41" s="93" t="str">
        <f>[37]Outubro!$I$19</f>
        <v>*</v>
      </c>
      <c r="Q41" s="93" t="str">
        <f>[37]Outubro!$I$20</f>
        <v>*</v>
      </c>
      <c r="R41" s="93" t="str">
        <f>[37]Outubro!$I$21</f>
        <v>*</v>
      </c>
      <c r="S41" s="93" t="str">
        <f>[37]Outubro!$I$22</f>
        <v>*</v>
      </c>
      <c r="T41" s="90" t="str">
        <f>[37]Outubro!$I$23</f>
        <v>*</v>
      </c>
      <c r="U41" s="90" t="str">
        <f>[37]Outubro!$I$24</f>
        <v>*</v>
      </c>
      <c r="V41" s="90" t="str">
        <f>[37]Outubro!$I$25</f>
        <v>*</v>
      </c>
      <c r="W41" s="90" t="str">
        <f>[37]Outubro!$I$26</f>
        <v>*</v>
      </c>
      <c r="X41" s="90" t="str">
        <f>[37]Outubro!$I$27</f>
        <v>*</v>
      </c>
      <c r="Y41" s="90" t="str">
        <f>[37]Outubro!$I$28</f>
        <v>*</v>
      </c>
      <c r="Z41" s="90" t="str">
        <f>[37]Outubro!$I$29</f>
        <v>*</v>
      </c>
      <c r="AA41" s="90" t="str">
        <f>[37]Outubro!$I$30</f>
        <v>*</v>
      </c>
      <c r="AB41" s="90" t="str">
        <f>[37]Outubro!$I$31</f>
        <v>*</v>
      </c>
      <c r="AC41" s="90" t="str">
        <f>[37]Outubro!$I$32</f>
        <v>*</v>
      </c>
      <c r="AD41" s="90" t="str">
        <f>[37]Outubro!$I$33</f>
        <v>*</v>
      </c>
      <c r="AE41" s="90" t="str">
        <f>[37]Outubro!$I$34</f>
        <v>*</v>
      </c>
      <c r="AF41" s="90" t="str">
        <f>[37]Outubro!$I$35</f>
        <v>*</v>
      </c>
      <c r="AG41" s="95" t="str">
        <f>[37]Outubro!$I$36</f>
        <v>*</v>
      </c>
      <c r="AJ41" t="s">
        <v>35</v>
      </c>
    </row>
    <row r="42" spans="1:39" x14ac:dyDescent="0.2">
      <c r="A42" s="77" t="s">
        <v>17</v>
      </c>
      <c r="B42" s="93" t="str">
        <f>[38]Outubro!$I$5</f>
        <v>*</v>
      </c>
      <c r="C42" s="93" t="str">
        <f>[38]Outubro!$I$6</f>
        <v>*</v>
      </c>
      <c r="D42" s="93" t="str">
        <f>[38]Outubro!$I$7</f>
        <v>*</v>
      </c>
      <c r="E42" s="93" t="str">
        <f>[38]Outubro!$I$8</f>
        <v>*</v>
      </c>
      <c r="F42" s="93" t="str">
        <f>[38]Outubro!$I$9</f>
        <v>*</v>
      </c>
      <c r="G42" s="93" t="str">
        <f>[38]Outubro!$I$10</f>
        <v>*</v>
      </c>
      <c r="H42" s="93" t="str">
        <f>[38]Outubro!$I$11</f>
        <v>*</v>
      </c>
      <c r="I42" s="93" t="str">
        <f>[38]Outubro!$I$12</f>
        <v>*</v>
      </c>
      <c r="J42" s="93" t="str">
        <f>[38]Outubro!$I$13</f>
        <v>*</v>
      </c>
      <c r="K42" s="93" t="str">
        <f>[38]Outubro!$I$14</f>
        <v>*</v>
      </c>
      <c r="L42" s="93" t="str">
        <f>[38]Outubro!$I$15</f>
        <v>*</v>
      </c>
      <c r="M42" s="93" t="str">
        <f>[38]Outubro!$I$16</f>
        <v>*</v>
      </c>
      <c r="N42" s="93" t="str">
        <f>[38]Outubro!$I$17</f>
        <v>*</v>
      </c>
      <c r="O42" s="93" t="str">
        <f>[38]Outubro!$I$18</f>
        <v>*</v>
      </c>
      <c r="P42" s="93" t="str">
        <f>[38]Outubro!$I$19</f>
        <v>*</v>
      </c>
      <c r="Q42" s="93" t="str">
        <f>[38]Outubro!$I$20</f>
        <v>*</v>
      </c>
      <c r="R42" s="93" t="str">
        <f>[38]Outubro!$I$21</f>
        <v>*</v>
      </c>
      <c r="S42" s="93" t="str">
        <f>[38]Outubro!$I$22</f>
        <v>*</v>
      </c>
      <c r="T42" s="93" t="str">
        <f>[38]Outubro!$I$23</f>
        <v>*</v>
      </c>
      <c r="U42" s="93" t="str">
        <f>[38]Outubro!$I$24</f>
        <v>*</v>
      </c>
      <c r="V42" s="93" t="str">
        <f>[38]Outubro!$I$25</f>
        <v>*</v>
      </c>
      <c r="W42" s="93" t="str">
        <f>[38]Outubro!$I$26</f>
        <v>*</v>
      </c>
      <c r="X42" s="93" t="str">
        <f>[38]Outubro!$I$27</f>
        <v>*</v>
      </c>
      <c r="Y42" s="93" t="str">
        <f>[38]Outubro!$I$28</f>
        <v>*</v>
      </c>
      <c r="Z42" s="93" t="str">
        <f>[38]Outubro!$I$29</f>
        <v>*</v>
      </c>
      <c r="AA42" s="93" t="str">
        <f>[38]Outubro!$I$30</f>
        <v>*</v>
      </c>
      <c r="AB42" s="93" t="str">
        <f>[38]Outubro!$I$31</f>
        <v>*</v>
      </c>
      <c r="AC42" s="93" t="str">
        <f>[38]Outubro!$I$32</f>
        <v>*</v>
      </c>
      <c r="AD42" s="93" t="str">
        <f>[38]Outubro!$I$33</f>
        <v>*</v>
      </c>
      <c r="AE42" s="93" t="str">
        <f>[38]Outubro!$I$34</f>
        <v>*</v>
      </c>
      <c r="AF42" s="93" t="str">
        <f>[38]Outubro!$I$35</f>
        <v>*</v>
      </c>
      <c r="AG42" s="87" t="str">
        <f>[38]Outubro!$I$36</f>
        <v>*</v>
      </c>
    </row>
    <row r="43" spans="1:39" x14ac:dyDescent="0.2">
      <c r="A43" s="77" t="s">
        <v>136</v>
      </c>
      <c r="B43" s="11" t="str">
        <f>[39]Outubro!$I$5</f>
        <v>*</v>
      </c>
      <c r="C43" s="11" t="str">
        <f>[39]Outubro!$I$6</f>
        <v>*</v>
      </c>
      <c r="D43" s="11" t="str">
        <f>[39]Outubro!$I$7</f>
        <v>*</v>
      </c>
      <c r="E43" s="11" t="str">
        <f>[39]Outubro!$I$8</f>
        <v>*</v>
      </c>
      <c r="F43" s="11" t="str">
        <f>[39]Outubro!$I$9</f>
        <v>*</v>
      </c>
      <c r="G43" s="11" t="str">
        <f>[39]Outubro!$I$10</f>
        <v>*</v>
      </c>
      <c r="H43" s="11" t="str">
        <f>[39]Outubro!$I$11</f>
        <v>*</v>
      </c>
      <c r="I43" s="11" t="str">
        <f>[39]Outubro!$I$12</f>
        <v>*</v>
      </c>
      <c r="J43" s="11" t="str">
        <f>[39]Outubro!$I$13</f>
        <v>*</v>
      </c>
      <c r="K43" s="11" t="str">
        <f>[39]Outubro!$I$14</f>
        <v>*</v>
      </c>
      <c r="L43" s="11" t="str">
        <f>[39]Outubro!$I$15</f>
        <v>*</v>
      </c>
      <c r="M43" s="11" t="str">
        <f>[39]Outubro!$I$16</f>
        <v>*</v>
      </c>
      <c r="N43" s="11" t="str">
        <f>[39]Outubro!$I$17</f>
        <v>*</v>
      </c>
      <c r="O43" s="11" t="str">
        <f>[39]Outubro!$I$18</f>
        <v>*</v>
      </c>
      <c r="P43" s="11" t="str">
        <f>[39]Outubro!$I$19</f>
        <v>*</v>
      </c>
      <c r="Q43" s="11" t="str">
        <f>[39]Outubro!$I$20</f>
        <v>*</v>
      </c>
      <c r="R43" s="11" t="str">
        <f>[39]Outubro!$I$21</f>
        <v>*</v>
      </c>
      <c r="S43" s="11" t="str">
        <f>[39]Outubro!$I$22</f>
        <v>*</v>
      </c>
      <c r="T43" s="90" t="str">
        <f>[39]Outubro!$I$23</f>
        <v>*</v>
      </c>
      <c r="U43" s="90" t="str">
        <f>[39]Outubro!$I$24</f>
        <v>*</v>
      </c>
      <c r="V43" s="90" t="str">
        <f>[39]Outubro!$I$25</f>
        <v>*</v>
      </c>
      <c r="W43" s="90" t="str">
        <f>[39]Outubro!$I$26</f>
        <v>*</v>
      </c>
      <c r="X43" s="90" t="str">
        <f>[39]Outubro!$I$27</f>
        <v>*</v>
      </c>
      <c r="Y43" s="90" t="str">
        <f>[39]Outubro!$I$28</f>
        <v>*</v>
      </c>
      <c r="Z43" s="90" t="str">
        <f>[39]Outubro!$I$29</f>
        <v>*</v>
      </c>
      <c r="AA43" s="90" t="str">
        <f>[39]Outubro!$I$30</f>
        <v>*</v>
      </c>
      <c r="AB43" s="90" t="str">
        <f>[39]Outubro!$I$31</f>
        <v>*</v>
      </c>
      <c r="AC43" s="90" t="str">
        <f>[39]Outubro!$I$32</f>
        <v>*</v>
      </c>
      <c r="AD43" s="90" t="str">
        <f>[39]Outubro!$I$33</f>
        <v>*</v>
      </c>
      <c r="AE43" s="90" t="str">
        <f>[39]Outubro!$I$34</f>
        <v>*</v>
      </c>
      <c r="AF43" s="90" t="str">
        <f>[39]Outubro!$I$35</f>
        <v>*</v>
      </c>
      <c r="AG43" s="95" t="str">
        <f>[39]Outubro!$I$36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3" t="str">
        <f>[40]Outubro!$I$5</f>
        <v>*</v>
      </c>
      <c r="C44" s="93" t="str">
        <f>[40]Outubro!$I$6</f>
        <v>*</v>
      </c>
      <c r="D44" s="93" t="str">
        <f>[40]Outubro!$I$7</f>
        <v>*</v>
      </c>
      <c r="E44" s="93" t="str">
        <f>[40]Outubro!$I$8</f>
        <v>*</v>
      </c>
      <c r="F44" s="93" t="str">
        <f>[40]Outubro!$I$9</f>
        <v>*</v>
      </c>
      <c r="G44" s="93" t="str">
        <f>[40]Outubro!$I$10</f>
        <v>*</v>
      </c>
      <c r="H44" s="93" t="str">
        <f>[40]Outubro!$I$11</f>
        <v>*</v>
      </c>
      <c r="I44" s="93" t="str">
        <f>[40]Outubro!$I$12</f>
        <v>*</v>
      </c>
      <c r="J44" s="93" t="str">
        <f>[40]Outubro!$I$13</f>
        <v>*</v>
      </c>
      <c r="K44" s="93" t="str">
        <f>[40]Outubro!$I$14</f>
        <v>*</v>
      </c>
      <c r="L44" s="93" t="str">
        <f>[40]Outubro!$I$15</f>
        <v>*</v>
      </c>
      <c r="M44" s="93" t="str">
        <f>[40]Outubro!$I$16</f>
        <v>*</v>
      </c>
      <c r="N44" s="93" t="str">
        <f>[40]Outubro!$I$17</f>
        <v>*</v>
      </c>
      <c r="O44" s="93" t="str">
        <f>[40]Outubro!$I$18</f>
        <v>*</v>
      </c>
      <c r="P44" s="93" t="str">
        <f>[40]Outubro!$I$19</f>
        <v>*</v>
      </c>
      <c r="Q44" s="93" t="str">
        <f>[40]Outubro!$I$20</f>
        <v>*</v>
      </c>
      <c r="R44" s="93" t="str">
        <f>[40]Outubro!$I$21</f>
        <v>*</v>
      </c>
      <c r="S44" s="93" t="str">
        <f>[40]Outubro!$I$22</f>
        <v>*</v>
      </c>
      <c r="T44" s="93" t="str">
        <f>[40]Outubro!$I$23</f>
        <v>*</v>
      </c>
      <c r="U44" s="93" t="str">
        <f>[40]Outubro!$I$24</f>
        <v>*</v>
      </c>
      <c r="V44" s="93" t="str">
        <f>[40]Outubro!$I$25</f>
        <v>*</v>
      </c>
      <c r="W44" s="93" t="str">
        <f>[40]Outubro!$I$26</f>
        <v>*</v>
      </c>
      <c r="X44" s="93" t="str">
        <f>[40]Outubro!$I$27</f>
        <v>*</v>
      </c>
      <c r="Y44" s="93" t="str">
        <f>[40]Outubro!$I$28</f>
        <v>*</v>
      </c>
      <c r="Z44" s="93" t="str">
        <f>[40]Outubro!$I$29</f>
        <v>*</v>
      </c>
      <c r="AA44" s="93" t="str">
        <f>[40]Outubro!$I$30</f>
        <v>*</v>
      </c>
      <c r="AB44" s="93" t="str">
        <f>[40]Outubro!$I$31</f>
        <v>*</v>
      </c>
      <c r="AC44" s="93" t="str">
        <f>[40]Outubro!$I$32</f>
        <v>*</v>
      </c>
      <c r="AD44" s="93" t="str">
        <f>[40]Outubro!$I$33</f>
        <v>*</v>
      </c>
      <c r="AE44" s="93" t="str">
        <f>[40]Outubro!$I$34</f>
        <v>*</v>
      </c>
      <c r="AF44" s="93" t="str">
        <f>[40]Outubro!$I$35</f>
        <v>*</v>
      </c>
      <c r="AG44" s="87" t="str">
        <f>[40]Outubro!$I$36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3" t="str">
        <f>[41]Outubro!$I$5</f>
        <v>*</v>
      </c>
      <c r="C45" s="93" t="str">
        <f>[41]Outubro!$I$6</f>
        <v>*</v>
      </c>
      <c r="D45" s="93" t="str">
        <f>[41]Outubro!$I$7</f>
        <v>*</v>
      </c>
      <c r="E45" s="93" t="str">
        <f>[41]Outubro!$I$8</f>
        <v>*</v>
      </c>
      <c r="F45" s="93" t="str">
        <f>[41]Outubro!$I$9</f>
        <v>*</v>
      </c>
      <c r="G45" s="93" t="str">
        <f>[41]Outubro!$I$10</f>
        <v>*</v>
      </c>
      <c r="H45" s="93" t="str">
        <f>[41]Outubro!$I$11</f>
        <v>*</v>
      </c>
      <c r="I45" s="93" t="str">
        <f>[41]Outubro!$I$12</f>
        <v>*</v>
      </c>
      <c r="J45" s="93" t="str">
        <f>[41]Outubro!$I$13</f>
        <v>*</v>
      </c>
      <c r="K45" s="93" t="str">
        <f>[41]Outubro!$I$14</f>
        <v>*</v>
      </c>
      <c r="L45" s="93" t="str">
        <f>[41]Outubro!$I$15</f>
        <v>*</v>
      </c>
      <c r="M45" s="93" t="str">
        <f>[41]Outubro!$I$16</f>
        <v>*</v>
      </c>
      <c r="N45" s="93" t="str">
        <f>[41]Outubro!$I$17</f>
        <v>*</v>
      </c>
      <c r="O45" s="93" t="str">
        <f>[41]Outubro!$I$18</f>
        <v>*</v>
      </c>
      <c r="P45" s="93" t="str">
        <f>[41]Outubro!$I$19</f>
        <v>*</v>
      </c>
      <c r="Q45" s="93" t="str">
        <f>[41]Outubro!$I$20</f>
        <v>*</v>
      </c>
      <c r="R45" s="93" t="str">
        <f>[41]Outubro!$I$21</f>
        <v>*</v>
      </c>
      <c r="S45" s="93" t="str">
        <f>[41]Outubro!$I$22</f>
        <v>*</v>
      </c>
      <c r="T45" s="90" t="str">
        <f>[41]Outubro!$I$23</f>
        <v>*</v>
      </c>
      <c r="U45" s="90" t="str">
        <f>[41]Outubro!$I$24</f>
        <v>*</v>
      </c>
      <c r="V45" s="90" t="str">
        <f>[41]Outubro!$I$25</f>
        <v>*</v>
      </c>
      <c r="W45" s="90" t="str">
        <f>[41]Outubro!$I$26</f>
        <v>*</v>
      </c>
      <c r="X45" s="90" t="str">
        <f>[41]Outubro!$I$27</f>
        <v>*</v>
      </c>
      <c r="Y45" s="90" t="str">
        <f>[41]Outubro!$I$28</f>
        <v>*</v>
      </c>
      <c r="Z45" s="90" t="str">
        <f>[41]Outubro!$I$29</f>
        <v>*</v>
      </c>
      <c r="AA45" s="90" t="str">
        <f>[41]Outubro!$I$30</f>
        <v>*</v>
      </c>
      <c r="AB45" s="90" t="str">
        <f>[41]Outubro!$I$31</f>
        <v>*</v>
      </c>
      <c r="AC45" s="90" t="str">
        <f>[41]Outubro!$I$32</f>
        <v>*</v>
      </c>
      <c r="AD45" s="90" t="str">
        <f>[41]Outubro!$I$33</f>
        <v>*</v>
      </c>
      <c r="AE45" s="90" t="str">
        <f>[41]Outubro!$I$34</f>
        <v>*</v>
      </c>
      <c r="AF45" s="90" t="str">
        <f>[41]Outubro!$I$35</f>
        <v>*</v>
      </c>
      <c r="AG45" s="95" t="str">
        <f>[41]Outubro!$I$36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3" t="str">
        <f>[42]Outubro!$I$5</f>
        <v>*</v>
      </c>
      <c r="C46" s="93" t="str">
        <f>[42]Outubro!$I$6</f>
        <v>*</v>
      </c>
      <c r="D46" s="93" t="str">
        <f>[42]Outubro!$I$7</f>
        <v>*</v>
      </c>
      <c r="E46" s="93" t="str">
        <f>[42]Outubro!$I$8</f>
        <v>*</v>
      </c>
      <c r="F46" s="93" t="str">
        <f>[42]Outubro!$I$9</f>
        <v>*</v>
      </c>
      <c r="G46" s="93" t="str">
        <f>[42]Outubro!$I$10</f>
        <v>*</v>
      </c>
      <c r="H46" s="93" t="str">
        <f>[42]Outubro!$I$11</f>
        <v>*</v>
      </c>
      <c r="I46" s="93" t="str">
        <f>[42]Outubro!$I$12</f>
        <v>*</v>
      </c>
      <c r="J46" s="93" t="str">
        <f>[42]Outubro!$I$13</f>
        <v>*</v>
      </c>
      <c r="K46" s="93" t="str">
        <f>[42]Outubro!$I$14</f>
        <v>*</v>
      </c>
      <c r="L46" s="93" t="str">
        <f>[42]Outubro!$I$15</f>
        <v>*</v>
      </c>
      <c r="M46" s="93" t="str">
        <f>[42]Outubro!$I$16</f>
        <v>*</v>
      </c>
      <c r="N46" s="93" t="str">
        <f>[42]Outubro!$I$17</f>
        <v>*</v>
      </c>
      <c r="O46" s="93" t="str">
        <f>[42]Outubro!$I$18</f>
        <v>*</v>
      </c>
      <c r="P46" s="93" t="str">
        <f>[42]Outubro!$I$19</f>
        <v>*</v>
      </c>
      <c r="Q46" s="93" t="str">
        <f>[42]Outubro!$I$20</f>
        <v>*</v>
      </c>
      <c r="R46" s="93" t="str">
        <f>[42]Outubro!$I$21</f>
        <v>*</v>
      </c>
      <c r="S46" s="93" t="str">
        <f>[42]Outubro!$I$22</f>
        <v>*</v>
      </c>
      <c r="T46" s="93" t="str">
        <f>[42]Outubro!$I$23</f>
        <v>*</v>
      </c>
      <c r="U46" s="93" t="str">
        <f>[42]Outubro!$I$24</f>
        <v>*</v>
      </c>
      <c r="V46" s="93" t="str">
        <f>[42]Outubro!$I$25</f>
        <v>*</v>
      </c>
      <c r="W46" s="93" t="str">
        <f>[42]Outubro!$I$26</f>
        <v>*</v>
      </c>
      <c r="X46" s="93" t="str">
        <f>[42]Outubro!$I$27</f>
        <v>*</v>
      </c>
      <c r="Y46" s="93" t="str">
        <f>[42]Outubro!$I$28</f>
        <v>*</v>
      </c>
      <c r="Z46" s="93" t="str">
        <f>[42]Outubro!$I$29</f>
        <v>*</v>
      </c>
      <c r="AA46" s="93" t="str">
        <f>[42]Outubro!$I$30</f>
        <v>*</v>
      </c>
      <c r="AB46" s="93" t="str">
        <f>[42]Outubro!$I$31</f>
        <v>*</v>
      </c>
      <c r="AC46" s="93" t="str">
        <f>[42]Outubro!$I$32</f>
        <v>*</v>
      </c>
      <c r="AD46" s="93" t="str">
        <f>[42]Outubro!$I$33</f>
        <v>*</v>
      </c>
      <c r="AE46" s="93" t="str">
        <f>[42]Outubro!$I$34</f>
        <v>*</v>
      </c>
      <c r="AF46" s="93" t="str">
        <f>[42]Outubro!$I$35</f>
        <v>*</v>
      </c>
      <c r="AG46" s="87" t="str">
        <f>[42]Outubro!$I$36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3" t="str">
        <f>[43]Outubro!$I$5</f>
        <v>*</v>
      </c>
      <c r="C47" s="93" t="str">
        <f>[43]Outubro!$I$6</f>
        <v>*</v>
      </c>
      <c r="D47" s="93" t="str">
        <f>[43]Outubro!$I$7</f>
        <v>*</v>
      </c>
      <c r="E47" s="93" t="str">
        <f>[43]Outubro!$I$8</f>
        <v>*</v>
      </c>
      <c r="F47" s="93" t="str">
        <f>[43]Outubro!$I$9</f>
        <v>*</v>
      </c>
      <c r="G47" s="93" t="str">
        <f>[43]Outubro!$I$10</f>
        <v>*</v>
      </c>
      <c r="H47" s="93" t="str">
        <f>[43]Outubro!$I$11</f>
        <v>*</v>
      </c>
      <c r="I47" s="93" t="str">
        <f>[43]Outubro!$I$12</f>
        <v>*</v>
      </c>
      <c r="J47" s="93" t="str">
        <f>[43]Outubro!$I$13</f>
        <v>*</v>
      </c>
      <c r="K47" s="93" t="str">
        <f>[43]Outubro!$I$14</f>
        <v>*</v>
      </c>
      <c r="L47" s="93" t="str">
        <f>[43]Outubro!$I$15</f>
        <v>*</v>
      </c>
      <c r="M47" s="93" t="str">
        <f>[43]Outubro!$I$16</f>
        <v>*</v>
      </c>
      <c r="N47" s="93" t="str">
        <f>[43]Outubro!$I$17</f>
        <v>*</v>
      </c>
      <c r="O47" s="93" t="str">
        <f>[43]Outubro!$I$18</f>
        <v>*</v>
      </c>
      <c r="P47" s="93" t="str">
        <f>[43]Outubro!$I$19</f>
        <v>*</v>
      </c>
      <c r="Q47" s="93" t="str">
        <f>[43]Outubro!$I$20</f>
        <v>*</v>
      </c>
      <c r="R47" s="93" t="str">
        <f>[43]Outubro!$I$21</f>
        <v>*</v>
      </c>
      <c r="S47" s="93" t="str">
        <f>[43]Outubro!$I$22</f>
        <v>*</v>
      </c>
      <c r="T47" s="93" t="str">
        <f>[43]Outubro!$I$23</f>
        <v>*</v>
      </c>
      <c r="U47" s="93" t="str">
        <f>[43]Outubro!$I$24</f>
        <v>*</v>
      </c>
      <c r="V47" s="93" t="str">
        <f>[43]Outubro!$I$25</f>
        <v>*</v>
      </c>
      <c r="W47" s="93" t="str">
        <f>[43]Outubro!$I$26</f>
        <v>*</v>
      </c>
      <c r="X47" s="93" t="str">
        <f>[43]Outubro!$I$27</f>
        <v>*</v>
      </c>
      <c r="Y47" s="93" t="str">
        <f>[43]Outubro!$I$28</f>
        <v>*</v>
      </c>
      <c r="Z47" s="93" t="str">
        <f>[43]Outubro!$I$29</f>
        <v>*</v>
      </c>
      <c r="AA47" s="93" t="str">
        <f>[43]Outubro!$I$30</f>
        <v>*</v>
      </c>
      <c r="AB47" s="93" t="str">
        <f>[43]Outubro!$I$31</f>
        <v>*</v>
      </c>
      <c r="AC47" s="93" t="str">
        <f>[43]Outubro!$I$32</f>
        <v>*</v>
      </c>
      <c r="AD47" s="93" t="str">
        <f>[43]Outubro!$I$33</f>
        <v>*</v>
      </c>
      <c r="AE47" s="93" t="str">
        <f>[43]Outubro!$I$34</f>
        <v>*</v>
      </c>
      <c r="AF47" s="93" t="str">
        <f>[43]Outubro!$I$35</f>
        <v>*</v>
      </c>
      <c r="AG47" s="87" t="str">
        <f>[43]Outubro!$I$36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3" t="str">
        <f>[44]Outubro!$I$5</f>
        <v>*</v>
      </c>
      <c r="C48" s="93" t="str">
        <f>[44]Outubro!$I$6</f>
        <v>*</v>
      </c>
      <c r="D48" s="93" t="str">
        <f>[44]Outubro!$I$7</f>
        <v>*</v>
      </c>
      <c r="E48" s="93" t="str">
        <f>[44]Outubro!$I$8</f>
        <v>*</v>
      </c>
      <c r="F48" s="93" t="str">
        <f>[44]Outubro!$I$9</f>
        <v>*</v>
      </c>
      <c r="G48" s="93" t="str">
        <f>[44]Outubro!$I$10</f>
        <v>*</v>
      </c>
      <c r="H48" s="93" t="str">
        <f>[44]Outubro!$I$11</f>
        <v>*</v>
      </c>
      <c r="I48" s="93" t="str">
        <f>[44]Outubro!$I$12</f>
        <v>*</v>
      </c>
      <c r="J48" s="93" t="str">
        <f>[44]Outubro!$I$13</f>
        <v>*</v>
      </c>
      <c r="K48" s="93" t="str">
        <f>[44]Outubro!$I$14</f>
        <v>*</v>
      </c>
      <c r="L48" s="93" t="str">
        <f>[44]Outubro!$I$15</f>
        <v>*</v>
      </c>
      <c r="M48" s="93" t="str">
        <f>[44]Outubro!$I$16</f>
        <v>*</v>
      </c>
      <c r="N48" s="93" t="str">
        <f>[44]Outubro!$I$17</f>
        <v>*</v>
      </c>
      <c r="O48" s="93" t="str">
        <f>[44]Outubro!$I$18</f>
        <v>*</v>
      </c>
      <c r="P48" s="93" t="str">
        <f>[44]Outubro!$I$19</f>
        <v>*</v>
      </c>
      <c r="Q48" s="93" t="str">
        <f>[44]Outubro!$I$20</f>
        <v>*</v>
      </c>
      <c r="R48" s="93" t="str">
        <f>[44]Outubro!$I$21</f>
        <v>*</v>
      </c>
      <c r="S48" s="93" t="str">
        <f>[44]Outubro!$I$22</f>
        <v>*</v>
      </c>
      <c r="T48" s="93" t="str">
        <f>[44]Outubro!$I$23</f>
        <v>*</v>
      </c>
      <c r="U48" s="93" t="str">
        <f>[44]Outubro!$I$24</f>
        <v>*</v>
      </c>
      <c r="V48" s="93" t="str">
        <f>[44]Outubro!$I$25</f>
        <v>*</v>
      </c>
      <c r="W48" s="93" t="str">
        <f>[44]Outubro!$I$26</f>
        <v>*</v>
      </c>
      <c r="X48" s="93" t="str">
        <f>[44]Outubro!$I$27</f>
        <v>*</v>
      </c>
      <c r="Y48" s="93" t="str">
        <f>[44]Outubro!$I$28</f>
        <v>*</v>
      </c>
      <c r="Z48" s="93" t="str">
        <f>[44]Outubro!$I$29</f>
        <v>*</v>
      </c>
      <c r="AA48" s="93" t="str">
        <f>[44]Outubro!$I$30</f>
        <v>*</v>
      </c>
      <c r="AB48" s="93" t="str">
        <f>[44]Outubro!$I$31</f>
        <v>*</v>
      </c>
      <c r="AC48" s="93" t="str">
        <f>[44]Outubro!$I$32</f>
        <v>*</v>
      </c>
      <c r="AD48" s="93" t="str">
        <f>[44]Outubro!$I$33</f>
        <v>*</v>
      </c>
      <c r="AE48" s="93" t="str">
        <f>[44]Outubro!$I$34</f>
        <v>*</v>
      </c>
      <c r="AF48" s="93" t="str">
        <f>[44]Outubro!$I$35</f>
        <v>*</v>
      </c>
      <c r="AG48" s="87" t="str">
        <f>[44]Outubro!$I$36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90" t="str">
        <f>[45]Outubro!$I$5</f>
        <v>*</v>
      </c>
      <c r="C49" s="90" t="str">
        <f>[45]Outubro!$I$6</f>
        <v>*</v>
      </c>
      <c r="D49" s="90" t="str">
        <f>[45]Outubro!$I$7</f>
        <v>*</v>
      </c>
      <c r="E49" s="90" t="str">
        <f>[45]Outubro!$I$8</f>
        <v>*</v>
      </c>
      <c r="F49" s="90" t="str">
        <f>[45]Outubro!$I$9</f>
        <v>*</v>
      </c>
      <c r="G49" s="90" t="str">
        <f>[45]Outubro!$I$10</f>
        <v>*</v>
      </c>
      <c r="H49" s="90" t="str">
        <f>[45]Outubro!$I$11</f>
        <v>*</v>
      </c>
      <c r="I49" s="90" t="str">
        <f>[45]Outubro!$I$12</f>
        <v>*</v>
      </c>
      <c r="J49" s="90" t="str">
        <f>[45]Outubro!$I$13</f>
        <v>*</v>
      </c>
      <c r="K49" s="90" t="str">
        <f>[45]Outubro!$I$14</f>
        <v>*</v>
      </c>
      <c r="L49" s="90" t="str">
        <f>[45]Outubro!$I$15</f>
        <v>*</v>
      </c>
      <c r="M49" s="90" t="str">
        <f>[45]Outubro!$I$16</f>
        <v>*</v>
      </c>
      <c r="N49" s="90" t="str">
        <f>[45]Outubro!$I$17</f>
        <v>*</v>
      </c>
      <c r="O49" s="90" t="str">
        <f>[45]Outubro!$I$18</f>
        <v>*</v>
      </c>
      <c r="P49" s="90" t="str">
        <f>[45]Outubro!$I$19</f>
        <v>*</v>
      </c>
      <c r="Q49" s="90" t="str">
        <f>[45]Outubro!$I$20</f>
        <v>*</v>
      </c>
      <c r="R49" s="90" t="str">
        <f>[45]Outubro!$I$21</f>
        <v>*</v>
      </c>
      <c r="S49" s="90" t="str">
        <f>[45]Outubro!$I$22</f>
        <v>*</v>
      </c>
      <c r="T49" s="90" t="str">
        <f>[45]Outubro!$I$23</f>
        <v>*</v>
      </c>
      <c r="U49" s="90" t="str">
        <f>[45]Outubro!$I$24</f>
        <v>*</v>
      </c>
      <c r="V49" s="90" t="str">
        <f>[45]Outubro!$I$25</f>
        <v>*</v>
      </c>
      <c r="W49" s="90" t="str">
        <f>[45]Outubro!$I$26</f>
        <v>*</v>
      </c>
      <c r="X49" s="90" t="str">
        <f>[45]Outubro!$I$27</f>
        <v>*</v>
      </c>
      <c r="Y49" s="90" t="str">
        <f>[45]Outubro!$I$28</f>
        <v>*</v>
      </c>
      <c r="Z49" s="90" t="str">
        <f>[45]Outubro!$I$29</f>
        <v>*</v>
      </c>
      <c r="AA49" s="90" t="str">
        <f>[45]Outubro!$I$30</f>
        <v>*</v>
      </c>
      <c r="AB49" s="90" t="str">
        <f>[45]Outubro!$I$31</f>
        <v>*</v>
      </c>
      <c r="AC49" s="90" t="str">
        <f>[45]Outubro!$I$32</f>
        <v>*</v>
      </c>
      <c r="AD49" s="90" t="str">
        <f>[45]Outubro!$I$33</f>
        <v>*</v>
      </c>
      <c r="AE49" s="90" t="str">
        <f>[45]Outubro!$I$34</f>
        <v>*</v>
      </c>
      <c r="AF49" s="90" t="str">
        <f>[45]Outubro!$I$35</f>
        <v>*</v>
      </c>
      <c r="AG49" s="87" t="str">
        <f>[45]Outubro!$I$36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6"/>
      <c r="AL50" s="5" t="s">
        <v>35</v>
      </c>
    </row>
    <row r="51" spans="1:38" s="8" customFormat="1" ht="13.5" thickBot="1" x14ac:dyDescent="0.25">
      <c r="A51" s="134" t="s">
        <v>194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6"/>
      <c r="AF51" s="83"/>
      <c r="AG51" s="88" t="s">
        <v>197</v>
      </c>
      <c r="AL51" s="8" t="s">
        <v>35</v>
      </c>
    </row>
    <row r="52" spans="1:38" x14ac:dyDescent="0.2">
      <c r="A52" s="106" t="s">
        <v>229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6" t="s">
        <v>230</v>
      </c>
      <c r="B53" s="40"/>
      <c r="C53" s="40"/>
      <c r="D53" s="40"/>
      <c r="E53" s="40"/>
      <c r="F53" s="40"/>
      <c r="G53" s="40"/>
      <c r="H53" s="40"/>
      <c r="I53" s="40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7"/>
      <c r="Z53" s="97"/>
      <c r="AA53" s="97"/>
      <c r="AB53" s="97"/>
      <c r="AC53" s="97"/>
      <c r="AD53" s="97"/>
      <c r="AE53" s="97"/>
      <c r="AF53" s="97"/>
      <c r="AG53" s="72"/>
      <c r="AL53" t="s">
        <v>35</v>
      </c>
    </row>
    <row r="54" spans="1:38" x14ac:dyDescent="0.2">
      <c r="A54" s="41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7"/>
      <c r="R54" s="97"/>
      <c r="S54" s="97"/>
      <c r="T54" s="100"/>
      <c r="U54" s="100"/>
      <c r="V54" s="100"/>
      <c r="W54" s="100"/>
      <c r="X54" s="100"/>
      <c r="Y54" s="97"/>
      <c r="Z54" s="97"/>
      <c r="AA54" s="97"/>
      <c r="AB54" s="97"/>
      <c r="AC54" s="97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45"/>
      <c r="AE55" s="45"/>
      <c r="AF55" s="45"/>
      <c r="AG55" s="72"/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5"/>
      <c r="AF56" s="45"/>
      <c r="AG56" s="72"/>
    </row>
    <row r="57" spans="1:38" x14ac:dyDescent="0.2">
      <c r="A57" s="41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H51" sqref="AH5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26" t="s">
        <v>204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/>
    </row>
    <row r="2" spans="1:34" s="4" customFormat="1" ht="20.100000000000001" customHeight="1" x14ac:dyDescent="0.2">
      <c r="A2" s="129" t="s">
        <v>21</v>
      </c>
      <c r="B2" s="124" t="s">
        <v>203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5"/>
    </row>
    <row r="3" spans="1:34" s="5" customFormat="1" ht="20.100000000000001" customHeight="1" x14ac:dyDescent="0.2">
      <c r="A3" s="129"/>
      <c r="B3" s="122">
        <v>1</v>
      </c>
      <c r="C3" s="122">
        <f>SUM(B3+1)</f>
        <v>2</v>
      </c>
      <c r="D3" s="122">
        <f t="shared" ref="D3:AD3" si="0">SUM(C3+1)</f>
        <v>3</v>
      </c>
      <c r="E3" s="122">
        <f t="shared" si="0"/>
        <v>4</v>
      </c>
      <c r="F3" s="122">
        <f t="shared" si="0"/>
        <v>5</v>
      </c>
      <c r="G3" s="122">
        <f t="shared" si="0"/>
        <v>6</v>
      </c>
      <c r="H3" s="122">
        <f t="shared" si="0"/>
        <v>7</v>
      </c>
      <c r="I3" s="122">
        <f t="shared" si="0"/>
        <v>8</v>
      </c>
      <c r="J3" s="122">
        <f t="shared" si="0"/>
        <v>9</v>
      </c>
      <c r="K3" s="122">
        <f t="shared" si="0"/>
        <v>10</v>
      </c>
      <c r="L3" s="122">
        <f t="shared" si="0"/>
        <v>11</v>
      </c>
      <c r="M3" s="122">
        <f t="shared" si="0"/>
        <v>12</v>
      </c>
      <c r="N3" s="122">
        <f t="shared" si="0"/>
        <v>13</v>
      </c>
      <c r="O3" s="122">
        <f t="shared" si="0"/>
        <v>14</v>
      </c>
      <c r="P3" s="122">
        <f t="shared" si="0"/>
        <v>15</v>
      </c>
      <c r="Q3" s="122">
        <f t="shared" si="0"/>
        <v>16</v>
      </c>
      <c r="R3" s="122">
        <f t="shared" si="0"/>
        <v>17</v>
      </c>
      <c r="S3" s="122">
        <f t="shared" si="0"/>
        <v>18</v>
      </c>
      <c r="T3" s="122">
        <f t="shared" si="0"/>
        <v>19</v>
      </c>
      <c r="U3" s="122">
        <f t="shared" si="0"/>
        <v>20</v>
      </c>
      <c r="V3" s="122">
        <f t="shared" si="0"/>
        <v>21</v>
      </c>
      <c r="W3" s="122">
        <f t="shared" si="0"/>
        <v>22</v>
      </c>
      <c r="X3" s="122">
        <f t="shared" si="0"/>
        <v>23</v>
      </c>
      <c r="Y3" s="122">
        <f t="shared" si="0"/>
        <v>24</v>
      </c>
      <c r="Z3" s="122">
        <f t="shared" si="0"/>
        <v>25</v>
      </c>
      <c r="AA3" s="122">
        <f t="shared" si="0"/>
        <v>26</v>
      </c>
      <c r="AB3" s="122">
        <f t="shared" si="0"/>
        <v>27</v>
      </c>
      <c r="AC3" s="122">
        <f t="shared" si="0"/>
        <v>28</v>
      </c>
      <c r="AD3" s="122">
        <f t="shared" si="0"/>
        <v>29</v>
      </c>
      <c r="AE3" s="122">
        <v>30</v>
      </c>
      <c r="AF3" s="122">
        <v>31</v>
      </c>
      <c r="AG3" s="101" t="s">
        <v>27</v>
      </c>
      <c r="AH3" s="102" t="s">
        <v>26</v>
      </c>
    </row>
    <row r="4" spans="1:34" s="5" customFormat="1" ht="20.100000000000001" customHeight="1" x14ac:dyDescent="0.2">
      <c r="A4" s="12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1" t="s">
        <v>25</v>
      </c>
      <c r="AH4" s="102" t="s">
        <v>25</v>
      </c>
    </row>
    <row r="5" spans="1:34" s="5" customFormat="1" x14ac:dyDescent="0.2">
      <c r="A5" s="48" t="s">
        <v>30</v>
      </c>
      <c r="B5" s="110">
        <f>[1]Outubro!$J$5</f>
        <v>23.040000000000003</v>
      </c>
      <c r="C5" s="110">
        <f>[1]Outubro!$J$6</f>
        <v>25.2</v>
      </c>
      <c r="D5" s="110">
        <f>[1]Outubro!$J$7</f>
        <v>32.4</v>
      </c>
      <c r="E5" s="110">
        <f>[1]Outubro!$J$8</f>
        <v>64.8</v>
      </c>
      <c r="F5" s="110">
        <f>[1]Outubro!$J$9</f>
        <v>41.04</v>
      </c>
      <c r="G5" s="110">
        <f>[1]Outubro!$J$10</f>
        <v>34.92</v>
      </c>
      <c r="H5" s="110">
        <f>[1]Outubro!$J$11</f>
        <v>53.28</v>
      </c>
      <c r="I5" s="110">
        <f>[1]Outubro!$J$12</f>
        <v>39.24</v>
      </c>
      <c r="J5" s="110">
        <f>[1]Outubro!$J$13</f>
        <v>24.12</v>
      </c>
      <c r="K5" s="110">
        <f>[1]Outubro!$J$14</f>
        <v>28.08</v>
      </c>
      <c r="L5" s="110">
        <f>[1]Outubro!$J$15</f>
        <v>30.6</v>
      </c>
      <c r="M5" s="110">
        <f>[1]Outubro!$J$16</f>
        <v>42.12</v>
      </c>
      <c r="N5" s="110">
        <f>[1]Outubro!$J$17</f>
        <v>30.96</v>
      </c>
      <c r="O5" s="110">
        <f>[1]Outubro!$J$18</f>
        <v>21.6</v>
      </c>
      <c r="P5" s="110">
        <f>[1]Outubro!$J$19</f>
        <v>45</v>
      </c>
      <c r="Q5" s="110">
        <f>[1]Outubro!$J$20</f>
        <v>46.440000000000005</v>
      </c>
      <c r="R5" s="110">
        <f>[1]Outubro!$J$21</f>
        <v>54.36</v>
      </c>
      <c r="S5" s="110">
        <f>[1]Outubro!$J$22</f>
        <v>32.4</v>
      </c>
      <c r="T5" s="110">
        <f>[1]Outubro!$J$23</f>
        <v>43.56</v>
      </c>
      <c r="U5" s="110">
        <f>[1]Outubro!$J$24</f>
        <v>33.480000000000004</v>
      </c>
      <c r="V5" s="110">
        <f>[1]Outubro!$J$25</f>
        <v>34.56</v>
      </c>
      <c r="W5" s="110">
        <f>[1]Outubro!$J$26</f>
        <v>28.44</v>
      </c>
      <c r="X5" s="110">
        <f>[1]Outubro!$J$27</f>
        <v>38.519999999999996</v>
      </c>
      <c r="Y5" s="110">
        <f>[1]Outubro!$J$28</f>
        <v>66.239999999999995</v>
      </c>
      <c r="Z5" s="110">
        <f>[1]Outubro!$J$29</f>
        <v>25.92</v>
      </c>
      <c r="AA5" s="110">
        <f>[1]Outubro!$J$30</f>
        <v>45.72</v>
      </c>
      <c r="AB5" s="110">
        <f>[1]Outubro!$J$31</f>
        <v>45.72</v>
      </c>
      <c r="AC5" s="110">
        <f>[1]Outubro!$J$32</f>
        <v>57.960000000000008</v>
      </c>
      <c r="AD5" s="110">
        <f>[1]Outubro!$J$33</f>
        <v>39.96</v>
      </c>
      <c r="AE5" s="110">
        <f>[1]Outubro!$J$34</f>
        <v>33.840000000000003</v>
      </c>
      <c r="AF5" s="110">
        <f>[1]Outubro!$J$35</f>
        <v>30.96</v>
      </c>
      <c r="AG5" s="117">
        <f t="shared" ref="AG5" si="1">MAX(B5:AF5)</f>
        <v>66.239999999999995</v>
      </c>
      <c r="AH5" s="116">
        <f t="shared" ref="AH5" si="2">AVERAGE(B5:AF5)</f>
        <v>38.531612903225806</v>
      </c>
    </row>
    <row r="6" spans="1:34" x14ac:dyDescent="0.2">
      <c r="A6" s="48" t="s">
        <v>0</v>
      </c>
      <c r="B6" s="112">
        <f>[2]Outubro!$J$5</f>
        <v>14.76</v>
      </c>
      <c r="C6" s="112">
        <f>[2]Outubro!$J$6</f>
        <v>21.240000000000002</v>
      </c>
      <c r="D6" s="112">
        <f>[2]Outubro!$J$7</f>
        <v>41.04</v>
      </c>
      <c r="E6" s="112">
        <f>[2]Outubro!$J$8</f>
        <v>59.04</v>
      </c>
      <c r="F6" s="112">
        <f>[2]Outubro!$J$9</f>
        <v>19.8</v>
      </c>
      <c r="G6" s="112">
        <f>[2]Outubro!$J$10</f>
        <v>43.92</v>
      </c>
      <c r="H6" s="112">
        <f>[2]Outubro!$J$11</f>
        <v>45</v>
      </c>
      <c r="I6" s="112">
        <f>[2]Outubro!$J$12</f>
        <v>18.720000000000002</v>
      </c>
      <c r="J6" s="112">
        <f>[2]Outubro!$J$13</f>
        <v>19.079999999999998</v>
      </c>
      <c r="K6" s="112">
        <f>[2]Outubro!$J$14</f>
        <v>32.04</v>
      </c>
      <c r="L6" s="112">
        <f>[2]Outubro!$J$15</f>
        <v>38.159999999999997</v>
      </c>
      <c r="M6" s="112">
        <f>[2]Outubro!$J$16</f>
        <v>30.96</v>
      </c>
      <c r="N6" s="112">
        <f>[2]Outubro!$J$17</f>
        <v>25.2</v>
      </c>
      <c r="O6" s="112">
        <f>[2]Outubro!$J$18</f>
        <v>27</v>
      </c>
      <c r="P6" s="112">
        <f>[2]Outubro!$J$19</f>
        <v>27.720000000000002</v>
      </c>
      <c r="Q6" s="112">
        <f>[2]Outubro!$J$20</f>
        <v>42.12</v>
      </c>
      <c r="R6" s="112">
        <f>[2]Outubro!$J$21</f>
        <v>44.64</v>
      </c>
      <c r="S6" s="112">
        <f>[2]Outubro!$J$22</f>
        <v>36.72</v>
      </c>
      <c r="T6" s="112">
        <f>[2]Outubro!$J$23</f>
        <v>30.6</v>
      </c>
      <c r="U6" s="112">
        <f>[2]Outubro!$J$24</f>
        <v>24.48</v>
      </c>
      <c r="V6" s="112">
        <f>[2]Outubro!$J$25</f>
        <v>32.04</v>
      </c>
      <c r="W6" s="112">
        <f>[2]Outubro!$J$26</f>
        <v>34.200000000000003</v>
      </c>
      <c r="X6" s="112">
        <f>[2]Outubro!$J$27</f>
        <v>30.240000000000002</v>
      </c>
      <c r="Y6" s="112">
        <f>[2]Outubro!$J$28</f>
        <v>28.44</v>
      </c>
      <c r="Z6" s="112">
        <f>[2]Outubro!$J$29</f>
        <v>12.24</v>
      </c>
      <c r="AA6" s="112">
        <f>[2]Outubro!$J$30</f>
        <v>23.400000000000002</v>
      </c>
      <c r="AB6" s="112">
        <f>[2]Outubro!$J$31</f>
        <v>38.519999999999996</v>
      </c>
      <c r="AC6" s="112">
        <f>[2]Outubro!$J$32</f>
        <v>46.800000000000004</v>
      </c>
      <c r="AD6" s="112">
        <f>[2]Outubro!$J$33</f>
        <v>42.12</v>
      </c>
      <c r="AE6" s="112">
        <f>[2]Outubro!$J$34</f>
        <v>40.32</v>
      </c>
      <c r="AF6" s="112">
        <f>[2]Outubro!$J$35</f>
        <v>34.200000000000003</v>
      </c>
      <c r="AG6" s="117">
        <f t="shared" ref="AG6:AG49" si="3">MAX(B6:AF6)</f>
        <v>59.04</v>
      </c>
      <c r="AH6" s="116">
        <f t="shared" ref="AH6:AH49" si="4">AVERAGE(B6:AF6)</f>
        <v>32.411612903225816</v>
      </c>
    </row>
    <row r="7" spans="1:34" x14ac:dyDescent="0.2">
      <c r="A7" s="48" t="s">
        <v>85</v>
      </c>
      <c r="B7" s="112">
        <f>[3]Outubro!$J$5</f>
        <v>23.400000000000002</v>
      </c>
      <c r="C7" s="112">
        <f>[3]Outubro!$J$6</f>
        <v>23.400000000000002</v>
      </c>
      <c r="D7" s="112">
        <f>[3]Outubro!$J$7</f>
        <v>34.200000000000003</v>
      </c>
      <c r="E7" s="112">
        <f>[3]Outubro!$J$8</f>
        <v>54</v>
      </c>
      <c r="F7" s="112">
        <f>[3]Outubro!$J$9</f>
        <v>35.64</v>
      </c>
      <c r="G7" s="112">
        <f>[3]Outubro!$J$10</f>
        <v>63.360000000000007</v>
      </c>
      <c r="H7" s="112">
        <f>[3]Outubro!$J$11</f>
        <v>51.84</v>
      </c>
      <c r="I7" s="112">
        <f>[3]Outubro!$J$12</f>
        <v>34.200000000000003</v>
      </c>
      <c r="J7" s="112">
        <f>[3]Outubro!$J$13</f>
        <v>23.040000000000003</v>
      </c>
      <c r="K7" s="112">
        <f>[3]Outubro!$J$14</f>
        <v>33.119999999999997</v>
      </c>
      <c r="L7" s="112">
        <f>[3]Outubro!$J$15</f>
        <v>36.72</v>
      </c>
      <c r="M7" s="112">
        <f>[3]Outubro!$J$16</f>
        <v>44.28</v>
      </c>
      <c r="N7" s="112">
        <f>[3]Outubro!$J$17</f>
        <v>35.64</v>
      </c>
      <c r="O7" s="112">
        <f>[3]Outubro!$J$18</f>
        <v>27.720000000000002</v>
      </c>
      <c r="P7" s="112">
        <f>[3]Outubro!$J$19</f>
        <v>33.480000000000004</v>
      </c>
      <c r="Q7" s="112">
        <f>[3]Outubro!$J$20</f>
        <v>39.96</v>
      </c>
      <c r="R7" s="112">
        <f>[3]Outubro!$J$21</f>
        <v>46.440000000000005</v>
      </c>
      <c r="S7" s="112">
        <f>[3]Outubro!$J$22</f>
        <v>41.4</v>
      </c>
      <c r="T7" s="112">
        <f>[3]Outubro!$J$23</f>
        <v>47.88</v>
      </c>
      <c r="U7" s="112">
        <f>[3]Outubro!$J$24</f>
        <v>35.28</v>
      </c>
      <c r="V7" s="112">
        <f>[3]Outubro!$J$25</f>
        <v>55.440000000000005</v>
      </c>
      <c r="W7" s="112">
        <f>[3]Outubro!$J$26</f>
        <v>32.04</v>
      </c>
      <c r="X7" s="112">
        <f>[3]Outubro!$J$27</f>
        <v>30.240000000000002</v>
      </c>
      <c r="Y7" s="112">
        <f>[3]Outubro!$J$28</f>
        <v>46.080000000000005</v>
      </c>
      <c r="Z7" s="112">
        <f>[3]Outubro!$J$29</f>
        <v>20.88</v>
      </c>
      <c r="AA7" s="112">
        <f>[3]Outubro!$J$30</f>
        <v>76.319999999999993</v>
      </c>
      <c r="AB7" s="112">
        <f>[3]Outubro!$J$31</f>
        <v>64.08</v>
      </c>
      <c r="AC7" s="112">
        <f>[3]Outubro!$J$32</f>
        <v>55.800000000000004</v>
      </c>
      <c r="AD7" s="112">
        <f>[3]Outubro!$J$33</f>
        <v>34.56</v>
      </c>
      <c r="AE7" s="112">
        <f>[3]Outubro!$J$34</f>
        <v>52.56</v>
      </c>
      <c r="AF7" s="112">
        <f>[3]Outubro!$J$35</f>
        <v>41.04</v>
      </c>
      <c r="AG7" s="117">
        <f t="shared" si="3"/>
        <v>76.319999999999993</v>
      </c>
      <c r="AH7" s="116">
        <f t="shared" si="4"/>
        <v>41.098064516129028</v>
      </c>
    </row>
    <row r="8" spans="1:34" x14ac:dyDescent="0.2">
      <c r="A8" s="48" t="s">
        <v>1</v>
      </c>
      <c r="B8" s="112">
        <f>[4]Outubro!$J$5</f>
        <v>19.079999999999998</v>
      </c>
      <c r="C8" s="112">
        <f>[4]Outubro!$J$6</f>
        <v>25.2</v>
      </c>
      <c r="D8" s="112">
        <f>[4]Outubro!$J$7</f>
        <v>53.64</v>
      </c>
      <c r="E8" s="112">
        <f>[4]Outubro!$J$8</f>
        <v>58.680000000000007</v>
      </c>
      <c r="F8" s="112">
        <f>[4]Outubro!$J$9</f>
        <v>32.04</v>
      </c>
      <c r="G8" s="112">
        <f>[4]Outubro!$J$10</f>
        <v>44.64</v>
      </c>
      <c r="H8" s="112">
        <f>[4]Outubro!$J$11</f>
        <v>41.76</v>
      </c>
      <c r="I8" s="112">
        <f>[4]Outubro!$J$12</f>
        <v>25.2</v>
      </c>
      <c r="J8" s="112">
        <f>[4]Outubro!$J$13</f>
        <v>28.44</v>
      </c>
      <c r="K8" s="112">
        <f>[4]Outubro!$J$14</f>
        <v>20.16</v>
      </c>
      <c r="L8" s="112">
        <f>[4]Outubro!$J$15</f>
        <v>32.4</v>
      </c>
      <c r="M8" s="112">
        <f>[4]Outubro!$J$16</f>
        <v>32.4</v>
      </c>
      <c r="N8" s="112">
        <f>[4]Outubro!$J$17</f>
        <v>27.36</v>
      </c>
      <c r="O8" s="112">
        <f>[4]Outubro!$J$18</f>
        <v>17.28</v>
      </c>
      <c r="P8" s="112">
        <f>[4]Outubro!$J$19</f>
        <v>41.76</v>
      </c>
      <c r="Q8" s="112">
        <f>[4]Outubro!$J$20</f>
        <v>45</v>
      </c>
      <c r="R8" s="112">
        <f>[4]Outubro!$J$21</f>
        <v>37.800000000000004</v>
      </c>
      <c r="S8" s="112">
        <f>[4]Outubro!$J$22</f>
        <v>25.56</v>
      </c>
      <c r="T8" s="112">
        <f>[4]Outubro!$J$23</f>
        <v>77.039999999999992</v>
      </c>
      <c r="U8" s="112">
        <f>[4]Outubro!$J$24</f>
        <v>38.159999999999997</v>
      </c>
      <c r="V8" s="112">
        <f>[4]Outubro!$J$25</f>
        <v>42.84</v>
      </c>
      <c r="W8" s="112">
        <f>[4]Outubro!$J$26</f>
        <v>33.119999999999997</v>
      </c>
      <c r="X8" s="112">
        <f>[4]Outubro!$J$27</f>
        <v>28.44</v>
      </c>
      <c r="Y8" s="112">
        <f>[4]Outubro!$J$28</f>
        <v>32.76</v>
      </c>
      <c r="Z8" s="112">
        <f>[4]Outubro!$J$29</f>
        <v>29.52</v>
      </c>
      <c r="AA8" s="112">
        <f>[4]Outubro!$J$30</f>
        <v>28.08</v>
      </c>
      <c r="AB8" s="112">
        <f>[4]Outubro!$J$31</f>
        <v>42.84</v>
      </c>
      <c r="AC8" s="112">
        <f>[4]Outubro!$J$32</f>
        <v>52.2</v>
      </c>
      <c r="AD8" s="112">
        <f>[4]Outubro!$J$33</f>
        <v>51.12</v>
      </c>
      <c r="AE8" s="112">
        <f>[4]Outubro!$J$34</f>
        <v>41.4</v>
      </c>
      <c r="AF8" s="112">
        <f>[4]Outubro!$J$35</f>
        <v>39.96</v>
      </c>
      <c r="AG8" s="117">
        <f t="shared" si="3"/>
        <v>77.039999999999992</v>
      </c>
      <c r="AH8" s="116">
        <f t="shared" si="4"/>
        <v>36.96387096774194</v>
      </c>
    </row>
    <row r="9" spans="1:34" x14ac:dyDescent="0.2">
      <c r="A9" s="48" t="s">
        <v>146</v>
      </c>
      <c r="B9" s="112">
        <f>[5]Outubro!$J$5</f>
        <v>26.28</v>
      </c>
      <c r="C9" s="112">
        <f>[5]Outubro!$J$6</f>
        <v>25.2</v>
      </c>
      <c r="D9" s="112">
        <f>[5]Outubro!$J$7</f>
        <v>47.88</v>
      </c>
      <c r="E9" s="112">
        <f>[5]Outubro!$J$8</f>
        <v>57.960000000000008</v>
      </c>
      <c r="F9" s="112">
        <f>[5]Outubro!$J$9</f>
        <v>81.360000000000014</v>
      </c>
      <c r="G9" s="112">
        <f>[5]Outubro!$J$10</f>
        <v>54.36</v>
      </c>
      <c r="H9" s="112">
        <f>[5]Outubro!$J$11</f>
        <v>52.2</v>
      </c>
      <c r="I9" s="112">
        <f>[5]Outubro!$J$12</f>
        <v>37.440000000000005</v>
      </c>
      <c r="J9" s="112">
        <f>[5]Outubro!$J$13</f>
        <v>27.36</v>
      </c>
      <c r="K9" s="112">
        <f>[5]Outubro!$J$14</f>
        <v>34.200000000000003</v>
      </c>
      <c r="L9" s="112">
        <f>[5]Outubro!$J$15</f>
        <v>55.440000000000005</v>
      </c>
      <c r="M9" s="112">
        <f>[5]Outubro!$J$16</f>
        <v>50.04</v>
      </c>
      <c r="N9" s="112">
        <f>[5]Outubro!$J$17</f>
        <v>52.2</v>
      </c>
      <c r="O9" s="112">
        <f>[5]Outubro!$J$18</f>
        <v>25.92</v>
      </c>
      <c r="P9" s="112">
        <f>[5]Outubro!$J$19</f>
        <v>44.28</v>
      </c>
      <c r="Q9" s="112">
        <f>[5]Outubro!$J$20</f>
        <v>55.440000000000005</v>
      </c>
      <c r="R9" s="112">
        <f>[5]Outubro!$J$21</f>
        <v>54</v>
      </c>
      <c r="S9" s="112">
        <f>[5]Outubro!$J$22</f>
        <v>40.32</v>
      </c>
      <c r="T9" s="112">
        <f>[5]Outubro!$J$23</f>
        <v>50.04</v>
      </c>
      <c r="U9" s="112">
        <f>[5]Outubro!$J$24</f>
        <v>36.72</v>
      </c>
      <c r="V9" s="112">
        <f>[5]Outubro!$J$25</f>
        <v>39.96</v>
      </c>
      <c r="W9" s="112">
        <f>[5]Outubro!$J$26</f>
        <v>41.76</v>
      </c>
      <c r="X9" s="112">
        <f>[5]Outubro!$J$27</f>
        <v>43.2</v>
      </c>
      <c r="Y9" s="112">
        <f>[5]Outubro!$J$28</f>
        <v>42.84</v>
      </c>
      <c r="Z9" s="112">
        <f>[5]Outubro!$J$29</f>
        <v>26.28</v>
      </c>
      <c r="AA9" s="112">
        <f>[5]Outubro!$J$30</f>
        <v>33.480000000000004</v>
      </c>
      <c r="AB9" s="112">
        <f>[5]Outubro!$J$31</f>
        <v>48.24</v>
      </c>
      <c r="AC9" s="112">
        <f>[5]Outubro!$J$32</f>
        <v>54</v>
      </c>
      <c r="AD9" s="112">
        <f>[5]Outubro!$J$33</f>
        <v>45.72</v>
      </c>
      <c r="AE9" s="112">
        <f>[5]Outubro!$J$34</f>
        <v>44.64</v>
      </c>
      <c r="AF9" s="112">
        <f>[5]Outubro!$J$35</f>
        <v>54</v>
      </c>
      <c r="AG9" s="117">
        <f t="shared" si="3"/>
        <v>81.360000000000014</v>
      </c>
      <c r="AH9" s="116">
        <f t="shared" si="4"/>
        <v>44.605161290322584</v>
      </c>
    </row>
    <row r="10" spans="1:34" x14ac:dyDescent="0.2">
      <c r="A10" s="48" t="s">
        <v>91</v>
      </c>
      <c r="B10" s="112">
        <f>[6]Outubro!$J$5</f>
        <v>53.64</v>
      </c>
      <c r="C10" s="112">
        <f>[6]Outubro!$J$6</f>
        <v>32.4</v>
      </c>
      <c r="D10" s="112">
        <f>[6]Outubro!$J$7</f>
        <v>43.2</v>
      </c>
      <c r="E10" s="112">
        <f>[6]Outubro!$J$8</f>
        <v>50.76</v>
      </c>
      <c r="F10" s="112">
        <f>[6]Outubro!$J$9</f>
        <v>45.36</v>
      </c>
      <c r="G10" s="112">
        <f>[6]Outubro!$J$10</f>
        <v>66.960000000000008</v>
      </c>
      <c r="H10" s="112">
        <f>[6]Outubro!$J$11</f>
        <v>64.08</v>
      </c>
      <c r="I10" s="112">
        <f>[6]Outubro!$J$12</f>
        <v>55.080000000000005</v>
      </c>
      <c r="J10" s="112">
        <f>[6]Outubro!$J$13</f>
        <v>35.64</v>
      </c>
      <c r="K10" s="112">
        <f>[6]Outubro!$J$14</f>
        <v>43.92</v>
      </c>
      <c r="L10" s="112">
        <f>[6]Outubro!$J$15</f>
        <v>56.16</v>
      </c>
      <c r="M10" s="112">
        <f>[6]Outubro!$J$16</f>
        <v>46.080000000000005</v>
      </c>
      <c r="N10" s="112">
        <f>[6]Outubro!$J$17</f>
        <v>24.48</v>
      </c>
      <c r="O10" s="112">
        <f>[6]Outubro!$J$18</f>
        <v>46.080000000000005</v>
      </c>
      <c r="P10" s="112">
        <f>[6]Outubro!$J$19</f>
        <v>56.88</v>
      </c>
      <c r="Q10" s="112">
        <f>[6]Outubro!$J$20</f>
        <v>64.44</v>
      </c>
      <c r="R10" s="112">
        <f>[6]Outubro!$J$21</f>
        <v>37.440000000000005</v>
      </c>
      <c r="S10" s="112">
        <f>[6]Outubro!$J$22</f>
        <v>28.8</v>
      </c>
      <c r="T10" s="112">
        <f>[6]Outubro!$J$23</f>
        <v>54.36</v>
      </c>
      <c r="U10" s="112">
        <f>[6]Outubro!$J$24</f>
        <v>43.2</v>
      </c>
      <c r="V10" s="112">
        <f>[6]Outubro!$J$25</f>
        <v>44.64</v>
      </c>
      <c r="W10" s="112">
        <f>[6]Outubro!$J$26</f>
        <v>41.76</v>
      </c>
      <c r="X10" s="112">
        <f>[6]Outubro!$J$27</f>
        <v>46.440000000000005</v>
      </c>
      <c r="Y10" s="112">
        <f>[6]Outubro!$J$28</f>
        <v>51.84</v>
      </c>
      <c r="Z10" s="112">
        <f>[6]Outubro!$J$29</f>
        <v>37.080000000000005</v>
      </c>
      <c r="AA10" s="112">
        <f>[6]Outubro!$J$30</f>
        <v>36.36</v>
      </c>
      <c r="AB10" s="112">
        <f>[6]Outubro!$J$31</f>
        <v>46.800000000000004</v>
      </c>
      <c r="AC10" s="112">
        <f>[6]Outubro!$J$32</f>
        <v>59.4</v>
      </c>
      <c r="AD10" s="112">
        <f>[6]Outubro!$J$33</f>
        <v>45.36</v>
      </c>
      <c r="AE10" s="112">
        <f>[6]Outubro!$J$34</f>
        <v>44.28</v>
      </c>
      <c r="AF10" s="112">
        <f>[6]Outubro!$J$35</f>
        <v>36.72</v>
      </c>
      <c r="AG10" s="117">
        <f t="shared" si="3"/>
        <v>66.960000000000008</v>
      </c>
      <c r="AH10" s="116">
        <f t="shared" si="4"/>
        <v>46.44</v>
      </c>
    </row>
    <row r="11" spans="1:34" x14ac:dyDescent="0.2">
      <c r="A11" s="48" t="s">
        <v>49</v>
      </c>
      <c r="B11" s="112">
        <f>[7]Outubro!$J$5</f>
        <v>53.28</v>
      </c>
      <c r="C11" s="112">
        <f>[7]Outubro!$J$6</f>
        <v>32.4</v>
      </c>
      <c r="D11" s="112">
        <f>[7]Outubro!$J$7</f>
        <v>26.64</v>
      </c>
      <c r="E11" s="112">
        <f>[7]Outubro!$J$8</f>
        <v>48.6</v>
      </c>
      <c r="F11" s="112">
        <f>[7]Outubro!$J$9</f>
        <v>36.36</v>
      </c>
      <c r="G11" s="112">
        <f>[7]Outubro!$J$10</f>
        <v>38.880000000000003</v>
      </c>
      <c r="H11" s="112">
        <f>[7]Outubro!$J$11</f>
        <v>46.080000000000005</v>
      </c>
      <c r="I11" s="112">
        <f>[7]Outubro!$J$12</f>
        <v>50.76</v>
      </c>
      <c r="J11" s="112">
        <f>[7]Outubro!$J$13</f>
        <v>37.440000000000005</v>
      </c>
      <c r="K11" s="112">
        <f>[7]Outubro!$J$14</f>
        <v>36</v>
      </c>
      <c r="L11" s="112">
        <f>[7]Outubro!$J$15</f>
        <v>36.72</v>
      </c>
      <c r="M11" s="112">
        <f>[7]Outubro!$J$16</f>
        <v>55.440000000000005</v>
      </c>
      <c r="N11" s="112">
        <f>[7]Outubro!$J$17</f>
        <v>39.96</v>
      </c>
      <c r="O11" s="112">
        <f>[7]Outubro!$J$18</f>
        <v>32.76</v>
      </c>
      <c r="P11" s="112">
        <f>[7]Outubro!$J$19</f>
        <v>36.72</v>
      </c>
      <c r="Q11" s="112">
        <f>[7]Outubro!$J$20</f>
        <v>47.88</v>
      </c>
      <c r="R11" s="112">
        <f>[7]Outubro!$J$21</f>
        <v>46.440000000000005</v>
      </c>
      <c r="S11" s="112">
        <f>[7]Outubro!$J$22</f>
        <v>42.480000000000004</v>
      </c>
      <c r="T11" s="112">
        <f>[7]Outubro!$J$23</f>
        <v>44.28</v>
      </c>
      <c r="U11" s="112">
        <f>[7]Outubro!$J$24</f>
        <v>42.480000000000004</v>
      </c>
      <c r="V11" s="112">
        <f>[7]Outubro!$J$25</f>
        <v>32.4</v>
      </c>
      <c r="W11" s="112">
        <f>[7]Outubro!$J$26</f>
        <v>35.64</v>
      </c>
      <c r="X11" s="112">
        <f>[7]Outubro!$J$27</f>
        <v>30.96</v>
      </c>
      <c r="Y11" s="112">
        <f>[7]Outubro!$J$28</f>
        <v>54</v>
      </c>
      <c r="Z11" s="112">
        <f>[7]Outubro!$J$29</f>
        <v>25.56</v>
      </c>
      <c r="AA11" s="112">
        <f>[7]Outubro!$J$30</f>
        <v>29.16</v>
      </c>
      <c r="AB11" s="112">
        <f>[7]Outubro!$J$31</f>
        <v>52.56</v>
      </c>
      <c r="AC11" s="112">
        <f>[7]Outubro!$J$32</f>
        <v>75.239999999999995</v>
      </c>
      <c r="AD11" s="112">
        <f>[7]Outubro!$J$33</f>
        <v>31.319999999999997</v>
      </c>
      <c r="AE11" s="112">
        <f>[7]Outubro!$J$34</f>
        <v>40.680000000000007</v>
      </c>
      <c r="AF11" s="112">
        <f>[7]Outubro!$J$35</f>
        <v>27.720000000000002</v>
      </c>
      <c r="AG11" s="117">
        <f t="shared" si="3"/>
        <v>75.239999999999995</v>
      </c>
      <c r="AH11" s="116">
        <f t="shared" si="4"/>
        <v>40.865806451612897</v>
      </c>
    </row>
    <row r="12" spans="1:34" hidden="1" x14ac:dyDescent="0.2">
      <c r="A12" s="48" t="s">
        <v>31</v>
      </c>
      <c r="B12" s="112" t="str">
        <f>[8]Outubro!$J$5</f>
        <v>*</v>
      </c>
      <c r="C12" s="112" t="str">
        <f>[8]Outubro!$J$6</f>
        <v>*</v>
      </c>
      <c r="D12" s="112" t="str">
        <f>[8]Outubro!$J$7</f>
        <v>*</v>
      </c>
      <c r="E12" s="112" t="str">
        <f>[8]Outubro!$J$8</f>
        <v>*</v>
      </c>
      <c r="F12" s="112" t="str">
        <f>[8]Outubro!$J$9</f>
        <v>*</v>
      </c>
      <c r="G12" s="112" t="str">
        <f>[8]Outubro!$J$10</f>
        <v>*</v>
      </c>
      <c r="H12" s="112" t="str">
        <f>[8]Outubro!$J$11</f>
        <v>*</v>
      </c>
      <c r="I12" s="112" t="str">
        <f>[8]Outubro!$J$12</f>
        <v>*</v>
      </c>
      <c r="J12" s="112" t="str">
        <f>[8]Outubro!$J$13</f>
        <v>*</v>
      </c>
      <c r="K12" s="112" t="str">
        <f>[8]Outubro!$J$14</f>
        <v>*</v>
      </c>
      <c r="L12" s="112" t="str">
        <f>[8]Outubro!$J$15</f>
        <v>*</v>
      </c>
      <c r="M12" s="112" t="str">
        <f>[8]Outubro!$J$16</f>
        <v>*</v>
      </c>
      <c r="N12" s="112" t="str">
        <f>[8]Outubro!$J$17</f>
        <v>*</v>
      </c>
      <c r="O12" s="112" t="str">
        <f>[8]Outubro!$J$18</f>
        <v>*</v>
      </c>
      <c r="P12" s="112" t="str">
        <f>[8]Outubro!$J$19</f>
        <v>*</v>
      </c>
      <c r="Q12" s="112" t="str">
        <f>[8]Outubro!$J$20</f>
        <v>*</v>
      </c>
      <c r="R12" s="112" t="str">
        <f>[8]Outubro!$J$21</f>
        <v>*</v>
      </c>
      <c r="S12" s="112" t="str">
        <f>[8]Outubro!$J$22</f>
        <v>*</v>
      </c>
      <c r="T12" s="112" t="str">
        <f>[8]Outubro!$J$23</f>
        <v>*</v>
      </c>
      <c r="U12" s="112" t="str">
        <f>[8]Outubro!$J$24</f>
        <v>*</v>
      </c>
      <c r="V12" s="112" t="str">
        <f>[8]Outubro!$J$25</f>
        <v>*</v>
      </c>
      <c r="W12" s="112" t="str">
        <f>[8]Outubro!$J$26</f>
        <v>*</v>
      </c>
      <c r="X12" s="112" t="str">
        <f>[8]Outubro!$J$27</f>
        <v>*</v>
      </c>
      <c r="Y12" s="112" t="str">
        <f>[8]Outubro!$J$28</f>
        <v>*</v>
      </c>
      <c r="Z12" s="112" t="str">
        <f>[8]Outubro!$J$29</f>
        <v>*</v>
      </c>
      <c r="AA12" s="112" t="str">
        <f>[8]Outubro!$J$30</f>
        <v>*</v>
      </c>
      <c r="AB12" s="112" t="str">
        <f>[8]Outubro!$J$31</f>
        <v>*</v>
      </c>
      <c r="AC12" s="112" t="str">
        <f>[8]Outubro!$J$32</f>
        <v>*</v>
      </c>
      <c r="AD12" s="112" t="str">
        <f>[8]Outubro!$J$33</f>
        <v>*</v>
      </c>
      <c r="AE12" s="112" t="str">
        <f>[8]Outubro!$J$34</f>
        <v>*</v>
      </c>
      <c r="AF12" s="112" t="str">
        <f>[8]Outubro!$J$35</f>
        <v>*</v>
      </c>
      <c r="AG12" s="117" t="s">
        <v>197</v>
      </c>
      <c r="AH12" s="116" t="s">
        <v>197</v>
      </c>
    </row>
    <row r="13" spans="1:34" x14ac:dyDescent="0.2">
      <c r="A13" s="48" t="s">
        <v>94</v>
      </c>
      <c r="B13" s="112">
        <f>[9]Outubro!$J$5</f>
        <v>28.44</v>
      </c>
      <c r="C13" s="112">
        <f>[9]Outubro!$J$6</f>
        <v>28.8</v>
      </c>
      <c r="D13" s="112">
        <f>[9]Outubro!$J$7</f>
        <v>49.32</v>
      </c>
      <c r="E13" s="112">
        <f>[9]Outubro!$J$8</f>
        <v>57.24</v>
      </c>
      <c r="F13" s="112">
        <f>[9]Outubro!$J$9</f>
        <v>47.88</v>
      </c>
      <c r="G13" s="112">
        <f>[9]Outubro!$J$10</f>
        <v>52.2</v>
      </c>
      <c r="H13" s="112">
        <f>[9]Outubro!$J$11</f>
        <v>53.28</v>
      </c>
      <c r="I13" s="112">
        <f>[9]Outubro!$J$12</f>
        <v>42.480000000000004</v>
      </c>
      <c r="J13" s="112">
        <f>[9]Outubro!$J$13</f>
        <v>27.720000000000002</v>
      </c>
      <c r="K13" s="112">
        <f>[9]Outubro!$J$14</f>
        <v>30.240000000000002</v>
      </c>
      <c r="L13" s="112">
        <f>[9]Outubro!$J$15</f>
        <v>41.76</v>
      </c>
      <c r="M13" s="112">
        <f>[9]Outubro!$J$16</f>
        <v>42.480000000000004</v>
      </c>
      <c r="N13" s="112">
        <f>[9]Outubro!$J$17</f>
        <v>44.64</v>
      </c>
      <c r="O13" s="112">
        <f>[9]Outubro!$J$18</f>
        <v>23.040000000000003</v>
      </c>
      <c r="P13" s="112">
        <f>[9]Outubro!$J$19</f>
        <v>29.16</v>
      </c>
      <c r="Q13" s="112">
        <f>[9]Outubro!$J$20</f>
        <v>41.76</v>
      </c>
      <c r="R13" s="112">
        <f>[9]Outubro!$J$21</f>
        <v>48.96</v>
      </c>
      <c r="S13" s="112">
        <f>[9]Outubro!$J$22</f>
        <v>50.04</v>
      </c>
      <c r="T13" s="112">
        <f>[9]Outubro!$J$23</f>
        <v>57.24</v>
      </c>
      <c r="U13" s="112">
        <f>[9]Outubro!$J$24</f>
        <v>37.440000000000005</v>
      </c>
      <c r="V13" s="112">
        <f>[9]Outubro!$J$25</f>
        <v>32.76</v>
      </c>
      <c r="W13" s="112">
        <f>[9]Outubro!$J$26</f>
        <v>37.440000000000005</v>
      </c>
      <c r="X13" s="112">
        <f>[9]Outubro!$J$27</f>
        <v>40.32</v>
      </c>
      <c r="Y13" s="112">
        <f>[9]Outubro!$J$28</f>
        <v>42.84</v>
      </c>
      <c r="Z13" s="112">
        <f>[9]Outubro!$J$29</f>
        <v>26.28</v>
      </c>
      <c r="AA13" s="112">
        <f>[9]Outubro!$J$30</f>
        <v>34.200000000000003</v>
      </c>
      <c r="AB13" s="112">
        <f>[9]Outubro!$J$31</f>
        <v>42.480000000000004</v>
      </c>
      <c r="AC13" s="112">
        <f>[9]Outubro!$J$32</f>
        <v>65.88000000000001</v>
      </c>
      <c r="AD13" s="112">
        <f>[9]Outubro!$J$33</f>
        <v>54.36</v>
      </c>
      <c r="AE13" s="112">
        <f>[9]Outubro!$J$34</f>
        <v>42.12</v>
      </c>
      <c r="AF13" s="112">
        <f>[9]Outubro!$J$35</f>
        <v>70.92</v>
      </c>
      <c r="AG13" s="117">
        <f t="shared" si="3"/>
        <v>70.92</v>
      </c>
      <c r="AH13" s="116">
        <f t="shared" si="4"/>
        <v>42.700645161290325</v>
      </c>
    </row>
    <row r="14" spans="1:34" hidden="1" x14ac:dyDescent="0.2">
      <c r="A14" s="48" t="s">
        <v>98</v>
      </c>
      <c r="B14" s="112" t="str">
        <f>[10]Outubro!$J$5</f>
        <v>*</v>
      </c>
      <c r="C14" s="112" t="str">
        <f>[10]Outubro!$J$6</f>
        <v>*</v>
      </c>
      <c r="D14" s="112" t="str">
        <f>[10]Outubro!$J$7</f>
        <v>*</v>
      </c>
      <c r="E14" s="112" t="str">
        <f>[10]Outubro!$J$8</f>
        <v>*</v>
      </c>
      <c r="F14" s="112" t="str">
        <f>[10]Outubro!$J$9</f>
        <v>*</v>
      </c>
      <c r="G14" s="112" t="str">
        <f>[10]Outubro!$J$10</f>
        <v>*</v>
      </c>
      <c r="H14" s="112" t="str">
        <f>[10]Outubro!$J$11</f>
        <v>*</v>
      </c>
      <c r="I14" s="112" t="str">
        <f>[10]Outubro!$J$12</f>
        <v>*</v>
      </c>
      <c r="J14" s="112" t="str">
        <f>[10]Outubro!$J$13</f>
        <v>*</v>
      </c>
      <c r="K14" s="112" t="str">
        <f>[10]Outubro!$J$14</f>
        <v>*</v>
      </c>
      <c r="L14" s="112" t="str">
        <f>[10]Outubro!$J$15</f>
        <v>*</v>
      </c>
      <c r="M14" s="112" t="str">
        <f>[10]Outubro!$J$16</f>
        <v>*</v>
      </c>
      <c r="N14" s="112" t="str">
        <f>[10]Outubro!$J$17</f>
        <v>*</v>
      </c>
      <c r="O14" s="112" t="str">
        <f>[10]Outubro!$J$18</f>
        <v>*</v>
      </c>
      <c r="P14" s="112" t="str">
        <f>[10]Outubro!$J$19</f>
        <v>*</v>
      </c>
      <c r="Q14" s="112" t="str">
        <f>[10]Outubro!$J$20</f>
        <v>*</v>
      </c>
      <c r="R14" s="112" t="str">
        <f>[10]Outubro!$J$21</f>
        <v>*</v>
      </c>
      <c r="S14" s="112" t="str">
        <f>[10]Outubro!$J$22</f>
        <v>*</v>
      </c>
      <c r="T14" s="112" t="str">
        <f>[10]Outubro!$J$23</f>
        <v>*</v>
      </c>
      <c r="U14" s="112" t="str">
        <f>[10]Outubro!$J$24</f>
        <v>*</v>
      </c>
      <c r="V14" s="112" t="str">
        <f>[10]Outubro!$J$25</f>
        <v>*</v>
      </c>
      <c r="W14" s="112" t="str">
        <f>[10]Outubro!$J$26</f>
        <v>*</v>
      </c>
      <c r="X14" s="112" t="str">
        <f>[10]Outubro!$J$27</f>
        <v>*</v>
      </c>
      <c r="Y14" s="112" t="str">
        <f>[10]Outubro!$J$28</f>
        <v>*</v>
      </c>
      <c r="Z14" s="112" t="str">
        <f>[10]Outubro!$J$29</f>
        <v>*</v>
      </c>
      <c r="AA14" s="112" t="str">
        <f>[10]Outubro!$J$30</f>
        <v>*</v>
      </c>
      <c r="AB14" s="112" t="str">
        <f>[10]Outubro!$J$31</f>
        <v>*</v>
      </c>
      <c r="AC14" s="112" t="str">
        <f>[10]Outubro!$J$32</f>
        <v>*</v>
      </c>
      <c r="AD14" s="112" t="str">
        <f>[10]Outubro!$J$33</f>
        <v>*</v>
      </c>
      <c r="AE14" s="112" t="str">
        <f>[10]Outubro!$J$34</f>
        <v>*</v>
      </c>
      <c r="AF14" s="112" t="str">
        <f>[10]Outubro!$J$35</f>
        <v>*</v>
      </c>
      <c r="AG14" s="117" t="s">
        <v>197</v>
      </c>
      <c r="AH14" s="116" t="s">
        <v>197</v>
      </c>
    </row>
    <row r="15" spans="1:34" x14ac:dyDescent="0.2">
      <c r="A15" s="48" t="s">
        <v>101</v>
      </c>
      <c r="B15" s="112">
        <f>[11]Outubro!$J$5</f>
        <v>28.8</v>
      </c>
      <c r="C15" s="112">
        <f>[11]Outubro!$J$6</f>
        <v>32.04</v>
      </c>
      <c r="D15" s="112">
        <f>[11]Outubro!$J$7</f>
        <v>44.28</v>
      </c>
      <c r="E15" s="112">
        <f>[11]Outubro!$J$8</f>
        <v>59.760000000000005</v>
      </c>
      <c r="F15" s="112">
        <f>[11]Outubro!$J$9</f>
        <v>38.880000000000003</v>
      </c>
      <c r="G15" s="112">
        <f>[11]Outubro!$J$10</f>
        <v>56.88</v>
      </c>
      <c r="H15" s="112">
        <f>[11]Outubro!$J$11</f>
        <v>55.080000000000005</v>
      </c>
      <c r="I15" s="112">
        <f>[11]Outubro!$J$12</f>
        <v>35.28</v>
      </c>
      <c r="J15" s="112">
        <f>[11]Outubro!$J$13</f>
        <v>25.92</v>
      </c>
      <c r="K15" s="112">
        <f>[11]Outubro!$J$14</f>
        <v>37.440000000000005</v>
      </c>
      <c r="L15" s="112">
        <f>[11]Outubro!$J$15</f>
        <v>52.92</v>
      </c>
      <c r="M15" s="112">
        <f>[11]Outubro!$J$16</f>
        <v>43.2</v>
      </c>
      <c r="N15" s="112">
        <f>[11]Outubro!$J$17</f>
        <v>38.159999999999997</v>
      </c>
      <c r="O15" s="112">
        <f>[11]Outubro!$J$18</f>
        <v>27.720000000000002</v>
      </c>
      <c r="P15" s="112">
        <f>[11]Outubro!$J$19</f>
        <v>38.159999999999997</v>
      </c>
      <c r="Q15" s="112">
        <f>[11]Outubro!$J$20</f>
        <v>47.88</v>
      </c>
      <c r="R15" s="112">
        <f>[11]Outubro!$J$21</f>
        <v>50.04</v>
      </c>
      <c r="S15" s="112">
        <f>[11]Outubro!$J$22</f>
        <v>39.6</v>
      </c>
      <c r="T15" s="112">
        <f>[11]Outubro!$J$23</f>
        <v>53.28</v>
      </c>
      <c r="U15" s="112">
        <f>[11]Outubro!$J$24</f>
        <v>39.6</v>
      </c>
      <c r="V15" s="112">
        <f>[11]Outubro!$J$25</f>
        <v>37.800000000000004</v>
      </c>
      <c r="W15" s="112">
        <f>[11]Outubro!$J$26</f>
        <v>37.800000000000004</v>
      </c>
      <c r="X15" s="112">
        <f>[11]Outubro!$J$27</f>
        <v>42.480000000000004</v>
      </c>
      <c r="Y15" s="112">
        <f>[11]Outubro!$J$28</f>
        <v>51.12</v>
      </c>
      <c r="Z15" s="112">
        <f>[11]Outubro!$J$29</f>
        <v>32.04</v>
      </c>
      <c r="AA15" s="112">
        <f>[11]Outubro!$J$30</f>
        <v>46.080000000000005</v>
      </c>
      <c r="AB15" s="112">
        <f>[11]Outubro!$J$31</f>
        <v>61.560000000000009</v>
      </c>
      <c r="AC15" s="112">
        <f>[11]Outubro!$J$32</f>
        <v>55.080000000000005</v>
      </c>
      <c r="AD15" s="112">
        <f>[11]Outubro!$J$33</f>
        <v>46.080000000000005</v>
      </c>
      <c r="AE15" s="112">
        <f>[11]Outubro!$J$34</f>
        <v>53.28</v>
      </c>
      <c r="AF15" s="112">
        <f>[11]Outubro!$J$35</f>
        <v>47.16</v>
      </c>
      <c r="AG15" s="117">
        <f t="shared" si="3"/>
        <v>61.560000000000009</v>
      </c>
      <c r="AH15" s="116">
        <f t="shared" si="4"/>
        <v>43.72258064516128</v>
      </c>
    </row>
    <row r="16" spans="1:34" x14ac:dyDescent="0.2">
      <c r="A16" s="48" t="s">
        <v>147</v>
      </c>
      <c r="B16" s="112">
        <f>[12]Outubro!$J$5</f>
        <v>46.440000000000005</v>
      </c>
      <c r="C16" s="112">
        <f>[12]Outubro!$J$6</f>
        <v>24.12</v>
      </c>
      <c r="D16" s="112">
        <f>[12]Outubro!$J$7</f>
        <v>38.519999999999996</v>
      </c>
      <c r="E16" s="112">
        <f>[12]Outubro!$J$8</f>
        <v>41.04</v>
      </c>
      <c r="F16" s="112">
        <f>[12]Outubro!$J$9</f>
        <v>41.4</v>
      </c>
      <c r="G16" s="112">
        <f>[12]Outubro!$J$10</f>
        <v>41.04</v>
      </c>
      <c r="H16" s="112">
        <f>[12]Outubro!$J$11</f>
        <v>54.72</v>
      </c>
      <c r="I16" s="112">
        <f>[12]Outubro!$J$12</f>
        <v>51.480000000000004</v>
      </c>
      <c r="J16" s="112">
        <f>[12]Outubro!$J$13</f>
        <v>39.6</v>
      </c>
      <c r="K16" s="112">
        <f>[12]Outubro!$J$14</f>
        <v>25.56</v>
      </c>
      <c r="L16" s="112">
        <f>[12]Outubro!$J$15</f>
        <v>39.6</v>
      </c>
      <c r="M16" s="112">
        <f>[12]Outubro!$J$16</f>
        <v>39.96</v>
      </c>
      <c r="N16" s="112">
        <f>[12]Outubro!$J$17</f>
        <v>33.480000000000004</v>
      </c>
      <c r="O16" s="112">
        <f>[12]Outubro!$J$18</f>
        <v>28.44</v>
      </c>
      <c r="P16" s="112">
        <f>[12]Outubro!$J$19</f>
        <v>61.2</v>
      </c>
      <c r="Q16" s="112">
        <f>[12]Outubro!$J$20</f>
        <v>36</v>
      </c>
      <c r="R16" s="112">
        <f>[12]Outubro!$J$21</f>
        <v>38.159999999999997</v>
      </c>
      <c r="S16" s="112">
        <f>[12]Outubro!$J$22</f>
        <v>29.52</v>
      </c>
      <c r="T16" s="112">
        <f>[12]Outubro!$J$23</f>
        <v>54.72</v>
      </c>
      <c r="U16" s="112">
        <f>[12]Outubro!$J$24</f>
        <v>47.519999999999996</v>
      </c>
      <c r="V16" s="112">
        <f>[12]Outubro!$J$25</f>
        <v>30.96</v>
      </c>
      <c r="W16" s="112">
        <f>[12]Outubro!$J$26</f>
        <v>41.4</v>
      </c>
      <c r="X16" s="112">
        <f>[12]Outubro!$J$27</f>
        <v>38.880000000000003</v>
      </c>
      <c r="Y16" s="112">
        <f>[12]Outubro!$J$28</f>
        <v>77.039999999999992</v>
      </c>
      <c r="Z16" s="112">
        <f>[12]Outubro!$J$29</f>
        <v>26.28</v>
      </c>
      <c r="AA16" s="112">
        <f>[12]Outubro!$J$30</f>
        <v>26.28</v>
      </c>
      <c r="AB16" s="112">
        <f>[12]Outubro!$J$31</f>
        <v>52.56</v>
      </c>
      <c r="AC16" s="112">
        <f>[12]Outubro!$J$32</f>
        <v>72</v>
      </c>
      <c r="AD16" s="112">
        <f>[12]Outubro!$J$33</f>
        <v>36.72</v>
      </c>
      <c r="AE16" s="112">
        <f>[12]Outubro!$J$34</f>
        <v>46.080000000000005</v>
      </c>
      <c r="AF16" s="112">
        <f>[12]Outubro!$J$35</f>
        <v>39.6</v>
      </c>
      <c r="AG16" s="117">
        <f t="shared" si="3"/>
        <v>77.039999999999992</v>
      </c>
      <c r="AH16" s="116">
        <f t="shared" si="4"/>
        <v>41.945806451612903</v>
      </c>
    </row>
    <row r="17" spans="1:38" x14ac:dyDescent="0.2">
      <c r="A17" s="48" t="s">
        <v>2</v>
      </c>
      <c r="B17" s="112">
        <f>[13]Outubro!$J$5</f>
        <v>25.92</v>
      </c>
      <c r="C17" s="112">
        <f>[13]Outubro!$J$6</f>
        <v>28.8</v>
      </c>
      <c r="D17" s="112">
        <f>[13]Outubro!$J$7</f>
        <v>41.04</v>
      </c>
      <c r="E17" s="112">
        <f>[13]Outubro!$J$8</f>
        <v>52.92</v>
      </c>
      <c r="F17" s="112">
        <f>[13]Outubro!$J$9</f>
        <v>42.480000000000004</v>
      </c>
      <c r="G17" s="112">
        <f>[13]Outubro!$J$10</f>
        <v>41.4</v>
      </c>
      <c r="H17" s="112">
        <f>[13]Outubro!$J$11</f>
        <v>47.519999999999996</v>
      </c>
      <c r="I17" s="112">
        <f>[13]Outubro!$J$12</f>
        <v>45.72</v>
      </c>
      <c r="J17" s="112">
        <f>[13]Outubro!$J$13</f>
        <v>34.56</v>
      </c>
      <c r="K17" s="112">
        <f>[13]Outubro!$J$14</f>
        <v>35.64</v>
      </c>
      <c r="L17" s="112">
        <f>[13]Outubro!$J$15</f>
        <v>37.080000000000005</v>
      </c>
      <c r="M17" s="112">
        <f>[13]Outubro!$J$16</f>
        <v>42.12</v>
      </c>
      <c r="N17" s="112">
        <f>[13]Outubro!$J$17</f>
        <v>33.480000000000004</v>
      </c>
      <c r="O17" s="112">
        <f>[13]Outubro!$J$18</f>
        <v>28.44</v>
      </c>
      <c r="P17" s="112">
        <f>[13]Outubro!$J$19</f>
        <v>37.800000000000004</v>
      </c>
      <c r="Q17" s="112">
        <f>[13]Outubro!$J$20</f>
        <v>55.800000000000004</v>
      </c>
      <c r="R17" s="112">
        <f>[13]Outubro!$J$21</f>
        <v>44.64</v>
      </c>
      <c r="S17" s="112">
        <f>[13]Outubro!$J$22</f>
        <v>39.6</v>
      </c>
      <c r="T17" s="112">
        <f>[13]Outubro!$J$23</f>
        <v>55.440000000000005</v>
      </c>
      <c r="U17" s="112">
        <f>[13]Outubro!$J$24</f>
        <v>49.680000000000007</v>
      </c>
      <c r="V17" s="112">
        <f>[13]Outubro!$J$25</f>
        <v>48.24</v>
      </c>
      <c r="W17" s="112">
        <f>[13]Outubro!$J$26</f>
        <v>46.440000000000005</v>
      </c>
      <c r="X17" s="112">
        <f>[13]Outubro!$J$27</f>
        <v>37.800000000000004</v>
      </c>
      <c r="Y17" s="112">
        <f>[13]Outubro!$J$28</f>
        <v>50.04</v>
      </c>
      <c r="Z17" s="112">
        <f>[13]Outubro!$J$29</f>
        <v>31.680000000000003</v>
      </c>
      <c r="AA17" s="112">
        <f>[13]Outubro!$J$30</f>
        <v>33.480000000000004</v>
      </c>
      <c r="AB17" s="112">
        <f>[13]Outubro!$J$31</f>
        <v>52.56</v>
      </c>
      <c r="AC17" s="112">
        <f>[13]Outubro!$J$32</f>
        <v>63.72</v>
      </c>
      <c r="AD17" s="112">
        <f>[13]Outubro!$J$33</f>
        <v>48.96</v>
      </c>
      <c r="AE17" s="112">
        <f>[13]Outubro!$J$34</f>
        <v>37.440000000000005</v>
      </c>
      <c r="AF17" s="112">
        <f>[13]Outubro!$J$35</f>
        <v>47.519999999999996</v>
      </c>
      <c r="AG17" s="117">
        <f t="shared" si="3"/>
        <v>63.72</v>
      </c>
      <c r="AH17" s="116">
        <f t="shared" si="4"/>
        <v>42.514838709677427</v>
      </c>
      <c r="AJ17" s="12" t="s">
        <v>35</v>
      </c>
      <c r="AK17" t="s">
        <v>35</v>
      </c>
    </row>
    <row r="18" spans="1:38" hidden="1" x14ac:dyDescent="0.2">
      <c r="A18" s="48" t="s">
        <v>3</v>
      </c>
      <c r="B18" s="112" t="str">
        <f>[14]Outubro!$J$5</f>
        <v>*</v>
      </c>
      <c r="C18" s="112" t="str">
        <f>[14]Outubro!$J$6</f>
        <v>*</v>
      </c>
      <c r="D18" s="112" t="str">
        <f>[14]Outubro!$J$7</f>
        <v>*</v>
      </c>
      <c r="E18" s="112" t="str">
        <f>[14]Outubro!$J$8</f>
        <v>*</v>
      </c>
      <c r="F18" s="112" t="str">
        <f>[14]Outubro!$J$9</f>
        <v>*</v>
      </c>
      <c r="G18" s="112" t="str">
        <f>[14]Outubro!$J$10</f>
        <v>*</v>
      </c>
      <c r="H18" s="112" t="str">
        <f>[14]Outubro!$J$11</f>
        <v>*</v>
      </c>
      <c r="I18" s="112" t="str">
        <f>[14]Outubro!$J$12</f>
        <v>*</v>
      </c>
      <c r="J18" s="112" t="str">
        <f>[14]Outubro!$J$13</f>
        <v>*</v>
      </c>
      <c r="K18" s="112" t="str">
        <f>[14]Outubro!$J$14</f>
        <v>*</v>
      </c>
      <c r="L18" s="112" t="str">
        <f>[14]Outubro!$J$15</f>
        <v>*</v>
      </c>
      <c r="M18" s="112" t="str">
        <f>[14]Outubro!$J$16</f>
        <v>*</v>
      </c>
      <c r="N18" s="112" t="str">
        <f>[14]Outubro!$J$17</f>
        <v>*</v>
      </c>
      <c r="O18" s="112" t="str">
        <f>[14]Outubro!$J$18</f>
        <v>*</v>
      </c>
      <c r="P18" s="112" t="str">
        <f>[14]Outubro!$J$19</f>
        <v>*</v>
      </c>
      <c r="Q18" s="112" t="str">
        <f>[14]Outubro!$J$20</f>
        <v>*</v>
      </c>
      <c r="R18" s="112" t="str">
        <f>[14]Outubro!$J$21</f>
        <v>*</v>
      </c>
      <c r="S18" s="112" t="str">
        <f>[14]Outubro!$J$22</f>
        <v>*</v>
      </c>
      <c r="T18" s="112" t="str">
        <f>[14]Outubro!$J$23</f>
        <v>*</v>
      </c>
      <c r="U18" s="112" t="str">
        <f>[14]Outubro!$J$24</f>
        <v>*</v>
      </c>
      <c r="V18" s="112" t="str">
        <f>[14]Outubro!$J$25</f>
        <v>*</v>
      </c>
      <c r="W18" s="112" t="str">
        <f>[14]Outubro!$J$26</f>
        <v>*</v>
      </c>
      <c r="X18" s="112" t="str">
        <f>[14]Outubro!$J$27</f>
        <v>*</v>
      </c>
      <c r="Y18" s="112" t="str">
        <f>[14]Outubro!$J$28</f>
        <v>*</v>
      </c>
      <c r="Z18" s="112" t="str">
        <f>[14]Outubro!$J$29</f>
        <v>*</v>
      </c>
      <c r="AA18" s="112" t="str">
        <f>[14]Outubro!$J$30</f>
        <v>*</v>
      </c>
      <c r="AB18" s="112" t="str">
        <f>[14]Outubro!$J$31</f>
        <v>*</v>
      </c>
      <c r="AC18" s="112" t="str">
        <f>[14]Outubro!$J$32</f>
        <v>*</v>
      </c>
      <c r="AD18" s="112" t="str">
        <f>[14]Outubro!$J$33</f>
        <v>*</v>
      </c>
      <c r="AE18" s="112" t="str">
        <f>[14]Outubro!$J$34</f>
        <v>*</v>
      </c>
      <c r="AF18" s="112" t="str">
        <f>[14]Outubro!$J$35</f>
        <v>*</v>
      </c>
      <c r="AG18" s="117" t="s">
        <v>197</v>
      </c>
      <c r="AH18" s="116" t="s">
        <v>197</v>
      </c>
      <c r="AI18" s="12" t="s">
        <v>35</v>
      </c>
      <c r="AJ18" s="12" t="s">
        <v>35</v>
      </c>
    </row>
    <row r="19" spans="1:38" x14ac:dyDescent="0.2">
      <c r="A19" s="48" t="s">
        <v>4</v>
      </c>
      <c r="B19" s="112">
        <f>[15]Outubro!$J$5</f>
        <v>50.76</v>
      </c>
      <c r="C19" s="112">
        <f>[15]Outubro!$J$6</f>
        <v>41.04</v>
      </c>
      <c r="D19" s="112">
        <f>[15]Outubro!$J$7</f>
        <v>36.36</v>
      </c>
      <c r="E19" s="112">
        <f>[15]Outubro!$J$8</f>
        <v>45</v>
      </c>
      <c r="F19" s="112">
        <f>[15]Outubro!$J$9</f>
        <v>52.2</v>
      </c>
      <c r="G19" s="112">
        <f>[15]Outubro!$J$10</f>
        <v>51.12</v>
      </c>
      <c r="H19" s="112">
        <f>[15]Outubro!$J$11</f>
        <v>48.96</v>
      </c>
      <c r="I19" s="112">
        <f>[15]Outubro!$J$12</f>
        <v>53.64</v>
      </c>
      <c r="J19" s="112">
        <f>[15]Outubro!$J$13</f>
        <v>36.72</v>
      </c>
      <c r="K19" s="112">
        <f>[15]Outubro!$J$14</f>
        <v>48.96</v>
      </c>
      <c r="L19" s="112">
        <f>[15]Outubro!$J$15</f>
        <v>39.96</v>
      </c>
      <c r="M19" s="112">
        <f>[15]Outubro!$J$16</f>
        <v>40.680000000000007</v>
      </c>
      <c r="N19" s="112">
        <f>[15]Outubro!$J$17</f>
        <v>38.880000000000003</v>
      </c>
      <c r="O19" s="112">
        <f>[15]Outubro!$J$18</f>
        <v>30.240000000000002</v>
      </c>
      <c r="P19" s="112">
        <f>[15]Outubro!$J$19</f>
        <v>82.8</v>
      </c>
      <c r="Q19" s="112">
        <f>[15]Outubro!$J$20</f>
        <v>36.72</v>
      </c>
      <c r="R19" s="112">
        <f>[15]Outubro!$J$21</f>
        <v>52.56</v>
      </c>
      <c r="S19" s="112">
        <f>[15]Outubro!$J$22</f>
        <v>29.16</v>
      </c>
      <c r="T19" s="112">
        <f>[15]Outubro!$J$23</f>
        <v>57.6</v>
      </c>
      <c r="U19" s="112">
        <f>[15]Outubro!$J$24</f>
        <v>36.36</v>
      </c>
      <c r="V19" s="112">
        <f>[15]Outubro!$J$25</f>
        <v>37.080000000000005</v>
      </c>
      <c r="W19" s="112">
        <f>[15]Outubro!$J$26</f>
        <v>32.04</v>
      </c>
      <c r="X19" s="112">
        <f>[15]Outubro!$J$27</f>
        <v>48.24</v>
      </c>
      <c r="Y19" s="112">
        <f>[15]Outubro!$J$28</f>
        <v>54.36</v>
      </c>
      <c r="Z19" s="112">
        <f>[15]Outubro!$J$29</f>
        <v>33.840000000000003</v>
      </c>
      <c r="AA19" s="112">
        <f>[15]Outubro!$J$30</f>
        <v>32.76</v>
      </c>
      <c r="AB19" s="112">
        <f>[15]Outubro!$J$31</f>
        <v>51.84</v>
      </c>
      <c r="AC19" s="112">
        <f>[15]Outubro!$J$32</f>
        <v>72</v>
      </c>
      <c r="AD19" s="112">
        <f>[15]Outubro!$J$33</f>
        <v>42.12</v>
      </c>
      <c r="AE19" s="112">
        <f>[15]Outubro!$J$34</f>
        <v>55.080000000000005</v>
      </c>
      <c r="AF19" s="112">
        <f>[15]Outubro!$J$35</f>
        <v>33.480000000000004</v>
      </c>
      <c r="AG19" s="117">
        <f t="shared" si="3"/>
        <v>82.8</v>
      </c>
      <c r="AH19" s="116">
        <f t="shared" si="4"/>
        <v>45.24387096774192</v>
      </c>
    </row>
    <row r="20" spans="1:38" x14ac:dyDescent="0.2">
      <c r="A20" s="48" t="s">
        <v>5</v>
      </c>
      <c r="B20" s="112">
        <f>[16]Outubro!$J$5</f>
        <v>33.119999999999997</v>
      </c>
      <c r="C20" s="112">
        <f>[16]Outubro!$J$6</f>
        <v>21.96</v>
      </c>
      <c r="D20" s="112">
        <f>[16]Outubro!$J$7</f>
        <v>40.32</v>
      </c>
      <c r="E20" s="112">
        <f>[16]Outubro!$J$8</f>
        <v>42.480000000000004</v>
      </c>
      <c r="F20" s="112">
        <f>[16]Outubro!$J$9</f>
        <v>57.24</v>
      </c>
      <c r="G20" s="112">
        <f>[16]Outubro!$J$10</f>
        <v>36.72</v>
      </c>
      <c r="H20" s="112">
        <f>[16]Outubro!$J$11</f>
        <v>46.800000000000004</v>
      </c>
      <c r="I20" s="112">
        <f>[16]Outubro!$J$12</f>
        <v>34.56</v>
      </c>
      <c r="J20" s="112">
        <f>[16]Outubro!$J$13</f>
        <v>19.079999999999998</v>
      </c>
      <c r="K20" s="112">
        <f>[16]Outubro!$J$14</f>
        <v>21.96</v>
      </c>
      <c r="L20" s="112">
        <f>[16]Outubro!$J$15</f>
        <v>28.8</v>
      </c>
      <c r="M20" s="112">
        <f>[16]Outubro!$J$16</f>
        <v>53.64</v>
      </c>
      <c r="N20" s="112">
        <f>[16]Outubro!$J$17</f>
        <v>55.800000000000004</v>
      </c>
      <c r="O20" s="112">
        <f>[16]Outubro!$J$18</f>
        <v>16.920000000000002</v>
      </c>
      <c r="P20" s="112">
        <f>[16]Outubro!$J$19</f>
        <v>23.759999999999998</v>
      </c>
      <c r="Q20" s="112">
        <f>[16]Outubro!$J$20</f>
        <v>36.36</v>
      </c>
      <c r="R20" s="112">
        <f>[16]Outubro!$J$21</f>
        <v>40.32</v>
      </c>
      <c r="S20" s="112">
        <f>[16]Outubro!$J$22</f>
        <v>24.48</v>
      </c>
      <c r="T20" s="112">
        <f>[16]Outubro!$J$23</f>
        <v>37.440000000000005</v>
      </c>
      <c r="U20" s="112">
        <f>[16]Outubro!$J$24</f>
        <v>42.12</v>
      </c>
      <c r="V20" s="112">
        <f>[16]Outubro!$J$25</f>
        <v>47.16</v>
      </c>
      <c r="W20" s="112">
        <f>[16]Outubro!$J$26</f>
        <v>32.04</v>
      </c>
      <c r="X20" s="112">
        <f>[16]Outubro!$J$27</f>
        <v>31.680000000000003</v>
      </c>
      <c r="Y20" s="112">
        <f>[16]Outubro!$J$28</f>
        <v>55.080000000000005</v>
      </c>
      <c r="Z20" s="112">
        <f>[16]Outubro!$J$29</f>
        <v>27</v>
      </c>
      <c r="AA20" s="112">
        <f>[16]Outubro!$J$30</f>
        <v>21.96</v>
      </c>
      <c r="AB20" s="112">
        <f>[16]Outubro!$J$31</f>
        <v>32.4</v>
      </c>
      <c r="AC20" s="112">
        <f>[16]Outubro!$J$32</f>
        <v>43.2</v>
      </c>
      <c r="AD20" s="112">
        <f>[16]Outubro!$J$33</f>
        <v>50.76</v>
      </c>
      <c r="AE20" s="112">
        <f>[16]Outubro!$J$34</f>
        <v>27.36</v>
      </c>
      <c r="AF20" s="112">
        <f>[16]Outubro!$J$35</f>
        <v>45.36</v>
      </c>
      <c r="AG20" s="117">
        <f t="shared" si="3"/>
        <v>57.24</v>
      </c>
      <c r="AH20" s="116">
        <f t="shared" si="4"/>
        <v>36.383225806451613</v>
      </c>
      <c r="AI20" s="12" t="s">
        <v>35</v>
      </c>
    </row>
    <row r="21" spans="1:38" x14ac:dyDescent="0.2">
      <c r="A21" s="48" t="s">
        <v>33</v>
      </c>
      <c r="B21" s="112">
        <f>[17]Outubro!$J$5</f>
        <v>45</v>
      </c>
      <c r="C21" s="112">
        <f>[17]Outubro!$J$6</f>
        <v>42.480000000000004</v>
      </c>
      <c r="D21" s="112">
        <f>[17]Outubro!$J$7</f>
        <v>35.64</v>
      </c>
      <c r="E21" s="112">
        <f>[17]Outubro!$J$8</f>
        <v>42.84</v>
      </c>
      <c r="F21" s="112">
        <f>[17]Outubro!$J$9</f>
        <v>43.92</v>
      </c>
      <c r="G21" s="112">
        <f>[17]Outubro!$J$10</f>
        <v>67.680000000000007</v>
      </c>
      <c r="H21" s="112">
        <f>[17]Outubro!$J$11</f>
        <v>61.92</v>
      </c>
      <c r="I21" s="112">
        <f>[17]Outubro!$J$12</f>
        <v>47.16</v>
      </c>
      <c r="J21" s="112">
        <f>[17]Outubro!$J$13</f>
        <v>57.24</v>
      </c>
      <c r="K21" s="112">
        <f>[17]Outubro!$J$14</f>
        <v>33.840000000000003</v>
      </c>
      <c r="L21" s="112">
        <f>[17]Outubro!$J$15</f>
        <v>49.32</v>
      </c>
      <c r="M21" s="112">
        <f>[17]Outubro!$J$16</f>
        <v>47.519999999999996</v>
      </c>
      <c r="N21" s="112">
        <f>[17]Outubro!$J$17</f>
        <v>30.96</v>
      </c>
      <c r="O21" s="112">
        <f>[17]Outubro!$J$18</f>
        <v>57.960000000000008</v>
      </c>
      <c r="P21" s="112">
        <f>[17]Outubro!$J$19</f>
        <v>65.160000000000011</v>
      </c>
      <c r="Q21" s="112">
        <f>[17]Outubro!$J$20</f>
        <v>33.840000000000003</v>
      </c>
      <c r="R21" s="112">
        <f>[17]Outubro!$J$21</f>
        <v>64.44</v>
      </c>
      <c r="S21" s="112">
        <f>[17]Outubro!$J$22</f>
        <v>29.880000000000003</v>
      </c>
      <c r="T21" s="112">
        <f>[17]Outubro!$J$23</f>
        <v>33.119999999999997</v>
      </c>
      <c r="U21" s="112">
        <f>[17]Outubro!$J$24</f>
        <v>37.800000000000004</v>
      </c>
      <c r="V21" s="112">
        <f>[17]Outubro!$J$25</f>
        <v>42.480000000000004</v>
      </c>
      <c r="W21" s="112">
        <f>[17]Outubro!$J$26</f>
        <v>34.56</v>
      </c>
      <c r="X21" s="112">
        <f>[17]Outubro!$J$27</f>
        <v>42.480000000000004</v>
      </c>
      <c r="Y21" s="112">
        <f>[17]Outubro!$J$28</f>
        <v>46.080000000000005</v>
      </c>
      <c r="Z21" s="112">
        <f>[17]Outubro!$J$29</f>
        <v>28.8</v>
      </c>
      <c r="AA21" s="112">
        <f>[17]Outubro!$J$30</f>
        <v>29.16</v>
      </c>
      <c r="AB21" s="112">
        <f>[17]Outubro!$J$31</f>
        <v>60.839999999999996</v>
      </c>
      <c r="AC21" s="112">
        <f>[17]Outubro!$J$32</f>
        <v>50.4</v>
      </c>
      <c r="AD21" s="112">
        <f>[17]Outubro!$J$33</f>
        <v>42.480000000000004</v>
      </c>
      <c r="AE21" s="112">
        <f>[17]Outubro!$J$34</f>
        <v>43.2</v>
      </c>
      <c r="AF21" s="112">
        <f>[17]Outubro!$J$35</f>
        <v>32.4</v>
      </c>
      <c r="AG21" s="117">
        <f t="shared" si="3"/>
        <v>67.680000000000007</v>
      </c>
      <c r="AH21" s="116">
        <f t="shared" si="4"/>
        <v>44.535483870967745</v>
      </c>
    </row>
    <row r="22" spans="1:38" x14ac:dyDescent="0.2">
      <c r="A22" s="48" t="s">
        <v>6</v>
      </c>
      <c r="B22" s="112">
        <f>[18]Outubro!$J$5</f>
        <v>25.92</v>
      </c>
      <c r="C22" s="112">
        <f>[18]Outubro!$J$6</f>
        <v>29.16</v>
      </c>
      <c r="D22" s="112">
        <f>[18]Outubro!$J$7</f>
        <v>32.76</v>
      </c>
      <c r="E22" s="112">
        <f>[18]Outubro!$J$8</f>
        <v>41.76</v>
      </c>
      <c r="F22" s="112">
        <f>[18]Outubro!$J$9</f>
        <v>33.119999999999997</v>
      </c>
      <c r="G22" s="112">
        <f>[18]Outubro!$J$10</f>
        <v>36</v>
      </c>
      <c r="H22" s="112">
        <f>[18]Outubro!$J$11</f>
        <v>54.72</v>
      </c>
      <c r="I22" s="112">
        <f>[18]Outubro!$J$12</f>
        <v>39.96</v>
      </c>
      <c r="J22" s="112">
        <f>[18]Outubro!$J$13</f>
        <v>20.88</v>
      </c>
      <c r="K22" s="112">
        <f>[18]Outubro!$J$14</f>
        <v>37.440000000000005</v>
      </c>
      <c r="L22" s="112">
        <f>[18]Outubro!$J$15</f>
        <v>44.64</v>
      </c>
      <c r="M22" s="112">
        <f>[18]Outubro!$J$16</f>
        <v>35.64</v>
      </c>
      <c r="N22" s="112">
        <f>[18]Outubro!$J$17</f>
        <v>25.56</v>
      </c>
      <c r="O22" s="112">
        <f>[18]Outubro!$J$18</f>
        <v>35.64</v>
      </c>
      <c r="P22" s="112">
        <f>[18]Outubro!$J$19</f>
        <v>62.28</v>
      </c>
      <c r="Q22" s="112">
        <f>[18]Outubro!$J$20</f>
        <v>36</v>
      </c>
      <c r="R22" s="112">
        <f>[18]Outubro!$J$21</f>
        <v>25.56</v>
      </c>
      <c r="S22" s="112">
        <f>[18]Outubro!$J$22</f>
        <v>31.319999999999997</v>
      </c>
      <c r="T22" s="112">
        <f>[18]Outubro!$J$23</f>
        <v>45</v>
      </c>
      <c r="U22" s="112">
        <f>[18]Outubro!$J$24</f>
        <v>45</v>
      </c>
      <c r="V22" s="112">
        <f>[18]Outubro!$J$25</f>
        <v>28.44</v>
      </c>
      <c r="W22" s="112">
        <f>[18]Outubro!$J$26</f>
        <v>27</v>
      </c>
      <c r="X22" s="112">
        <f>[18]Outubro!$J$27</f>
        <v>28.08</v>
      </c>
      <c r="Y22" s="112">
        <f>[18]Outubro!$J$28</f>
        <v>61.560000000000009</v>
      </c>
      <c r="Z22" s="112">
        <f>[18]Outubro!$J$29</f>
        <v>24.840000000000003</v>
      </c>
      <c r="AA22" s="112">
        <f>[18]Outubro!$J$30</f>
        <v>33.840000000000003</v>
      </c>
      <c r="AB22" s="112">
        <f>[18]Outubro!$J$31</f>
        <v>40.32</v>
      </c>
      <c r="AC22" s="112">
        <f>[18]Outubro!$J$32</f>
        <v>43.56</v>
      </c>
      <c r="AD22" s="112">
        <f>[18]Outubro!$J$33</f>
        <v>41.76</v>
      </c>
      <c r="AE22" s="112">
        <f>[18]Outubro!$J$34</f>
        <v>44.28</v>
      </c>
      <c r="AF22" s="112">
        <f>[18]Outubro!$J$35</f>
        <v>28.08</v>
      </c>
      <c r="AG22" s="117">
        <f t="shared" si="3"/>
        <v>62.28</v>
      </c>
      <c r="AH22" s="116">
        <f t="shared" si="4"/>
        <v>36.778064516129035</v>
      </c>
    </row>
    <row r="23" spans="1:38" x14ac:dyDescent="0.2">
      <c r="A23" s="48" t="s">
        <v>7</v>
      </c>
      <c r="B23" s="112">
        <f>[19]Outubro!$J$5</f>
        <v>25.2</v>
      </c>
      <c r="C23" s="112">
        <f>[19]Outubro!$J$6</f>
        <v>30.240000000000002</v>
      </c>
      <c r="D23" s="112">
        <f>[19]Outubro!$J$7</f>
        <v>53.28</v>
      </c>
      <c r="E23" s="112">
        <f>[19]Outubro!$J$8</f>
        <v>63.360000000000007</v>
      </c>
      <c r="F23" s="112">
        <f>[19]Outubro!$J$9</f>
        <v>42.12</v>
      </c>
      <c r="G23" s="112">
        <f>[19]Outubro!$J$10</f>
        <v>55.080000000000005</v>
      </c>
      <c r="H23" s="112">
        <f>[19]Outubro!$J$11</f>
        <v>60.839999999999996</v>
      </c>
      <c r="I23" s="112">
        <f>[19]Outubro!$J$12</f>
        <v>34.56</v>
      </c>
      <c r="J23" s="112">
        <f>[19]Outubro!$J$13</f>
        <v>24.12</v>
      </c>
      <c r="K23" s="112">
        <f>[19]Outubro!$J$14</f>
        <v>32.76</v>
      </c>
      <c r="L23" s="112">
        <f>[19]Outubro!$J$15</f>
        <v>53.28</v>
      </c>
      <c r="M23" s="112">
        <f>[19]Outubro!$J$16</f>
        <v>35.28</v>
      </c>
      <c r="N23" s="112">
        <f>[19]Outubro!$J$17</f>
        <v>39.96</v>
      </c>
      <c r="O23" s="112">
        <f>[19]Outubro!$J$18</f>
        <v>24.12</v>
      </c>
      <c r="P23" s="112">
        <f>[19]Outubro!$J$19</f>
        <v>43.56</v>
      </c>
      <c r="Q23" s="112">
        <f>[19]Outubro!$J$20</f>
        <v>46.800000000000004</v>
      </c>
      <c r="R23" s="112">
        <f>[19]Outubro!$J$21</f>
        <v>53.64</v>
      </c>
      <c r="S23" s="112">
        <f>[19]Outubro!$J$22</f>
        <v>38.519999999999996</v>
      </c>
      <c r="T23" s="112">
        <f>[19]Outubro!$J$23</f>
        <v>77.400000000000006</v>
      </c>
      <c r="U23" s="112">
        <f>[19]Outubro!$J$24</f>
        <v>38.880000000000003</v>
      </c>
      <c r="V23" s="112">
        <f>[19]Outubro!$J$25</f>
        <v>37.080000000000005</v>
      </c>
      <c r="W23" s="112">
        <f>[19]Outubro!$J$26</f>
        <v>37.800000000000004</v>
      </c>
      <c r="X23" s="112">
        <f>[19]Outubro!$J$27</f>
        <v>36.72</v>
      </c>
      <c r="Y23" s="112">
        <f>[19]Outubro!$J$28</f>
        <v>46.800000000000004</v>
      </c>
      <c r="Z23" s="112">
        <f>[19]Outubro!$J$29</f>
        <v>57.960000000000008</v>
      </c>
      <c r="AA23" s="112">
        <f>[19]Outubro!$J$30</f>
        <v>42.480000000000004</v>
      </c>
      <c r="AB23" s="112">
        <f>[19]Outubro!$J$31</f>
        <v>58.680000000000007</v>
      </c>
      <c r="AC23" s="112">
        <f>[19]Outubro!$J$32</f>
        <v>70.92</v>
      </c>
      <c r="AD23" s="112">
        <f>[19]Outubro!$J$33</f>
        <v>40.680000000000007</v>
      </c>
      <c r="AE23" s="112">
        <f>[19]Outubro!$J$34</f>
        <v>45.72</v>
      </c>
      <c r="AF23" s="112">
        <f>[19]Outubro!$J$35</f>
        <v>46.440000000000005</v>
      </c>
      <c r="AG23" s="117">
        <f t="shared" si="3"/>
        <v>77.400000000000006</v>
      </c>
      <c r="AH23" s="116">
        <f t="shared" si="4"/>
        <v>44.976774193548394</v>
      </c>
      <c r="AK23" t="s">
        <v>35</v>
      </c>
      <c r="AL23" t="s">
        <v>35</v>
      </c>
    </row>
    <row r="24" spans="1:38" x14ac:dyDescent="0.2">
      <c r="A24" s="48" t="s">
        <v>148</v>
      </c>
      <c r="B24" s="112">
        <f>[20]Outubro!$J$5</f>
        <v>23.040000000000003</v>
      </c>
      <c r="C24" s="112">
        <f>[20]Outubro!$J$6</f>
        <v>27.720000000000002</v>
      </c>
      <c r="D24" s="112">
        <f>[20]Outubro!$J$7</f>
        <v>50.04</v>
      </c>
      <c r="E24" s="112">
        <f>[20]Outubro!$J$8</f>
        <v>60.480000000000004</v>
      </c>
      <c r="F24" s="112">
        <f>[20]Outubro!$J$9</f>
        <v>39.24</v>
      </c>
      <c r="G24" s="112">
        <f>[20]Outubro!$J$10</f>
        <v>54.36</v>
      </c>
      <c r="H24" s="112">
        <f>[20]Outubro!$J$11</f>
        <v>54.36</v>
      </c>
      <c r="I24" s="112">
        <f>[20]Outubro!$J$12</f>
        <v>36.72</v>
      </c>
      <c r="J24" s="112">
        <f>[20]Outubro!$J$13</f>
        <v>24.48</v>
      </c>
      <c r="K24" s="112">
        <f>[20]Outubro!$J$14</f>
        <v>43.92</v>
      </c>
      <c r="L24" s="112">
        <f>[20]Outubro!$J$15</f>
        <v>41.04</v>
      </c>
      <c r="M24" s="112">
        <f>[20]Outubro!$J$16</f>
        <v>39.96</v>
      </c>
      <c r="N24" s="112">
        <f>[20]Outubro!$J$17</f>
        <v>30.240000000000002</v>
      </c>
      <c r="O24" s="112">
        <f>[20]Outubro!$J$18</f>
        <v>27</v>
      </c>
      <c r="P24" s="112">
        <f>[20]Outubro!$J$19</f>
        <v>35.28</v>
      </c>
      <c r="Q24" s="112">
        <f>[20]Outubro!$J$20</f>
        <v>49.680000000000007</v>
      </c>
      <c r="R24" s="112">
        <f>[20]Outubro!$J$21</f>
        <v>47.519999999999996</v>
      </c>
      <c r="S24" s="112">
        <f>[20]Outubro!$J$22</f>
        <v>37.440000000000005</v>
      </c>
      <c r="T24" s="112">
        <f>[20]Outubro!$J$23</f>
        <v>40.680000000000007</v>
      </c>
      <c r="U24" s="112">
        <f>[20]Outubro!$J$24</f>
        <v>37.800000000000004</v>
      </c>
      <c r="V24" s="112">
        <f>[20]Outubro!$J$25</f>
        <v>37.080000000000005</v>
      </c>
      <c r="W24" s="112">
        <f>[20]Outubro!$J$26</f>
        <v>38.159999999999997</v>
      </c>
      <c r="X24" s="112">
        <f>[20]Outubro!$J$27</f>
        <v>38.519999999999996</v>
      </c>
      <c r="Y24" s="112">
        <f>[20]Outubro!$J$28</f>
        <v>48.24</v>
      </c>
      <c r="Z24" s="112">
        <f>[20]Outubro!$J$29</f>
        <v>19.079999999999998</v>
      </c>
      <c r="AA24" s="112">
        <f>[20]Outubro!$J$30</f>
        <v>44.28</v>
      </c>
      <c r="AB24" s="112">
        <f>[20]Outubro!$J$31</f>
        <v>59.4</v>
      </c>
      <c r="AC24" s="112">
        <f>[20]Outubro!$J$32</f>
        <v>60.839999999999996</v>
      </c>
      <c r="AD24" s="112">
        <f>[20]Outubro!$J$33</f>
        <v>38.519999999999996</v>
      </c>
      <c r="AE24" s="112">
        <f>[20]Outubro!$J$34</f>
        <v>57.960000000000008</v>
      </c>
      <c r="AF24" s="112">
        <f>[20]Outubro!$J$35</f>
        <v>46.440000000000005</v>
      </c>
      <c r="AG24" s="117">
        <f t="shared" si="3"/>
        <v>60.839999999999996</v>
      </c>
      <c r="AH24" s="116">
        <f t="shared" si="4"/>
        <v>41.597419354838713</v>
      </c>
      <c r="AL24" t="s">
        <v>35</v>
      </c>
    </row>
    <row r="25" spans="1:38" x14ac:dyDescent="0.2">
      <c r="A25" s="48" t="s">
        <v>149</v>
      </c>
      <c r="B25" s="112">
        <f>[21]Outubro!$J$5</f>
        <v>19.8</v>
      </c>
      <c r="C25" s="112">
        <f>[21]Outubro!$J$6</f>
        <v>23.040000000000003</v>
      </c>
      <c r="D25" s="112">
        <f>[21]Outubro!$J$7</f>
        <v>42.480000000000004</v>
      </c>
      <c r="E25" s="112">
        <f>[21]Outubro!$J$8</f>
        <v>53.64</v>
      </c>
      <c r="F25" s="112">
        <f>[21]Outubro!$J$9</f>
        <v>29.16</v>
      </c>
      <c r="G25" s="112">
        <f>[21]Outubro!$J$10</f>
        <v>48.6</v>
      </c>
      <c r="H25" s="112">
        <f>[21]Outubro!$J$11</f>
        <v>50.04</v>
      </c>
      <c r="I25" s="112">
        <f>[21]Outubro!$J$12</f>
        <v>35.64</v>
      </c>
      <c r="J25" s="112">
        <f>[21]Outubro!$J$13</f>
        <v>27.36</v>
      </c>
      <c r="K25" s="112">
        <f>[21]Outubro!$J$14</f>
        <v>38.519999999999996</v>
      </c>
      <c r="L25" s="112">
        <f>[21]Outubro!$J$15</f>
        <v>49.680000000000007</v>
      </c>
      <c r="M25" s="112">
        <f>[21]Outubro!$J$16</f>
        <v>37.440000000000005</v>
      </c>
      <c r="N25" s="112">
        <f>[21]Outubro!$J$17</f>
        <v>39.6</v>
      </c>
      <c r="O25" s="112">
        <f>[21]Outubro!$J$18</f>
        <v>31.319999999999997</v>
      </c>
      <c r="P25" s="112">
        <f>[21]Outubro!$J$19</f>
        <v>43.2</v>
      </c>
      <c r="Q25" s="112">
        <f>[21]Outubro!$J$20</f>
        <v>52.92</v>
      </c>
      <c r="R25" s="112">
        <f>[21]Outubro!$J$21</f>
        <v>45</v>
      </c>
      <c r="S25" s="112">
        <f>[21]Outubro!$J$22</f>
        <v>73.44</v>
      </c>
      <c r="T25" s="112">
        <f>[21]Outubro!$J$23</f>
        <v>40.680000000000007</v>
      </c>
      <c r="U25" s="112">
        <f>[21]Outubro!$J$24</f>
        <v>37.080000000000005</v>
      </c>
      <c r="V25" s="112">
        <f>[21]Outubro!$J$25</f>
        <v>38.519999999999996</v>
      </c>
      <c r="W25" s="112">
        <f>[21]Outubro!$J$26</f>
        <v>39.96</v>
      </c>
      <c r="X25" s="112">
        <f>[21]Outubro!$J$27</f>
        <v>47.88</v>
      </c>
      <c r="Y25" s="112">
        <f>[21]Outubro!$J$28</f>
        <v>61.560000000000009</v>
      </c>
      <c r="Z25" s="112">
        <f>[21]Outubro!$J$29</f>
        <v>20.16</v>
      </c>
      <c r="AA25" s="112">
        <f>[21]Outubro!$J$30</f>
        <v>34.200000000000003</v>
      </c>
      <c r="AB25" s="112">
        <f>[21]Outubro!$J$31</f>
        <v>52.2</v>
      </c>
      <c r="AC25" s="112">
        <f>[21]Outubro!$J$32</f>
        <v>54.36</v>
      </c>
      <c r="AD25" s="112">
        <f>[21]Outubro!$J$33</f>
        <v>39.6</v>
      </c>
      <c r="AE25" s="112">
        <f>[21]Outubro!$J$34</f>
        <v>62.28</v>
      </c>
      <c r="AF25" s="112">
        <f>[21]Outubro!$J$35</f>
        <v>36</v>
      </c>
      <c r="AG25" s="117">
        <f t="shared" si="3"/>
        <v>73.44</v>
      </c>
      <c r="AH25" s="116">
        <f t="shared" si="4"/>
        <v>42.108387096774194</v>
      </c>
      <c r="AI25" s="12" t="s">
        <v>35</v>
      </c>
      <c r="AK25" t="s">
        <v>35</v>
      </c>
    </row>
    <row r="26" spans="1:38" x14ac:dyDescent="0.2">
      <c r="A26" s="48" t="s">
        <v>150</v>
      </c>
      <c r="B26" s="112">
        <f>[22]Outubro!$J$5</f>
        <v>26.64</v>
      </c>
      <c r="C26" s="112">
        <f>[22]Outubro!$J$6</f>
        <v>34.56</v>
      </c>
      <c r="D26" s="112">
        <f>[22]Outubro!$J$7</f>
        <v>43.92</v>
      </c>
      <c r="E26" s="112">
        <f>[22]Outubro!$J$8</f>
        <v>61.2</v>
      </c>
      <c r="F26" s="112">
        <f>[22]Outubro!$J$9</f>
        <v>44.28</v>
      </c>
      <c r="G26" s="112">
        <f>[22]Outubro!$J$10</f>
        <v>54</v>
      </c>
      <c r="H26" s="112">
        <f>[22]Outubro!$J$11</f>
        <v>54</v>
      </c>
      <c r="I26" s="112">
        <f>[22]Outubro!$J$12</f>
        <v>30.6</v>
      </c>
      <c r="J26" s="112">
        <f>[22]Outubro!$J$13</f>
        <v>25.56</v>
      </c>
      <c r="K26" s="112">
        <f>[22]Outubro!$J$14</f>
        <v>28.8</v>
      </c>
      <c r="L26" s="112">
        <f>[22]Outubro!$J$15</f>
        <v>48.24</v>
      </c>
      <c r="M26" s="112">
        <f>[22]Outubro!$J$16</f>
        <v>42.12</v>
      </c>
      <c r="N26" s="112">
        <f>[22]Outubro!$J$17</f>
        <v>32.04</v>
      </c>
      <c r="O26" s="112">
        <f>[22]Outubro!$J$18</f>
        <v>23.400000000000002</v>
      </c>
      <c r="P26" s="112">
        <f>[22]Outubro!$J$19</f>
        <v>43.56</v>
      </c>
      <c r="Q26" s="112">
        <f>[22]Outubro!$J$20</f>
        <v>45.36</v>
      </c>
      <c r="R26" s="112">
        <f>[22]Outubro!$J$21</f>
        <v>54</v>
      </c>
      <c r="S26" s="112">
        <f>[22]Outubro!$J$22</f>
        <v>49.680000000000007</v>
      </c>
      <c r="T26" s="112">
        <f>[22]Outubro!$J$23</f>
        <v>81.360000000000014</v>
      </c>
      <c r="U26" s="112">
        <f>[22]Outubro!$J$24</f>
        <v>32.4</v>
      </c>
      <c r="V26" s="112">
        <f>[22]Outubro!$J$25</f>
        <v>33.840000000000003</v>
      </c>
      <c r="W26" s="112">
        <f>[22]Outubro!$J$26</f>
        <v>31.680000000000003</v>
      </c>
      <c r="X26" s="112">
        <f>[22]Outubro!$J$27</f>
        <v>33.119999999999997</v>
      </c>
      <c r="Y26" s="112">
        <f>[22]Outubro!$J$28</f>
        <v>43.56</v>
      </c>
      <c r="Z26" s="112">
        <f>[22]Outubro!$J$29</f>
        <v>40.680000000000007</v>
      </c>
      <c r="AA26" s="112">
        <f>[22]Outubro!$J$30</f>
        <v>43.92</v>
      </c>
      <c r="AB26" s="112">
        <f>[22]Outubro!$J$31</f>
        <v>54.72</v>
      </c>
      <c r="AC26" s="112">
        <f>[22]Outubro!$J$32</f>
        <v>59.04</v>
      </c>
      <c r="AD26" s="112">
        <f>[22]Outubro!$J$33</f>
        <v>34.56</v>
      </c>
      <c r="AE26" s="112">
        <f>[22]Outubro!$J$34</f>
        <v>88.56</v>
      </c>
      <c r="AF26" s="112">
        <f>[22]Outubro!$J$35</f>
        <v>48.96</v>
      </c>
      <c r="AG26" s="117">
        <f t="shared" si="3"/>
        <v>88.56</v>
      </c>
      <c r="AH26" s="116">
        <f t="shared" si="4"/>
        <v>44.14064516129033</v>
      </c>
      <c r="AK26" t="s">
        <v>35</v>
      </c>
    </row>
    <row r="27" spans="1:38" x14ac:dyDescent="0.2">
      <c r="A27" s="48" t="s">
        <v>8</v>
      </c>
      <c r="B27" s="112">
        <f>[23]Outubro!$J$5</f>
        <v>24.12</v>
      </c>
      <c r="C27" s="112">
        <f>[23]Outubro!$J$6</f>
        <v>30.96</v>
      </c>
      <c r="D27" s="112">
        <f>[23]Outubro!$J$7</f>
        <v>41.4</v>
      </c>
      <c r="E27" s="112">
        <f>[23]Outubro!$J$8</f>
        <v>66.239999999999995</v>
      </c>
      <c r="F27" s="112">
        <f>[23]Outubro!$J$9</f>
        <v>32.4</v>
      </c>
      <c r="G27" s="112">
        <f>[23]Outubro!$J$10</f>
        <v>49.680000000000007</v>
      </c>
      <c r="H27" s="112">
        <f>[23]Outubro!$J$11</f>
        <v>53.64</v>
      </c>
      <c r="I27" s="112">
        <f>[23]Outubro!$J$12</f>
        <v>37.440000000000005</v>
      </c>
      <c r="J27" s="112">
        <f>[23]Outubro!$J$13</f>
        <v>23.400000000000002</v>
      </c>
      <c r="K27" s="112">
        <f>[23]Outubro!$J$14</f>
        <v>34.200000000000003</v>
      </c>
      <c r="L27" s="112">
        <f>[23]Outubro!$J$15</f>
        <v>44.64</v>
      </c>
      <c r="M27" s="112">
        <f>[23]Outubro!$J$16</f>
        <v>38.159999999999997</v>
      </c>
      <c r="N27" s="112">
        <f>[23]Outubro!$J$17</f>
        <v>35.64</v>
      </c>
      <c r="O27" s="112">
        <f>[23]Outubro!$J$18</f>
        <v>30.6</v>
      </c>
      <c r="P27" s="112">
        <f>[23]Outubro!$J$19</f>
        <v>31.680000000000003</v>
      </c>
      <c r="Q27" s="112">
        <f>[23]Outubro!$J$20</f>
        <v>50.76</v>
      </c>
      <c r="R27" s="112">
        <f>[23]Outubro!$J$21</f>
        <v>89.64</v>
      </c>
      <c r="S27" s="112">
        <f>[23]Outubro!$J$22</f>
        <v>51.480000000000004</v>
      </c>
      <c r="T27" s="112">
        <f>[23]Outubro!$J$23</f>
        <v>36.72</v>
      </c>
      <c r="U27" s="112">
        <f>[23]Outubro!$J$24</f>
        <v>30.6</v>
      </c>
      <c r="V27" s="112">
        <f>[23]Outubro!$J$25</f>
        <v>35.64</v>
      </c>
      <c r="W27" s="112">
        <f>[23]Outubro!$J$26</f>
        <v>32.04</v>
      </c>
      <c r="X27" s="112">
        <f>[23]Outubro!$J$27</f>
        <v>33.480000000000004</v>
      </c>
      <c r="Y27" s="112">
        <f>[23]Outubro!$J$28</f>
        <v>52.56</v>
      </c>
      <c r="Z27" s="112">
        <f>[23]Outubro!$J$29</f>
        <v>19.440000000000001</v>
      </c>
      <c r="AA27" s="112">
        <f>[23]Outubro!$J$30</f>
        <v>27.36</v>
      </c>
      <c r="AB27" s="112">
        <f>[23]Outubro!$J$31</f>
        <v>56.88</v>
      </c>
      <c r="AC27" s="112">
        <f>[23]Outubro!$J$32</f>
        <v>49.32</v>
      </c>
      <c r="AD27" s="112">
        <f>[23]Outubro!$J$33</f>
        <v>38.159999999999997</v>
      </c>
      <c r="AE27" s="112">
        <f>[23]Outubro!$J$34</f>
        <v>46.800000000000004</v>
      </c>
      <c r="AF27" s="112">
        <f>[23]Outubro!$J$35</f>
        <v>30.240000000000002</v>
      </c>
      <c r="AG27" s="117">
        <f t="shared" si="3"/>
        <v>89.64</v>
      </c>
      <c r="AH27" s="116">
        <f t="shared" si="4"/>
        <v>40.494193548387095</v>
      </c>
      <c r="AK27" t="s">
        <v>35</v>
      </c>
    </row>
    <row r="28" spans="1:38" x14ac:dyDescent="0.2">
      <c r="A28" s="48" t="s">
        <v>9</v>
      </c>
      <c r="B28" s="112">
        <f>[24]Outubro!$J$5</f>
        <v>27</v>
      </c>
      <c r="C28" s="112">
        <f>[24]Outubro!$J$6</f>
        <v>23.759999999999998</v>
      </c>
      <c r="D28" s="112">
        <f>[24]Outubro!$J$7</f>
        <v>43.2</v>
      </c>
      <c r="E28" s="112">
        <f>[24]Outubro!$J$8</f>
        <v>60.839999999999996</v>
      </c>
      <c r="F28" s="112">
        <f>[24]Outubro!$J$9</f>
        <v>38.159999999999997</v>
      </c>
      <c r="G28" s="112">
        <f>[24]Outubro!$J$10</f>
        <v>63.72</v>
      </c>
      <c r="H28" s="112">
        <f>[24]Outubro!$J$11</f>
        <v>61.2</v>
      </c>
      <c r="I28" s="112">
        <f>[24]Outubro!$J$12</f>
        <v>42.84</v>
      </c>
      <c r="J28" s="112">
        <f>[24]Outubro!$J$13</f>
        <v>22.68</v>
      </c>
      <c r="K28" s="112">
        <f>[24]Outubro!$J$14</f>
        <v>28.8</v>
      </c>
      <c r="L28" s="112">
        <f>[24]Outubro!$J$15</f>
        <v>39.6</v>
      </c>
      <c r="M28" s="112">
        <f>[24]Outubro!$J$16</f>
        <v>38.880000000000003</v>
      </c>
      <c r="N28" s="112">
        <f>[24]Outubro!$J$17</f>
        <v>37.440000000000005</v>
      </c>
      <c r="O28" s="112">
        <f>[24]Outubro!$J$18</f>
        <v>26.28</v>
      </c>
      <c r="P28" s="112">
        <f>[24]Outubro!$J$19</f>
        <v>28.8</v>
      </c>
      <c r="Q28" s="112">
        <f>[24]Outubro!$J$20</f>
        <v>43.56</v>
      </c>
      <c r="R28" s="112">
        <f>[24]Outubro!$J$21</f>
        <v>49.680000000000007</v>
      </c>
      <c r="S28" s="112">
        <f>[24]Outubro!$J$22</f>
        <v>32.4</v>
      </c>
      <c r="T28" s="112">
        <f>[24]Outubro!$J$23</f>
        <v>46.440000000000005</v>
      </c>
      <c r="U28" s="112">
        <f>[24]Outubro!$J$24</f>
        <v>39.24</v>
      </c>
      <c r="V28" s="112">
        <f>[24]Outubro!$J$25</f>
        <v>34.200000000000003</v>
      </c>
      <c r="W28" s="112">
        <f>[24]Outubro!$J$26</f>
        <v>30.240000000000002</v>
      </c>
      <c r="X28" s="112">
        <f>[24]Outubro!$J$27</f>
        <v>29.16</v>
      </c>
      <c r="Y28" s="112">
        <f>[24]Outubro!$J$28</f>
        <v>57.24</v>
      </c>
      <c r="Z28" s="112">
        <f>[24]Outubro!$J$29</f>
        <v>19.079999999999998</v>
      </c>
      <c r="AA28" s="112">
        <f>[24]Outubro!$J$30</f>
        <v>39.96</v>
      </c>
      <c r="AB28" s="112">
        <f>[24]Outubro!$J$31</f>
        <v>55.440000000000005</v>
      </c>
      <c r="AC28" s="112">
        <f>[24]Outubro!$J$32</f>
        <v>59.760000000000005</v>
      </c>
      <c r="AD28" s="112">
        <f>[24]Outubro!$J$33</f>
        <v>47.519999999999996</v>
      </c>
      <c r="AE28" s="112">
        <f>[24]Outubro!$J$34</f>
        <v>42.480000000000004</v>
      </c>
      <c r="AF28" s="112">
        <f>[24]Outubro!$J$35</f>
        <v>36</v>
      </c>
      <c r="AG28" s="117">
        <f t="shared" si="3"/>
        <v>63.72</v>
      </c>
      <c r="AH28" s="116">
        <f t="shared" si="4"/>
        <v>40.180645161290329</v>
      </c>
      <c r="AK28" t="s">
        <v>35</v>
      </c>
    </row>
    <row r="29" spans="1:38" x14ac:dyDescent="0.2">
      <c r="A29" s="48" t="s">
        <v>32</v>
      </c>
      <c r="B29" s="112" t="str">
        <f>[25]Outubro!$J$5</f>
        <v>*</v>
      </c>
      <c r="C29" s="112" t="str">
        <f>[25]Outubro!$J$6</f>
        <v>*</v>
      </c>
      <c r="D29" s="112" t="str">
        <f>[25]Outubro!$J$7</f>
        <v>*</v>
      </c>
      <c r="E29" s="112" t="str">
        <f>[25]Outubro!$J$8</f>
        <v>*</v>
      </c>
      <c r="F29" s="112" t="str">
        <f>[25]Outubro!$J$9</f>
        <v>*</v>
      </c>
      <c r="G29" s="112" t="str">
        <f>[25]Outubro!$J$10</f>
        <v>*</v>
      </c>
      <c r="H29" s="112" t="str">
        <f>[25]Outubro!$J$11</f>
        <v>*</v>
      </c>
      <c r="I29" s="112" t="str">
        <f>[25]Outubro!$J$12</f>
        <v>*</v>
      </c>
      <c r="J29" s="112" t="str">
        <f>[25]Outubro!$J$13</f>
        <v>*</v>
      </c>
      <c r="K29" s="112" t="str">
        <f>[25]Outubro!$J$14</f>
        <v>*</v>
      </c>
      <c r="L29" s="112" t="str">
        <f>[25]Outubro!$J$15</f>
        <v>*</v>
      </c>
      <c r="M29" s="112" t="str">
        <f>[25]Outubro!$J$16</f>
        <v>*</v>
      </c>
      <c r="N29" s="112" t="str">
        <f>[25]Outubro!$J$17</f>
        <v>*</v>
      </c>
      <c r="O29" s="112" t="str">
        <f>[25]Outubro!$J$18</f>
        <v>*</v>
      </c>
      <c r="P29" s="112" t="str">
        <f>[25]Outubro!$J$19</f>
        <v>*</v>
      </c>
      <c r="Q29" s="112" t="str">
        <f>[25]Outubro!$J$20</f>
        <v>*</v>
      </c>
      <c r="R29" s="112" t="str">
        <f>[25]Outubro!$J$21</f>
        <v>*</v>
      </c>
      <c r="S29" s="112" t="str">
        <f>[25]Outubro!$J$22</f>
        <v>*</v>
      </c>
      <c r="T29" s="112" t="str">
        <f>[25]Outubro!$J$23</f>
        <v>*</v>
      </c>
      <c r="U29" s="112" t="str">
        <f>[25]Outubro!$J$24</f>
        <v>*</v>
      </c>
      <c r="V29" s="112" t="str">
        <f>[25]Outubro!$J$25</f>
        <v>*</v>
      </c>
      <c r="W29" s="112" t="str">
        <f>[25]Outubro!$J$26</f>
        <v>*</v>
      </c>
      <c r="X29" s="112" t="str">
        <f>[25]Outubro!$J$27</f>
        <v>*</v>
      </c>
      <c r="Y29" s="112" t="str">
        <f>[25]Outubro!$J$28</f>
        <v>*</v>
      </c>
      <c r="Z29" s="112">
        <f>[25]Outubro!$J$29</f>
        <v>34.56</v>
      </c>
      <c r="AA29" s="112">
        <f>[25]Outubro!$J$30</f>
        <v>25.92</v>
      </c>
      <c r="AB29" s="112">
        <f>[25]Outubro!$J$31</f>
        <v>38.159999999999997</v>
      </c>
      <c r="AC29" s="112">
        <f>[25]Outubro!$J$32</f>
        <v>50.76</v>
      </c>
      <c r="AD29" s="112">
        <f>[25]Outubro!$J$33</f>
        <v>38.519999999999996</v>
      </c>
      <c r="AE29" s="112">
        <f>[25]Outubro!$J$34</f>
        <v>39.6</v>
      </c>
      <c r="AF29" s="112">
        <f>[25]Outubro!$J$35</f>
        <v>54.72</v>
      </c>
      <c r="AG29" s="117">
        <f t="shared" si="3"/>
        <v>54.72</v>
      </c>
      <c r="AH29" s="116">
        <f t="shared" si="4"/>
        <v>40.32</v>
      </c>
      <c r="AK29" t="s">
        <v>35</v>
      </c>
    </row>
    <row r="30" spans="1:38" x14ac:dyDescent="0.2">
      <c r="A30" s="48" t="s">
        <v>10</v>
      </c>
      <c r="B30" s="112">
        <f>[26]Outubro!$J$5</f>
        <v>19.440000000000001</v>
      </c>
      <c r="C30" s="112">
        <f>[26]Outubro!$J$6</f>
        <v>21.96</v>
      </c>
      <c r="D30" s="112">
        <f>[26]Outubro!$J$7</f>
        <v>45.72</v>
      </c>
      <c r="E30" s="112">
        <f>[26]Outubro!$J$8</f>
        <v>54.36</v>
      </c>
      <c r="F30" s="112">
        <f>[26]Outubro!$J$9</f>
        <v>30.6</v>
      </c>
      <c r="G30" s="112">
        <f>[26]Outubro!$J$10</f>
        <v>51.12</v>
      </c>
      <c r="H30" s="112">
        <f>[26]Outubro!$J$11</f>
        <v>53.64</v>
      </c>
      <c r="I30" s="112">
        <f>[26]Outubro!$J$12</f>
        <v>35.64</v>
      </c>
      <c r="J30" s="112">
        <f>[26]Outubro!$J$13</f>
        <v>20.52</v>
      </c>
      <c r="K30" s="112">
        <f>[26]Outubro!$J$14</f>
        <v>34.200000000000003</v>
      </c>
      <c r="L30" s="112">
        <f>[26]Outubro!$J$15</f>
        <v>50.4</v>
      </c>
      <c r="M30" s="112">
        <f>[26]Outubro!$J$16</f>
        <v>34.56</v>
      </c>
      <c r="N30" s="112">
        <f>[26]Outubro!$J$17</f>
        <v>32.76</v>
      </c>
      <c r="O30" s="112">
        <f>[26]Outubro!$J$18</f>
        <v>28.8</v>
      </c>
      <c r="P30" s="112">
        <f>[26]Outubro!$J$19</f>
        <v>33.480000000000004</v>
      </c>
      <c r="Q30" s="112">
        <f>[26]Outubro!$J$20</f>
        <v>45.72</v>
      </c>
      <c r="R30" s="112">
        <f>[26]Outubro!$J$21</f>
        <v>50.04</v>
      </c>
      <c r="S30" s="112">
        <f>[26]Outubro!$J$22</f>
        <v>67.680000000000007</v>
      </c>
      <c r="T30" s="112">
        <f>[26]Outubro!$J$23</f>
        <v>35.28</v>
      </c>
      <c r="U30" s="112">
        <f>[26]Outubro!$J$24</f>
        <v>37.800000000000004</v>
      </c>
      <c r="V30" s="112">
        <f>[26]Outubro!$J$25</f>
        <v>39.96</v>
      </c>
      <c r="W30" s="112">
        <f>[26]Outubro!$J$26</f>
        <v>35.64</v>
      </c>
      <c r="X30" s="112">
        <f>[26]Outubro!$J$27</f>
        <v>32.04</v>
      </c>
      <c r="Y30" s="112">
        <f>[26]Outubro!$J$28</f>
        <v>46.440000000000005</v>
      </c>
      <c r="Z30" s="112">
        <f>[26]Outubro!$J$29</f>
        <v>17.28</v>
      </c>
      <c r="AA30" s="112">
        <f>[26]Outubro!$J$30</f>
        <v>48.6</v>
      </c>
      <c r="AB30" s="112">
        <f>[26]Outubro!$J$31</f>
        <v>52.92</v>
      </c>
      <c r="AC30" s="112">
        <f>[26]Outubro!$J$32</f>
        <v>50.76</v>
      </c>
      <c r="AD30" s="112">
        <f>[26]Outubro!$J$33</f>
        <v>42.84</v>
      </c>
      <c r="AE30" s="112">
        <f>[26]Outubro!$J$34</f>
        <v>47.88</v>
      </c>
      <c r="AF30" s="112">
        <f>[26]Outubro!$J$35</f>
        <v>43.2</v>
      </c>
      <c r="AG30" s="117">
        <f t="shared" si="3"/>
        <v>67.680000000000007</v>
      </c>
      <c r="AH30" s="116">
        <f t="shared" si="4"/>
        <v>40.041290322580643</v>
      </c>
      <c r="AK30" t="s">
        <v>35</v>
      </c>
    </row>
    <row r="31" spans="1:38" x14ac:dyDescent="0.2">
      <c r="A31" s="48" t="s">
        <v>151</v>
      </c>
      <c r="B31" s="112">
        <f>[27]Outubro!$J$5</f>
        <v>29.880000000000003</v>
      </c>
      <c r="C31" s="112">
        <f>[27]Outubro!$J$6</f>
        <v>30.240000000000002</v>
      </c>
      <c r="D31" s="112">
        <f>[27]Outubro!$J$7</f>
        <v>53.28</v>
      </c>
      <c r="E31" s="112">
        <f>[27]Outubro!$J$8</f>
        <v>60.12</v>
      </c>
      <c r="F31" s="112">
        <f>[27]Outubro!$J$9</f>
        <v>46.800000000000004</v>
      </c>
      <c r="G31" s="112">
        <f>[27]Outubro!$J$10</f>
        <v>65.88000000000001</v>
      </c>
      <c r="H31" s="112">
        <f>[27]Outubro!$J$11</f>
        <v>57.24</v>
      </c>
      <c r="I31" s="112">
        <f>[27]Outubro!$J$12</f>
        <v>44.28</v>
      </c>
      <c r="J31" s="112">
        <f>[27]Outubro!$J$13</f>
        <v>28.08</v>
      </c>
      <c r="K31" s="112">
        <f>[27]Outubro!$J$14</f>
        <v>56.88</v>
      </c>
      <c r="L31" s="112">
        <f>[27]Outubro!$J$15</f>
        <v>57.24</v>
      </c>
      <c r="M31" s="112">
        <f>[27]Outubro!$J$16</f>
        <v>45.72</v>
      </c>
      <c r="N31" s="112">
        <f>[27]Outubro!$J$17</f>
        <v>41.4</v>
      </c>
      <c r="O31" s="112">
        <f>[27]Outubro!$J$18</f>
        <v>37.800000000000004</v>
      </c>
      <c r="P31" s="112">
        <f>[27]Outubro!$J$19</f>
        <v>38.519999999999996</v>
      </c>
      <c r="Q31" s="112">
        <f>[27]Outubro!$J$20</f>
        <v>54.36</v>
      </c>
      <c r="R31" s="112">
        <f>[27]Outubro!$J$21</f>
        <v>105.48</v>
      </c>
      <c r="S31" s="112">
        <f>[27]Outubro!$J$22</f>
        <v>57.960000000000008</v>
      </c>
      <c r="T31" s="112">
        <f>[27]Outubro!$J$23</f>
        <v>95.76</v>
      </c>
      <c r="U31" s="112">
        <f>[27]Outubro!$J$24</f>
        <v>37.080000000000005</v>
      </c>
      <c r="V31" s="112">
        <f>[27]Outubro!$J$25</f>
        <v>38.880000000000003</v>
      </c>
      <c r="W31" s="112">
        <f>[27]Outubro!$J$26</f>
        <v>39.6</v>
      </c>
      <c r="X31" s="112">
        <f>[27]Outubro!$J$27</f>
        <v>48.6</v>
      </c>
      <c r="Y31" s="112">
        <f>[27]Outubro!$J$28</f>
        <v>48.6</v>
      </c>
      <c r="Z31" s="112">
        <f>[27]Outubro!$J$29</f>
        <v>28.44</v>
      </c>
      <c r="AA31" s="112">
        <f>[27]Outubro!$J$30</f>
        <v>51.12</v>
      </c>
      <c r="AB31" s="112">
        <f>[27]Outubro!$J$31</f>
        <v>55.800000000000004</v>
      </c>
      <c r="AC31" s="112">
        <f>[27]Outubro!$J$32</f>
        <v>64.44</v>
      </c>
      <c r="AD31" s="112">
        <f>[27]Outubro!$J$33</f>
        <v>47.16</v>
      </c>
      <c r="AE31" s="112">
        <f>[27]Outubro!$J$34</f>
        <v>53.28</v>
      </c>
      <c r="AF31" s="112">
        <f>[27]Outubro!$J$35</f>
        <v>54.72</v>
      </c>
      <c r="AG31" s="117">
        <f t="shared" si="3"/>
        <v>105.48</v>
      </c>
      <c r="AH31" s="116">
        <f t="shared" si="4"/>
        <v>50.794838709677414</v>
      </c>
      <c r="AI31" s="12" t="s">
        <v>35</v>
      </c>
      <c r="AK31" t="s">
        <v>35</v>
      </c>
    </row>
    <row r="32" spans="1:38" x14ac:dyDescent="0.2">
      <c r="A32" s="48" t="s">
        <v>11</v>
      </c>
      <c r="B32" s="112" t="str">
        <f>[28]Outubro!$J$5</f>
        <v>*</v>
      </c>
      <c r="C32" s="112" t="str">
        <f>[28]Outubro!$J$6</f>
        <v>*</v>
      </c>
      <c r="D32" s="112" t="str">
        <f>[28]Outubro!$J$7</f>
        <v>*</v>
      </c>
      <c r="E32" s="112" t="str">
        <f>[28]Outubro!$J$8</f>
        <v>*</v>
      </c>
      <c r="F32" s="112" t="str">
        <f>[28]Outubro!$J$9</f>
        <v>*</v>
      </c>
      <c r="G32" s="112" t="str">
        <f>[28]Outubro!$J$10</f>
        <v>*</v>
      </c>
      <c r="H32" s="112" t="str">
        <f>[28]Outubro!$J$11</f>
        <v>*</v>
      </c>
      <c r="I32" s="112" t="str">
        <f>[28]Outubro!$J$12</f>
        <v>*</v>
      </c>
      <c r="J32" s="112" t="str">
        <f>[28]Outubro!$J$13</f>
        <v>*</v>
      </c>
      <c r="K32" s="112" t="str">
        <f>[28]Outubro!$J$14</f>
        <v>*</v>
      </c>
      <c r="L32" s="112" t="str">
        <f>[28]Outubro!$J$15</f>
        <v>*</v>
      </c>
      <c r="M32" s="112" t="str">
        <f>[28]Outubro!$J$16</f>
        <v>*</v>
      </c>
      <c r="N32" s="112" t="str">
        <f>[28]Outubro!$J$17</f>
        <v>*</v>
      </c>
      <c r="O32" s="112" t="str">
        <f>[28]Outubro!$J$18</f>
        <v>*</v>
      </c>
      <c r="P32" s="112" t="str">
        <f>[28]Outubro!$J$19</f>
        <v>*</v>
      </c>
      <c r="Q32" s="112" t="str">
        <f>[28]Outubro!$J$20</f>
        <v>*</v>
      </c>
      <c r="R32" s="112" t="str">
        <f>[28]Outubro!$J$21</f>
        <v>*</v>
      </c>
      <c r="S32" s="112" t="str">
        <f>[28]Outubro!$J$22</f>
        <v>*</v>
      </c>
      <c r="T32" s="112" t="str">
        <f>[28]Outubro!$J$23</f>
        <v>*</v>
      </c>
      <c r="U32" s="112" t="str">
        <f>[28]Outubro!$J$24</f>
        <v>*</v>
      </c>
      <c r="V32" s="112" t="str">
        <f>[28]Outubro!$J$25</f>
        <v>*</v>
      </c>
      <c r="W32" s="112" t="str">
        <f>[28]Outubro!$J$26</f>
        <v>*</v>
      </c>
      <c r="X32" s="112" t="str">
        <f>[28]Outubro!$J$27</f>
        <v>*</v>
      </c>
      <c r="Y32" s="112" t="str">
        <f>[28]Outubro!$J$28</f>
        <v>*</v>
      </c>
      <c r="Z32" s="112" t="str">
        <f>[28]Outubro!$J$29</f>
        <v>*</v>
      </c>
      <c r="AA32" s="112" t="str">
        <f>[28]Outubro!$J$30</f>
        <v>*</v>
      </c>
      <c r="AB32" s="112" t="str">
        <f>[28]Outubro!$J$31</f>
        <v>*</v>
      </c>
      <c r="AC32" s="112" t="str">
        <f>[28]Outubro!$J$32</f>
        <v>*</v>
      </c>
      <c r="AD32" s="112" t="str">
        <f>[28]Outubro!$J$33</f>
        <v>*</v>
      </c>
      <c r="AE32" s="112" t="str">
        <f>[28]Outubro!$J$34</f>
        <v>*</v>
      </c>
      <c r="AF32" s="112" t="str">
        <f>[28]Outubro!$J$35</f>
        <v>*</v>
      </c>
      <c r="AG32" s="117" t="s">
        <v>197</v>
      </c>
      <c r="AH32" s="116" t="s">
        <v>197</v>
      </c>
      <c r="AK32" t="s">
        <v>35</v>
      </c>
    </row>
    <row r="33" spans="1:38" s="5" customFormat="1" x14ac:dyDescent="0.2">
      <c r="A33" s="48" t="s">
        <v>12</v>
      </c>
      <c r="B33" s="112">
        <f>[29]Outubro!$J$5</f>
        <v>24.48</v>
      </c>
      <c r="C33" s="112">
        <f>[29]Outubro!$J$6</f>
        <v>31.680000000000003</v>
      </c>
      <c r="D33" s="112">
        <f>[29]Outubro!$J$7</f>
        <v>44.64</v>
      </c>
      <c r="E33" s="112">
        <f>[29]Outubro!$J$8</f>
        <v>43.92</v>
      </c>
      <c r="F33" s="112">
        <f>[29]Outubro!$J$9</f>
        <v>26.28</v>
      </c>
      <c r="G33" s="112">
        <f>[29]Outubro!$J$10</f>
        <v>40.32</v>
      </c>
      <c r="H33" s="112">
        <f>[29]Outubro!$J$11</f>
        <v>54.72</v>
      </c>
      <c r="I33" s="112">
        <f>[29]Outubro!$J$12</f>
        <v>22.32</v>
      </c>
      <c r="J33" s="112">
        <f>[29]Outubro!$J$13</f>
        <v>28.08</v>
      </c>
      <c r="K33" s="112">
        <f>[29]Outubro!$J$14</f>
        <v>21.96</v>
      </c>
      <c r="L33" s="112">
        <f>[29]Outubro!$J$15</f>
        <v>39.24</v>
      </c>
      <c r="M33" s="112">
        <f>[29]Outubro!$J$16</f>
        <v>31.680000000000003</v>
      </c>
      <c r="N33" s="112">
        <f>[29]Outubro!$J$17</f>
        <v>27.36</v>
      </c>
      <c r="O33" s="112">
        <f>[29]Outubro!$J$18</f>
        <v>18.36</v>
      </c>
      <c r="P33" s="112">
        <f>[29]Outubro!$J$19</f>
        <v>27</v>
      </c>
      <c r="Q33" s="112">
        <f>[29]Outubro!$J$20</f>
        <v>86.4</v>
      </c>
      <c r="R33" s="112">
        <f>[29]Outubro!$J$21</f>
        <v>38.519999999999996</v>
      </c>
      <c r="S33" s="112">
        <f>[29]Outubro!$J$22</f>
        <v>26.28</v>
      </c>
      <c r="T33" s="112">
        <f>[29]Outubro!$J$23</f>
        <v>27.36</v>
      </c>
      <c r="U33" s="112">
        <f>[29]Outubro!$J$24</f>
        <v>25.92</v>
      </c>
      <c r="V33" s="112">
        <f>[29]Outubro!$J$25</f>
        <v>26.64</v>
      </c>
      <c r="W33" s="112">
        <f>[29]Outubro!$J$26</f>
        <v>26.64</v>
      </c>
      <c r="X33" s="112">
        <f>[29]Outubro!$J$27</f>
        <v>43.56</v>
      </c>
      <c r="Y33" s="112">
        <f>[29]Outubro!$J$28</f>
        <v>38.519999999999996</v>
      </c>
      <c r="Z33" s="112">
        <f>[29]Outubro!$J$29</f>
        <v>36.36</v>
      </c>
      <c r="AA33" s="112">
        <f>[29]Outubro!$J$30</f>
        <v>35.28</v>
      </c>
      <c r="AB33" s="112">
        <f>[29]Outubro!$J$31</f>
        <v>44.28</v>
      </c>
      <c r="AC33" s="112">
        <f>[29]Outubro!$J$32</f>
        <v>47.16</v>
      </c>
      <c r="AD33" s="112">
        <f>[29]Outubro!$J$33</f>
        <v>33.119999999999997</v>
      </c>
      <c r="AE33" s="112">
        <f>[29]Outubro!$J$34</f>
        <v>42.480000000000004</v>
      </c>
      <c r="AF33" s="112">
        <f>[29]Outubro!$J$35</f>
        <v>30.6</v>
      </c>
      <c r="AG33" s="117">
        <f t="shared" si="3"/>
        <v>86.4</v>
      </c>
      <c r="AH33" s="116">
        <f t="shared" si="4"/>
        <v>35.198709677419345</v>
      </c>
      <c r="AK33" s="5" t="s">
        <v>35</v>
      </c>
    </row>
    <row r="34" spans="1:38" x14ac:dyDescent="0.2">
      <c r="A34" s="48" t="s">
        <v>13</v>
      </c>
      <c r="B34" s="112" t="str">
        <f>[30]Outubro!$J$5</f>
        <v>*</v>
      </c>
      <c r="C34" s="112" t="str">
        <f>[30]Outubro!$J$6</f>
        <v>*</v>
      </c>
      <c r="D34" s="112" t="str">
        <f>[30]Outubro!$J$7</f>
        <v>*</v>
      </c>
      <c r="E34" s="112" t="str">
        <f>[30]Outubro!$J$8</f>
        <v>*</v>
      </c>
      <c r="F34" s="112" t="str">
        <f>[30]Outubro!$J$9</f>
        <v>*</v>
      </c>
      <c r="G34" s="112" t="str">
        <f>[30]Outubro!$J$10</f>
        <v>*</v>
      </c>
      <c r="H34" s="112" t="str">
        <f>[30]Outubro!$J$11</f>
        <v>*</v>
      </c>
      <c r="I34" s="112" t="str">
        <f>[30]Outubro!$J$12</f>
        <v>*</v>
      </c>
      <c r="J34" s="112" t="str">
        <f>[30]Outubro!$J$13</f>
        <v>*</v>
      </c>
      <c r="K34" s="112" t="str">
        <f>[30]Outubro!$J$14</f>
        <v>*</v>
      </c>
      <c r="L34" s="112" t="str">
        <f>[30]Outubro!$J$15</f>
        <v>*</v>
      </c>
      <c r="M34" s="112" t="str">
        <f>[30]Outubro!$J$16</f>
        <v>*</v>
      </c>
      <c r="N34" s="112" t="str">
        <f>[30]Outubro!$J$17</f>
        <v>*</v>
      </c>
      <c r="O34" s="112" t="str">
        <f>[30]Outubro!$J$18</f>
        <v>*</v>
      </c>
      <c r="P34" s="112" t="str">
        <f>[30]Outubro!$J$19</f>
        <v>*</v>
      </c>
      <c r="Q34" s="112" t="str">
        <f>[30]Outubro!$J$20</f>
        <v>*</v>
      </c>
      <c r="R34" s="112" t="str">
        <f>[30]Outubro!$J$21</f>
        <v>*</v>
      </c>
      <c r="S34" s="112" t="str">
        <f>[30]Outubro!$J$22</f>
        <v>*</v>
      </c>
      <c r="T34" s="112" t="str">
        <f>[30]Outubro!$J$23</f>
        <v>*</v>
      </c>
      <c r="U34" s="112" t="str">
        <f>[30]Outubro!$J$24</f>
        <v>*</v>
      </c>
      <c r="V34" s="112" t="str">
        <f>[30]Outubro!$J$25</f>
        <v>*</v>
      </c>
      <c r="W34" s="112" t="str">
        <f>[30]Outubro!$J$26</f>
        <v>*</v>
      </c>
      <c r="X34" s="112" t="str">
        <f>[30]Outubro!$J$27</f>
        <v>*</v>
      </c>
      <c r="Y34" s="112" t="str">
        <f>[30]Outubro!$J$28</f>
        <v>*</v>
      </c>
      <c r="Z34" s="112" t="str">
        <f>[30]Outubro!$J$29</f>
        <v>*</v>
      </c>
      <c r="AA34" s="112">
        <f>[30]Outubro!$J$30</f>
        <v>39.96</v>
      </c>
      <c r="AB34" s="112">
        <f>[30]Outubro!$J$31</f>
        <v>47.16</v>
      </c>
      <c r="AC34" s="112">
        <f>[30]Outubro!$J$32</f>
        <v>54.72</v>
      </c>
      <c r="AD34" s="112">
        <f>[30]Outubro!$J$33</f>
        <v>51.480000000000004</v>
      </c>
      <c r="AE34" s="112">
        <f>[30]Outubro!$J$34</f>
        <v>37.440000000000005</v>
      </c>
      <c r="AF34" s="112">
        <f>[30]Outubro!$J$35</f>
        <v>46.800000000000004</v>
      </c>
      <c r="AG34" s="117">
        <f t="shared" si="3"/>
        <v>54.72</v>
      </c>
      <c r="AH34" s="116">
        <f t="shared" si="4"/>
        <v>46.26</v>
      </c>
      <c r="AK34" t="s">
        <v>35</v>
      </c>
    </row>
    <row r="35" spans="1:38" x14ac:dyDescent="0.2">
      <c r="A35" s="48" t="s">
        <v>152</v>
      </c>
      <c r="B35" s="112">
        <f>[31]Outubro!$J$5</f>
        <v>29.52</v>
      </c>
      <c r="C35" s="112">
        <f>[31]Outubro!$J$6</f>
        <v>33.840000000000003</v>
      </c>
      <c r="D35" s="112">
        <f>[31]Outubro!$J$7</f>
        <v>48.24</v>
      </c>
      <c r="E35" s="112">
        <f>[31]Outubro!$J$8</f>
        <v>47.519999999999996</v>
      </c>
      <c r="F35" s="112">
        <f>[31]Outubro!$J$9</f>
        <v>34.56</v>
      </c>
      <c r="G35" s="112">
        <f>[31]Outubro!$J$10</f>
        <v>49.32</v>
      </c>
      <c r="H35" s="112">
        <f>[31]Outubro!$J$11</f>
        <v>49.680000000000007</v>
      </c>
      <c r="I35" s="112">
        <f>[31]Outubro!$J$12</f>
        <v>40.680000000000007</v>
      </c>
      <c r="J35" s="112">
        <f>[31]Outubro!$J$13</f>
        <v>28.44</v>
      </c>
      <c r="K35" s="112">
        <f>[31]Outubro!$J$14</f>
        <v>33.840000000000003</v>
      </c>
      <c r="L35" s="112">
        <f>[31]Outubro!$J$15</f>
        <v>44.64</v>
      </c>
      <c r="M35" s="112">
        <f>[31]Outubro!$J$16</f>
        <v>40.32</v>
      </c>
      <c r="N35" s="112">
        <f>[31]Outubro!$J$17</f>
        <v>29.880000000000003</v>
      </c>
      <c r="O35" s="112">
        <f>[31]Outubro!$J$18</f>
        <v>20.16</v>
      </c>
      <c r="P35" s="112">
        <f>[31]Outubro!$J$19</f>
        <v>32.76</v>
      </c>
      <c r="Q35" s="112">
        <f>[31]Outubro!$J$20</f>
        <v>47.519999999999996</v>
      </c>
      <c r="R35" s="112">
        <f>[31]Outubro!$J$21</f>
        <v>38.159999999999997</v>
      </c>
      <c r="S35" s="112">
        <f>[31]Outubro!$J$22</f>
        <v>36.36</v>
      </c>
      <c r="T35" s="112">
        <f>[31]Outubro!$J$23</f>
        <v>42.12</v>
      </c>
      <c r="U35" s="112">
        <f>[31]Outubro!$J$24</f>
        <v>61.2</v>
      </c>
      <c r="V35" s="112">
        <f>[31]Outubro!$J$25</f>
        <v>32.04</v>
      </c>
      <c r="W35" s="112">
        <f>[31]Outubro!$J$26</f>
        <v>35.64</v>
      </c>
      <c r="X35" s="112">
        <f>[31]Outubro!$J$27</f>
        <v>36.72</v>
      </c>
      <c r="Y35" s="112">
        <f>[31]Outubro!$J$28</f>
        <v>51.480000000000004</v>
      </c>
      <c r="Z35" s="112">
        <f>[31]Outubro!$J$29</f>
        <v>32.04</v>
      </c>
      <c r="AA35" s="112">
        <f>[31]Outubro!$J$30</f>
        <v>38.159999999999997</v>
      </c>
      <c r="AB35" s="112">
        <f>[31]Outubro!$J$31</f>
        <v>47.519999999999996</v>
      </c>
      <c r="AC35" s="112">
        <f>[31]Outubro!$J$32</f>
        <v>59.760000000000005</v>
      </c>
      <c r="AD35" s="112">
        <f>[31]Outubro!$J$33</f>
        <v>38.519999999999996</v>
      </c>
      <c r="AE35" s="112">
        <f>[31]Outubro!$J$34</f>
        <v>43.2</v>
      </c>
      <c r="AF35" s="112">
        <f>[31]Outubro!$J$35</f>
        <v>31.680000000000003</v>
      </c>
      <c r="AG35" s="117">
        <f t="shared" si="3"/>
        <v>61.2</v>
      </c>
      <c r="AH35" s="116">
        <f t="shared" si="4"/>
        <v>39.855483870967738</v>
      </c>
    </row>
    <row r="36" spans="1:38" x14ac:dyDescent="0.2">
      <c r="A36" s="48" t="s">
        <v>123</v>
      </c>
      <c r="B36" s="112">
        <f>[32]Outubro!$J$5</f>
        <v>23.759999999999998</v>
      </c>
      <c r="C36" s="112">
        <f>[32]Outubro!$J$6</f>
        <v>26.28</v>
      </c>
      <c r="D36" s="112">
        <f>[32]Outubro!$J$7</f>
        <v>35.64</v>
      </c>
      <c r="E36" s="112">
        <f>[32]Outubro!$J$8</f>
        <v>63.360000000000007</v>
      </c>
      <c r="F36" s="112">
        <f>[32]Outubro!$J$9</f>
        <v>36.36</v>
      </c>
      <c r="G36" s="112">
        <f>[32]Outubro!$J$10</f>
        <v>43.92</v>
      </c>
      <c r="H36" s="112">
        <f>[32]Outubro!$J$11</f>
        <v>54</v>
      </c>
      <c r="I36" s="112">
        <f>[32]Outubro!$J$12</f>
        <v>55.080000000000005</v>
      </c>
      <c r="J36" s="112">
        <f>[32]Outubro!$J$13</f>
        <v>22.32</v>
      </c>
      <c r="K36" s="112">
        <f>[32]Outubro!$J$14</f>
        <v>32.04</v>
      </c>
      <c r="L36" s="112">
        <f>[32]Outubro!$J$15</f>
        <v>39.96</v>
      </c>
      <c r="M36" s="112">
        <f>[32]Outubro!$J$16</f>
        <v>41.4</v>
      </c>
      <c r="N36" s="112">
        <f>[32]Outubro!$J$17</f>
        <v>29.880000000000003</v>
      </c>
      <c r="O36" s="112">
        <f>[32]Outubro!$J$18</f>
        <v>30.96</v>
      </c>
      <c r="P36" s="112">
        <f>[32]Outubro!$J$19</f>
        <v>37.440000000000005</v>
      </c>
      <c r="Q36" s="112">
        <f>[32]Outubro!$J$20</f>
        <v>45.36</v>
      </c>
      <c r="R36" s="112">
        <f>[32]Outubro!$J$21</f>
        <v>69.12</v>
      </c>
      <c r="S36" s="112">
        <f>[32]Outubro!$J$22</f>
        <v>37.800000000000004</v>
      </c>
      <c r="T36" s="112">
        <f>[32]Outubro!$J$23</f>
        <v>48.24</v>
      </c>
      <c r="U36" s="112">
        <f>[32]Outubro!$J$24</f>
        <v>35.28</v>
      </c>
      <c r="V36" s="112">
        <f>[32]Outubro!$J$25</f>
        <v>39.24</v>
      </c>
      <c r="W36" s="112">
        <f>[32]Outubro!$J$26</f>
        <v>35.28</v>
      </c>
      <c r="X36" s="112">
        <f>[32]Outubro!$J$27</f>
        <v>32.76</v>
      </c>
      <c r="Y36" s="112">
        <f>[32]Outubro!$J$28</f>
        <v>42.12</v>
      </c>
      <c r="Z36" s="112">
        <f>[32]Outubro!$J$29</f>
        <v>20.88</v>
      </c>
      <c r="AA36" s="112">
        <f>[32]Outubro!$J$30</f>
        <v>52.2</v>
      </c>
      <c r="AB36" s="112">
        <f>[32]Outubro!$J$31</f>
        <v>52.92</v>
      </c>
      <c r="AC36" s="112">
        <f>[32]Outubro!$J$32</f>
        <v>59.760000000000005</v>
      </c>
      <c r="AD36" s="112">
        <f>[32]Outubro!$J$33</f>
        <v>40.32</v>
      </c>
      <c r="AE36" s="112">
        <f>[32]Outubro!$J$34</f>
        <v>51.480000000000004</v>
      </c>
      <c r="AF36" s="112">
        <f>[32]Outubro!$J$35</f>
        <v>60.12</v>
      </c>
      <c r="AG36" s="117">
        <f t="shared" si="3"/>
        <v>69.12</v>
      </c>
      <c r="AH36" s="116">
        <f t="shared" si="4"/>
        <v>41.783225806451611</v>
      </c>
      <c r="AK36" t="s">
        <v>35</v>
      </c>
    </row>
    <row r="37" spans="1:38" x14ac:dyDescent="0.2">
      <c r="A37" s="48" t="s">
        <v>14</v>
      </c>
      <c r="B37" s="112">
        <f>[33]Outubro!$J$5</f>
        <v>44.64</v>
      </c>
      <c r="C37" s="112">
        <f>[33]Outubro!$J$6</f>
        <v>30.6</v>
      </c>
      <c r="D37" s="112">
        <f>[33]Outubro!$J$7</f>
        <v>25.2</v>
      </c>
      <c r="E37" s="112">
        <f>[33]Outubro!$J$8</f>
        <v>44.64</v>
      </c>
      <c r="F37" s="112">
        <f>[33]Outubro!$J$9</f>
        <v>42.480000000000004</v>
      </c>
      <c r="G37" s="112">
        <f>[33]Outubro!$J$10</f>
        <v>42.480000000000004</v>
      </c>
      <c r="H37" s="112">
        <f>[33]Outubro!$J$11</f>
        <v>41.04</v>
      </c>
      <c r="I37" s="112">
        <f>[33]Outubro!$J$12</f>
        <v>58.680000000000007</v>
      </c>
      <c r="J37" s="112">
        <f>[33]Outubro!$J$13</f>
        <v>39.96</v>
      </c>
      <c r="K37" s="112">
        <f>[33]Outubro!$J$14</f>
        <v>9.3600000000000012</v>
      </c>
      <c r="L37" s="112">
        <f>[33]Outubro!$J$15</f>
        <v>17.28</v>
      </c>
      <c r="M37" s="112">
        <f>[33]Outubro!$J$16</f>
        <v>42.84</v>
      </c>
      <c r="N37" s="112">
        <f>[33]Outubro!$J$17</f>
        <v>36.72</v>
      </c>
      <c r="O37" s="112">
        <f>[33]Outubro!$J$18</f>
        <v>21.6</v>
      </c>
      <c r="P37" s="112">
        <f>[33]Outubro!$J$19</f>
        <v>28.8</v>
      </c>
      <c r="Q37" s="112">
        <f>[33]Outubro!$J$20</f>
        <v>35.28</v>
      </c>
      <c r="R37" s="112">
        <f>[33]Outubro!$J$21</f>
        <v>61.92</v>
      </c>
      <c r="S37" s="112">
        <f>[33]Outubro!$J$22</f>
        <v>13.68</v>
      </c>
      <c r="T37" s="112">
        <f>[33]Outubro!$J$23</f>
        <v>42.480000000000004</v>
      </c>
      <c r="U37" s="112">
        <f>[33]Outubro!$J$24</f>
        <v>33.480000000000004</v>
      </c>
      <c r="V37" s="112">
        <f>[33]Outubro!$J$25</f>
        <v>13.32</v>
      </c>
      <c r="W37" s="112">
        <f>[33]Outubro!$J$26</f>
        <v>29.52</v>
      </c>
      <c r="X37" s="112">
        <f>[33]Outubro!$J$27</f>
        <v>27</v>
      </c>
      <c r="Y37" s="112">
        <f>[33]Outubro!$J$28</f>
        <v>66.239999999999995</v>
      </c>
      <c r="Z37" s="112">
        <f>[33]Outubro!$J$29</f>
        <v>27.36</v>
      </c>
      <c r="AA37" s="112">
        <f>[33]Outubro!$J$30</f>
        <v>34.200000000000003</v>
      </c>
      <c r="AB37" s="112">
        <f>[33]Outubro!$J$31</f>
        <v>37.800000000000004</v>
      </c>
      <c r="AC37" s="112">
        <f>[33]Outubro!$J$32</f>
        <v>46.440000000000005</v>
      </c>
      <c r="AD37" s="112">
        <f>[33]Outubro!$J$33</f>
        <v>50.4</v>
      </c>
      <c r="AE37" s="112">
        <f>[33]Outubro!$J$34</f>
        <v>48.6</v>
      </c>
      <c r="AF37" s="112">
        <f>[33]Outubro!$J$35</f>
        <v>48.24</v>
      </c>
      <c r="AG37" s="117">
        <f t="shared" si="3"/>
        <v>66.239999999999995</v>
      </c>
      <c r="AH37" s="116">
        <f t="shared" si="4"/>
        <v>36.847741935483867</v>
      </c>
    </row>
    <row r="38" spans="1:38" x14ac:dyDescent="0.2">
      <c r="A38" s="48" t="s">
        <v>153</v>
      </c>
      <c r="B38" s="112">
        <f>[34]Outubro!$J$5</f>
        <v>35.28</v>
      </c>
      <c r="C38" s="112">
        <f>[34]Outubro!$J$6</f>
        <v>27.720000000000002</v>
      </c>
      <c r="D38" s="112">
        <f>[34]Outubro!$J$7</f>
        <v>46.440000000000005</v>
      </c>
      <c r="E38" s="112">
        <f>[34]Outubro!$J$8</f>
        <v>45.36</v>
      </c>
      <c r="F38" s="112">
        <f>[34]Outubro!$J$9</f>
        <v>40.680000000000007</v>
      </c>
      <c r="G38" s="112">
        <f>[34]Outubro!$J$10</f>
        <v>52.2</v>
      </c>
      <c r="H38" s="112">
        <f>[34]Outubro!$J$11</f>
        <v>66.239999999999995</v>
      </c>
      <c r="I38" s="112">
        <f>[34]Outubro!$J$12</f>
        <v>41.76</v>
      </c>
      <c r="J38" s="112">
        <f>[34]Outubro!$J$13</f>
        <v>37.080000000000005</v>
      </c>
      <c r="K38" s="112">
        <f>[34]Outubro!$J$14</f>
        <v>34.200000000000003</v>
      </c>
      <c r="L38" s="112">
        <f>[34]Outubro!$J$15</f>
        <v>43.56</v>
      </c>
      <c r="M38" s="112">
        <f>[34]Outubro!$J$16</f>
        <v>64.44</v>
      </c>
      <c r="N38" s="112">
        <f>[34]Outubro!$J$17</f>
        <v>19.8</v>
      </c>
      <c r="O38" s="112">
        <f>[34]Outubro!$J$18</f>
        <v>47.519999999999996</v>
      </c>
      <c r="P38" s="112">
        <f>[34]Outubro!$J$19</f>
        <v>83.160000000000011</v>
      </c>
      <c r="Q38" s="112">
        <f>[34]Outubro!$J$20</f>
        <v>36.36</v>
      </c>
      <c r="R38" s="112">
        <f>[34]Outubro!$J$21</f>
        <v>48.6</v>
      </c>
      <c r="S38" s="112">
        <f>[34]Outubro!$J$22</f>
        <v>24.12</v>
      </c>
      <c r="T38" s="112">
        <f>[34]Outubro!$J$23</f>
        <v>40.32</v>
      </c>
      <c r="U38" s="112">
        <f>[34]Outubro!$J$24</f>
        <v>37.440000000000005</v>
      </c>
      <c r="V38" s="112">
        <f>[34]Outubro!$J$25</f>
        <v>34.92</v>
      </c>
      <c r="W38" s="112">
        <f>[34]Outubro!$J$26</f>
        <v>28.44</v>
      </c>
      <c r="X38" s="112">
        <f>[34]Outubro!$J$27</f>
        <v>37.440000000000005</v>
      </c>
      <c r="Y38" s="112">
        <f>[34]Outubro!$J$28</f>
        <v>59.04</v>
      </c>
      <c r="Z38" s="112">
        <f>[34]Outubro!$J$29</f>
        <v>21.240000000000002</v>
      </c>
      <c r="AA38" s="112">
        <f>[34]Outubro!$J$30</f>
        <v>52.2</v>
      </c>
      <c r="AB38" s="112">
        <f>[34]Outubro!$J$31</f>
        <v>41.04</v>
      </c>
      <c r="AC38" s="112">
        <f>[34]Outubro!$J$32</f>
        <v>62.639999999999993</v>
      </c>
      <c r="AD38" s="112">
        <f>[34]Outubro!$J$33</f>
        <v>53.64</v>
      </c>
      <c r="AE38" s="112">
        <f>[34]Outubro!$J$34</f>
        <v>48.96</v>
      </c>
      <c r="AF38" s="112">
        <f>[34]Outubro!$J$35</f>
        <v>24.12</v>
      </c>
      <c r="AG38" s="117">
        <f t="shared" si="3"/>
        <v>83.160000000000011</v>
      </c>
      <c r="AH38" s="116">
        <f t="shared" si="4"/>
        <v>43.095483870967747</v>
      </c>
      <c r="AK38" t="s">
        <v>35</v>
      </c>
    </row>
    <row r="39" spans="1:38" x14ac:dyDescent="0.2">
      <c r="A39" s="48" t="s">
        <v>15</v>
      </c>
      <c r="B39" s="112">
        <f>[35]Outubro!$J$5</f>
        <v>24.840000000000003</v>
      </c>
      <c r="C39" s="112">
        <f>[35]Outubro!$J$6</f>
        <v>30.6</v>
      </c>
      <c r="D39" s="112">
        <f>[35]Outubro!$J$7</f>
        <v>48.6</v>
      </c>
      <c r="E39" s="112">
        <f>[35]Outubro!$J$8</f>
        <v>56.88</v>
      </c>
      <c r="F39" s="112">
        <f>[35]Outubro!$J$9</f>
        <v>39.6</v>
      </c>
      <c r="G39" s="112">
        <f>[35]Outubro!$J$10</f>
        <v>52.56</v>
      </c>
      <c r="H39" s="112">
        <f>[35]Outubro!$J$11</f>
        <v>51.480000000000004</v>
      </c>
      <c r="I39" s="112">
        <f>[35]Outubro!$J$12</f>
        <v>34.56</v>
      </c>
      <c r="J39" s="112">
        <f>[35]Outubro!$J$13</f>
        <v>30.6</v>
      </c>
      <c r="K39" s="112">
        <f>[35]Outubro!$J$14</f>
        <v>41.76</v>
      </c>
      <c r="L39" s="112">
        <f>[35]Outubro!$J$15</f>
        <v>46.080000000000005</v>
      </c>
      <c r="M39" s="112">
        <f>[35]Outubro!$J$16</f>
        <v>37.800000000000004</v>
      </c>
      <c r="N39" s="112">
        <f>[35]Outubro!$J$17</f>
        <v>30.6</v>
      </c>
      <c r="O39" s="112">
        <f>[35]Outubro!$J$18</f>
        <v>27</v>
      </c>
      <c r="P39" s="112">
        <f>[35]Outubro!$J$19</f>
        <v>36.36</v>
      </c>
      <c r="Q39" s="112">
        <f>[35]Outubro!$J$20</f>
        <v>41.76</v>
      </c>
      <c r="R39" s="112">
        <f>[35]Outubro!$J$21</f>
        <v>49.32</v>
      </c>
      <c r="S39" s="112">
        <f>[35]Outubro!$J$22</f>
        <v>37.440000000000005</v>
      </c>
      <c r="T39" s="112">
        <f>[35]Outubro!$J$23</f>
        <v>51.12</v>
      </c>
      <c r="U39" s="112">
        <f>[35]Outubro!$J$24</f>
        <v>38.880000000000003</v>
      </c>
      <c r="V39" s="112">
        <f>[35]Outubro!$J$25</f>
        <v>42.480000000000004</v>
      </c>
      <c r="W39" s="112">
        <f>[35]Outubro!$J$26</f>
        <v>41.76</v>
      </c>
      <c r="X39" s="112">
        <f>[35]Outubro!$J$27</f>
        <v>36</v>
      </c>
      <c r="Y39" s="112">
        <f>[35]Outubro!$J$28</f>
        <v>40.680000000000007</v>
      </c>
      <c r="Z39" s="112">
        <f>[35]Outubro!$J$29</f>
        <v>24.840000000000003</v>
      </c>
      <c r="AA39" s="112">
        <f>[35]Outubro!$J$30</f>
        <v>36.36</v>
      </c>
      <c r="AB39" s="112">
        <f>[35]Outubro!$J$31</f>
        <v>44.64</v>
      </c>
      <c r="AC39" s="112">
        <f>[35]Outubro!$J$32</f>
        <v>68.760000000000005</v>
      </c>
      <c r="AD39" s="112">
        <f>[35]Outubro!$J$33</f>
        <v>50.76</v>
      </c>
      <c r="AE39" s="112">
        <f>[35]Outubro!$J$34</f>
        <v>51.480000000000004</v>
      </c>
      <c r="AF39" s="112">
        <f>[35]Outubro!$J$35</f>
        <v>65.88000000000001</v>
      </c>
      <c r="AG39" s="117">
        <f t="shared" si="3"/>
        <v>68.760000000000005</v>
      </c>
      <c r="AH39" s="116">
        <f t="shared" si="4"/>
        <v>42.305806451612916</v>
      </c>
      <c r="AI39" s="12" t="s">
        <v>35</v>
      </c>
      <c r="AK39" t="s">
        <v>35</v>
      </c>
    </row>
    <row r="40" spans="1:38" x14ac:dyDescent="0.2">
      <c r="A40" s="48" t="s">
        <v>16</v>
      </c>
      <c r="B40" s="112">
        <f>[36]Outubro!$J$5</f>
        <v>27</v>
      </c>
      <c r="C40" s="112">
        <f>[36]Outubro!$J$6</f>
        <v>26.64</v>
      </c>
      <c r="D40" s="112">
        <f>[36]Outubro!$J$7</f>
        <v>44.28</v>
      </c>
      <c r="E40" s="112">
        <f>[36]Outubro!$J$8</f>
        <v>45</v>
      </c>
      <c r="F40" s="112">
        <f>[36]Outubro!$J$9</f>
        <v>32.76</v>
      </c>
      <c r="G40" s="112">
        <f>[36]Outubro!$J$10</f>
        <v>50.4</v>
      </c>
      <c r="H40" s="112">
        <f>[36]Outubro!$J$11</f>
        <v>49.680000000000007</v>
      </c>
      <c r="I40" s="112">
        <f>[36]Outubro!$J$12</f>
        <v>30.96</v>
      </c>
      <c r="J40" s="112">
        <f>[36]Outubro!$J$13</f>
        <v>28.08</v>
      </c>
      <c r="K40" s="112">
        <f>[36]Outubro!$J$14</f>
        <v>37.800000000000004</v>
      </c>
      <c r="L40" s="112">
        <f>[36]Outubro!$J$15</f>
        <v>43.2</v>
      </c>
      <c r="M40" s="112">
        <f>[36]Outubro!$J$16</f>
        <v>46.800000000000004</v>
      </c>
      <c r="N40" s="112">
        <f>[36]Outubro!$J$17</f>
        <v>32.04</v>
      </c>
      <c r="O40" s="112">
        <f>[36]Outubro!$J$18</f>
        <v>21.96</v>
      </c>
      <c r="P40" s="112">
        <f>[36]Outubro!$J$19</f>
        <v>33.840000000000003</v>
      </c>
      <c r="Q40" s="112">
        <f>[36]Outubro!$J$20</f>
        <v>38.519999999999996</v>
      </c>
      <c r="R40" s="112">
        <f>[36]Outubro!$J$21</f>
        <v>47.519999999999996</v>
      </c>
      <c r="S40" s="112">
        <f>[36]Outubro!$J$22</f>
        <v>27.720000000000002</v>
      </c>
      <c r="T40" s="112">
        <f>[36]Outubro!$J$23</f>
        <v>78.84</v>
      </c>
      <c r="U40" s="112">
        <f>[36]Outubro!$J$24</f>
        <v>33.840000000000003</v>
      </c>
      <c r="V40" s="112">
        <f>[36]Outubro!$J$25</f>
        <v>44.28</v>
      </c>
      <c r="W40" s="112">
        <f>[36]Outubro!$J$26</f>
        <v>34.92</v>
      </c>
      <c r="X40" s="112">
        <f>[36]Outubro!$J$27</f>
        <v>32.76</v>
      </c>
      <c r="Y40" s="112">
        <f>[36]Outubro!$J$28</f>
        <v>39.24</v>
      </c>
      <c r="Z40" s="112">
        <f>[36]Outubro!$J$29</f>
        <v>24.48</v>
      </c>
      <c r="AA40" s="112">
        <f>[36]Outubro!$J$30</f>
        <v>38.519999999999996</v>
      </c>
      <c r="AB40" s="112">
        <f>[36]Outubro!$J$31</f>
        <v>38.159999999999997</v>
      </c>
      <c r="AC40" s="112">
        <f>[36]Outubro!$J$32</f>
        <v>48.24</v>
      </c>
      <c r="AD40" s="112">
        <f>[36]Outubro!$J$33</f>
        <v>57.960000000000008</v>
      </c>
      <c r="AE40" s="112">
        <f>[36]Outubro!$J$34</f>
        <v>47.88</v>
      </c>
      <c r="AF40" s="112">
        <f>[36]Outubro!$J$35</f>
        <v>30.240000000000002</v>
      </c>
      <c r="AG40" s="117">
        <f t="shared" si="3"/>
        <v>78.84</v>
      </c>
      <c r="AH40" s="116">
        <f t="shared" si="4"/>
        <v>39.147096774193557</v>
      </c>
      <c r="AK40" s="12" t="s">
        <v>35</v>
      </c>
      <c r="AL40" t="s">
        <v>35</v>
      </c>
    </row>
    <row r="41" spans="1:38" x14ac:dyDescent="0.2">
      <c r="A41" s="48" t="s">
        <v>154</v>
      </c>
      <c r="B41" s="112">
        <f>[37]Outubro!$J$5</f>
        <v>39.24</v>
      </c>
      <c r="C41" s="112">
        <f>[37]Outubro!$J$6</f>
        <v>42.84</v>
      </c>
      <c r="D41" s="112">
        <f>[37]Outubro!$J$7</f>
        <v>39.6</v>
      </c>
      <c r="E41" s="112">
        <f>[37]Outubro!$J$8</f>
        <v>54</v>
      </c>
      <c r="F41" s="112">
        <f>[37]Outubro!$J$9</f>
        <v>53.28</v>
      </c>
      <c r="G41" s="112">
        <f>[37]Outubro!$J$10</f>
        <v>40.32</v>
      </c>
      <c r="H41" s="112">
        <f>[37]Outubro!$J$11</f>
        <v>50.76</v>
      </c>
      <c r="I41" s="112">
        <f>[37]Outubro!$J$12</f>
        <v>55.080000000000005</v>
      </c>
      <c r="J41" s="112">
        <f>[37]Outubro!$J$13</f>
        <v>29.880000000000003</v>
      </c>
      <c r="K41" s="112">
        <f>[37]Outubro!$J$14</f>
        <v>27.36</v>
      </c>
      <c r="L41" s="112">
        <f>[37]Outubro!$J$15</f>
        <v>35.64</v>
      </c>
      <c r="M41" s="112">
        <f>[37]Outubro!$J$16</f>
        <v>48.6</v>
      </c>
      <c r="N41" s="112">
        <f>[37]Outubro!$J$17</f>
        <v>30.6</v>
      </c>
      <c r="O41" s="112">
        <f>[37]Outubro!$J$18</f>
        <v>25.2</v>
      </c>
      <c r="P41" s="112">
        <f>[37]Outubro!$J$19</f>
        <v>41.76</v>
      </c>
      <c r="Q41" s="112">
        <f>[37]Outubro!$J$20</f>
        <v>44.28</v>
      </c>
      <c r="R41" s="112">
        <f>[37]Outubro!$J$21</f>
        <v>42.84</v>
      </c>
      <c r="S41" s="112">
        <f>[37]Outubro!$J$22</f>
        <v>31.680000000000003</v>
      </c>
      <c r="T41" s="112">
        <f>[37]Outubro!$J$23</f>
        <v>65.88000000000001</v>
      </c>
      <c r="U41" s="112">
        <f>[37]Outubro!$J$24</f>
        <v>36.36</v>
      </c>
      <c r="V41" s="112">
        <f>[37]Outubro!$J$25</f>
        <v>43.2</v>
      </c>
      <c r="W41" s="112">
        <f>[37]Outubro!$J$26</f>
        <v>25.2</v>
      </c>
      <c r="X41" s="112">
        <f>[37]Outubro!$J$27</f>
        <v>46.080000000000005</v>
      </c>
      <c r="Y41" s="112">
        <f>[37]Outubro!$J$28</f>
        <v>64.8</v>
      </c>
      <c r="Z41" s="112">
        <f>[37]Outubro!$J$29</f>
        <v>23.759999999999998</v>
      </c>
      <c r="AA41" s="112">
        <f>[37]Outubro!$J$30</f>
        <v>52.56</v>
      </c>
      <c r="AB41" s="112">
        <f>[37]Outubro!$J$31</f>
        <v>60.480000000000004</v>
      </c>
      <c r="AC41" s="112">
        <f>[37]Outubro!$J$32</f>
        <v>54.72</v>
      </c>
      <c r="AD41" s="112">
        <f>[37]Outubro!$J$33</f>
        <v>47.519999999999996</v>
      </c>
      <c r="AE41" s="112">
        <f>[37]Outubro!$J$34</f>
        <v>33.480000000000004</v>
      </c>
      <c r="AF41" s="112">
        <f>[37]Outubro!$J$35</f>
        <v>32.76</v>
      </c>
      <c r="AG41" s="117">
        <f t="shared" si="3"/>
        <v>65.88000000000001</v>
      </c>
      <c r="AH41" s="116">
        <f t="shared" si="4"/>
        <v>42.572903225806456</v>
      </c>
    </row>
    <row r="42" spans="1:38" x14ac:dyDescent="0.2">
      <c r="A42" s="48" t="s">
        <v>17</v>
      </c>
      <c r="B42" s="112">
        <f>[38]Outubro!$J$5</f>
        <v>18.720000000000002</v>
      </c>
      <c r="C42" s="112">
        <f>[38]Outubro!$J$6</f>
        <v>28.08</v>
      </c>
      <c r="D42" s="112">
        <f>[38]Outubro!$J$7</f>
        <v>46.440000000000005</v>
      </c>
      <c r="E42" s="112">
        <f>[38]Outubro!$J$8</f>
        <v>65.52</v>
      </c>
      <c r="F42" s="112">
        <f>[38]Outubro!$J$9</f>
        <v>41.76</v>
      </c>
      <c r="G42" s="112">
        <f>[38]Outubro!$J$10</f>
        <v>54.36</v>
      </c>
      <c r="H42" s="112">
        <f>[38]Outubro!$J$11</f>
        <v>56.16</v>
      </c>
      <c r="I42" s="112">
        <f>[38]Outubro!$J$12</f>
        <v>62.28</v>
      </c>
      <c r="J42" s="112">
        <f>[38]Outubro!$J$13</f>
        <v>20.52</v>
      </c>
      <c r="K42" s="112">
        <f>[38]Outubro!$J$14</f>
        <v>28.8</v>
      </c>
      <c r="L42" s="112">
        <f>[38]Outubro!$J$15</f>
        <v>43.2</v>
      </c>
      <c r="M42" s="112">
        <f>[38]Outubro!$J$16</f>
        <v>40.32</v>
      </c>
      <c r="N42" s="112">
        <f>[38]Outubro!$J$17</f>
        <v>24.12</v>
      </c>
      <c r="O42" s="112">
        <f>[38]Outubro!$J$18</f>
        <v>23.040000000000003</v>
      </c>
      <c r="P42" s="112">
        <f>[38]Outubro!$J$19</f>
        <v>29.52</v>
      </c>
      <c r="Q42" s="112">
        <f>[38]Outubro!$J$20</f>
        <v>68.400000000000006</v>
      </c>
      <c r="R42" s="112">
        <f>[38]Outubro!$J$21</f>
        <v>45.36</v>
      </c>
      <c r="S42" s="112">
        <f>[38]Outubro!$J$22</f>
        <v>63</v>
      </c>
      <c r="T42" s="112">
        <f>[38]Outubro!$J$23</f>
        <v>45.36</v>
      </c>
      <c r="U42" s="112">
        <f>[38]Outubro!$J$24</f>
        <v>36</v>
      </c>
      <c r="V42" s="112">
        <f>[38]Outubro!$J$25</f>
        <v>29.16</v>
      </c>
      <c r="W42" s="112">
        <f>[38]Outubro!$J$26</f>
        <v>30.96</v>
      </c>
      <c r="X42" s="112">
        <f>[38]Outubro!$J$27</f>
        <v>29.880000000000003</v>
      </c>
      <c r="Y42" s="112">
        <f>[38]Outubro!$J$28</f>
        <v>47.16</v>
      </c>
      <c r="Z42" s="112">
        <f>[38]Outubro!$J$29</f>
        <v>39.96</v>
      </c>
      <c r="AA42" s="112">
        <f>[38]Outubro!$J$30</f>
        <v>33.480000000000004</v>
      </c>
      <c r="AB42" s="112">
        <f>[38]Outubro!$J$31</f>
        <v>54.36</v>
      </c>
      <c r="AC42" s="112">
        <f>[38]Outubro!$J$32</f>
        <v>68.760000000000005</v>
      </c>
      <c r="AD42" s="112">
        <f>[38]Outubro!$J$33</f>
        <v>28.08</v>
      </c>
      <c r="AE42" s="112">
        <f>[38]Outubro!$J$34</f>
        <v>42.480000000000004</v>
      </c>
      <c r="AF42" s="112">
        <f>[38]Outubro!$J$35</f>
        <v>35.28</v>
      </c>
      <c r="AG42" s="117">
        <f t="shared" si="3"/>
        <v>68.760000000000005</v>
      </c>
      <c r="AH42" s="116">
        <f t="shared" si="4"/>
        <v>41.307096774193532</v>
      </c>
      <c r="AK42" t="s">
        <v>35</v>
      </c>
      <c r="AL42" t="s">
        <v>35</v>
      </c>
    </row>
    <row r="43" spans="1:38" x14ac:dyDescent="0.2">
      <c r="A43" s="48" t="s">
        <v>136</v>
      </c>
      <c r="B43" s="112">
        <f>[39]Outubro!$J$5</f>
        <v>54.72</v>
      </c>
      <c r="C43" s="112">
        <f>[39]Outubro!$J$6</f>
        <v>26.64</v>
      </c>
      <c r="D43" s="112">
        <f>[39]Outubro!$J$7</f>
        <v>27.36</v>
      </c>
      <c r="E43" s="112">
        <f>[39]Outubro!$J$8</f>
        <v>48.24</v>
      </c>
      <c r="F43" s="112">
        <f>[39]Outubro!$J$9</f>
        <v>38.880000000000003</v>
      </c>
      <c r="G43" s="112">
        <f>[39]Outubro!$J$10</f>
        <v>32.76</v>
      </c>
      <c r="H43" s="112">
        <f>[39]Outubro!$J$11</f>
        <v>41.76</v>
      </c>
      <c r="I43" s="112">
        <f>[39]Outubro!$J$12</f>
        <v>48.96</v>
      </c>
      <c r="J43" s="112">
        <f>[39]Outubro!$J$13</f>
        <v>37.800000000000004</v>
      </c>
      <c r="K43" s="112">
        <f>[39]Outubro!$J$14</f>
        <v>33.480000000000004</v>
      </c>
      <c r="L43" s="112">
        <f>[39]Outubro!$J$15</f>
        <v>33.119999999999997</v>
      </c>
      <c r="M43" s="112">
        <f>[39]Outubro!$J$16</f>
        <v>52.2</v>
      </c>
      <c r="N43" s="112">
        <f>[39]Outubro!$J$17</f>
        <v>30.240000000000002</v>
      </c>
      <c r="O43" s="112">
        <f>[39]Outubro!$J$18</f>
        <v>32.4</v>
      </c>
      <c r="P43" s="112">
        <f>[39]Outubro!$J$19</f>
        <v>36</v>
      </c>
      <c r="Q43" s="112">
        <f>[39]Outubro!$J$20</f>
        <v>45.72</v>
      </c>
      <c r="R43" s="112">
        <f>[39]Outubro!$J$21</f>
        <v>46.440000000000005</v>
      </c>
      <c r="S43" s="112">
        <f>[39]Outubro!$J$22</f>
        <v>55.440000000000005</v>
      </c>
      <c r="T43" s="112">
        <f>[39]Outubro!$J$23</f>
        <v>43.92</v>
      </c>
      <c r="U43" s="112">
        <f>[39]Outubro!$J$24</f>
        <v>39.6</v>
      </c>
      <c r="V43" s="112">
        <f>[39]Outubro!$J$25</f>
        <v>39.24</v>
      </c>
      <c r="W43" s="112">
        <f>[39]Outubro!$J$26</f>
        <v>38.159999999999997</v>
      </c>
      <c r="X43" s="112">
        <f>[39]Outubro!$J$27</f>
        <v>29.52</v>
      </c>
      <c r="Y43" s="112">
        <f>[39]Outubro!$J$28</f>
        <v>52.92</v>
      </c>
      <c r="Z43" s="112">
        <f>[39]Outubro!$J$29</f>
        <v>23.040000000000003</v>
      </c>
      <c r="AA43" s="112">
        <f>[39]Outubro!$J$30</f>
        <v>28.8</v>
      </c>
      <c r="AB43" s="112">
        <f>[39]Outubro!$J$31</f>
        <v>61.92</v>
      </c>
      <c r="AC43" s="112">
        <f>[39]Outubro!$J$32</f>
        <v>61.92</v>
      </c>
      <c r="AD43" s="112">
        <f>[39]Outubro!$J$33</f>
        <v>34.56</v>
      </c>
      <c r="AE43" s="112">
        <f>[39]Outubro!$J$34</f>
        <v>49.680000000000007</v>
      </c>
      <c r="AF43" s="112">
        <f>[39]Outubro!$J$35</f>
        <v>23.759999999999998</v>
      </c>
      <c r="AG43" s="117">
        <f t="shared" si="3"/>
        <v>61.92</v>
      </c>
      <c r="AH43" s="116">
        <f t="shared" si="4"/>
        <v>40.296774193548387</v>
      </c>
      <c r="AK43" t="s">
        <v>35</v>
      </c>
    </row>
    <row r="44" spans="1:38" x14ac:dyDescent="0.2">
      <c r="A44" s="48" t="s">
        <v>18</v>
      </c>
      <c r="B44" s="112">
        <f>[40]Outubro!$J$5</f>
        <v>51.12</v>
      </c>
      <c r="C44" s="112">
        <f>[40]Outubro!$J$6</f>
        <v>40.32</v>
      </c>
      <c r="D44" s="112">
        <f>[40]Outubro!$J$7</f>
        <v>44.28</v>
      </c>
      <c r="E44" s="112">
        <f>[40]Outubro!$J$8</f>
        <v>55.080000000000005</v>
      </c>
      <c r="F44" s="112">
        <f>[40]Outubro!$J$9</f>
        <v>47.519999999999996</v>
      </c>
      <c r="G44" s="112">
        <f>[40]Outubro!$J$10</f>
        <v>45.72</v>
      </c>
      <c r="H44" s="112">
        <f>[40]Outubro!$J$11</f>
        <v>54.36</v>
      </c>
      <c r="I44" s="112">
        <f>[40]Outubro!$J$12</f>
        <v>49.32</v>
      </c>
      <c r="J44" s="112">
        <f>[40]Outubro!$J$13</f>
        <v>37.800000000000004</v>
      </c>
      <c r="K44" s="112">
        <f>[40]Outubro!$J$14</f>
        <v>49.32</v>
      </c>
      <c r="L44" s="112">
        <f>[40]Outubro!$J$15</f>
        <v>33.840000000000003</v>
      </c>
      <c r="M44" s="112">
        <f>[40]Outubro!$J$16</f>
        <v>51.480000000000004</v>
      </c>
      <c r="N44" s="112">
        <f>[40]Outubro!$J$17</f>
        <v>32.04</v>
      </c>
      <c r="O44" s="112">
        <f>[40]Outubro!$J$18</f>
        <v>50.4</v>
      </c>
      <c r="P44" s="112">
        <f>[40]Outubro!$J$19</f>
        <v>51.480000000000004</v>
      </c>
      <c r="Q44" s="112">
        <f>[40]Outubro!$J$20</f>
        <v>45.36</v>
      </c>
      <c r="R44" s="112">
        <f>[40]Outubro!$J$21</f>
        <v>40.32</v>
      </c>
      <c r="S44" s="112">
        <f>[40]Outubro!$J$22</f>
        <v>28.44</v>
      </c>
      <c r="T44" s="112">
        <f>[40]Outubro!$J$23</f>
        <v>71.64</v>
      </c>
      <c r="U44" s="112">
        <f>[40]Outubro!$J$24</f>
        <v>40.32</v>
      </c>
      <c r="V44" s="112">
        <f>[40]Outubro!$J$25</f>
        <v>33.119999999999997</v>
      </c>
      <c r="W44" s="112">
        <f>[40]Outubro!$J$26</f>
        <v>34.200000000000003</v>
      </c>
      <c r="X44" s="112">
        <f>[40]Outubro!$J$27</f>
        <v>51.12</v>
      </c>
      <c r="Y44" s="112">
        <f>[40]Outubro!$J$28</f>
        <v>57.6</v>
      </c>
      <c r="Z44" s="112">
        <f>[40]Outubro!$J$29</f>
        <v>33.119999999999997</v>
      </c>
      <c r="AA44" s="112">
        <f>[40]Outubro!$J$30</f>
        <v>38.159999999999997</v>
      </c>
      <c r="AB44" s="112">
        <f>[40]Outubro!$J$31</f>
        <v>54.72</v>
      </c>
      <c r="AC44" s="112">
        <f>[40]Outubro!$J$32</f>
        <v>68.039999999999992</v>
      </c>
      <c r="AD44" s="112">
        <f>[40]Outubro!$J$33</f>
        <v>54.72</v>
      </c>
      <c r="AE44" s="112">
        <f>[40]Outubro!$J$34</f>
        <v>43.2</v>
      </c>
      <c r="AF44" s="112">
        <f>[40]Outubro!$J$35</f>
        <v>54.72</v>
      </c>
      <c r="AG44" s="117">
        <f t="shared" ref="AG44" si="5">MAX(B44:AF44)</f>
        <v>71.64</v>
      </c>
      <c r="AH44" s="116">
        <f t="shared" ref="AH44" si="6">AVERAGE(B44:AF44)</f>
        <v>46.54451612903226</v>
      </c>
      <c r="AK44" t="s">
        <v>35</v>
      </c>
    </row>
    <row r="45" spans="1:38" hidden="1" x14ac:dyDescent="0.2">
      <c r="A45" s="48" t="s">
        <v>141</v>
      </c>
      <c r="B45" s="112" t="str">
        <f>[41]Outubro!$J$5</f>
        <v>*</v>
      </c>
      <c r="C45" s="112" t="str">
        <f>[41]Outubro!$J$6</f>
        <v>*</v>
      </c>
      <c r="D45" s="112" t="str">
        <f>[41]Outubro!$J$7</f>
        <v>*</v>
      </c>
      <c r="E45" s="112" t="str">
        <f>[41]Outubro!$J$8</f>
        <v>*</v>
      </c>
      <c r="F45" s="112" t="str">
        <f>[41]Outubro!$J$9</f>
        <v>*</v>
      </c>
      <c r="G45" s="112" t="str">
        <f>[41]Outubro!$J$10</f>
        <v>*</v>
      </c>
      <c r="H45" s="112" t="str">
        <f>[41]Outubro!$J$11</f>
        <v>*</v>
      </c>
      <c r="I45" s="112" t="str">
        <f>[41]Outubro!$J$12</f>
        <v>*</v>
      </c>
      <c r="J45" s="112" t="str">
        <f>[41]Outubro!$J$13</f>
        <v>*</v>
      </c>
      <c r="K45" s="112" t="str">
        <f>[41]Outubro!$J$14</f>
        <v>*</v>
      </c>
      <c r="L45" s="112" t="str">
        <f>[41]Outubro!$J$15</f>
        <v>*</v>
      </c>
      <c r="M45" s="112" t="str">
        <f>[41]Outubro!$J$16</f>
        <v>*</v>
      </c>
      <c r="N45" s="112" t="str">
        <f>[41]Outubro!$J$17</f>
        <v>*</v>
      </c>
      <c r="O45" s="112" t="str">
        <f>[41]Outubro!$J$18</f>
        <v>*</v>
      </c>
      <c r="P45" s="112" t="str">
        <f>[41]Outubro!$J$19</f>
        <v>*</v>
      </c>
      <c r="Q45" s="112" t="str">
        <f>[41]Outubro!$J$20</f>
        <v>*</v>
      </c>
      <c r="R45" s="112" t="str">
        <f>[41]Outubro!$J$21</f>
        <v>*</v>
      </c>
      <c r="S45" s="112" t="str">
        <f>[41]Outubro!$J$22</f>
        <v>*</v>
      </c>
      <c r="T45" s="112" t="str">
        <f>[41]Outubro!$J$23</f>
        <v>*</v>
      </c>
      <c r="U45" s="112" t="str">
        <f>[41]Outubro!$J$24</f>
        <v>*</v>
      </c>
      <c r="V45" s="112" t="str">
        <f>[41]Outubro!$J$25</f>
        <v>*</v>
      </c>
      <c r="W45" s="112" t="str">
        <f>[41]Outubro!$J$26</f>
        <v>*</v>
      </c>
      <c r="X45" s="112" t="str">
        <f>[41]Outubro!$J$27</f>
        <v>*</v>
      </c>
      <c r="Y45" s="112" t="str">
        <f>[41]Outubro!$J$28</f>
        <v>*</v>
      </c>
      <c r="Z45" s="112" t="str">
        <f>[41]Outubro!$J$29</f>
        <v>*</v>
      </c>
      <c r="AA45" s="112" t="str">
        <f>[41]Outubro!$J$30</f>
        <v>*</v>
      </c>
      <c r="AB45" s="112" t="str">
        <f>[41]Outubro!$J$31</f>
        <v>*</v>
      </c>
      <c r="AC45" s="112" t="str">
        <f>[41]Outubro!$J$32</f>
        <v>*</v>
      </c>
      <c r="AD45" s="112" t="str">
        <f>[41]Outubro!$J$33</f>
        <v>*</v>
      </c>
      <c r="AE45" s="112" t="str">
        <f>[41]Outubro!$J$34</f>
        <v>*</v>
      </c>
      <c r="AF45" s="112" t="str">
        <f>[41]Outubro!$J$35</f>
        <v>*</v>
      </c>
      <c r="AG45" s="117" t="s">
        <v>197</v>
      </c>
      <c r="AH45" s="116" t="s">
        <v>197</v>
      </c>
      <c r="AK45" t="s">
        <v>35</v>
      </c>
      <c r="AL45" t="s">
        <v>35</v>
      </c>
    </row>
    <row r="46" spans="1:38" x14ac:dyDescent="0.2">
      <c r="A46" s="48" t="s">
        <v>19</v>
      </c>
      <c r="B46" s="112">
        <f>[42]Outubro!$J$5</f>
        <v>19.8</v>
      </c>
      <c r="C46" s="112">
        <f>[42]Outubro!$J$6</f>
        <v>21.6</v>
      </c>
      <c r="D46" s="112">
        <f>[42]Outubro!$J$7</f>
        <v>37.800000000000004</v>
      </c>
      <c r="E46" s="112">
        <f>[42]Outubro!$J$8</f>
        <v>46.440000000000005</v>
      </c>
      <c r="F46" s="112">
        <f>[42]Outubro!$J$9</f>
        <v>21.240000000000002</v>
      </c>
      <c r="G46" s="112">
        <f>[42]Outubro!$J$10</f>
        <v>38.519999999999996</v>
      </c>
      <c r="H46" s="112">
        <f>[42]Outubro!$J$11</f>
        <v>41.04</v>
      </c>
      <c r="I46" s="112">
        <f>[42]Outubro!$J$12</f>
        <v>34.56</v>
      </c>
      <c r="J46" s="112">
        <f>[42]Outubro!$J$13</f>
        <v>19.8</v>
      </c>
      <c r="K46" s="112">
        <f>[42]Outubro!$J$14</f>
        <v>35.28</v>
      </c>
      <c r="L46" s="112">
        <f>[42]Outubro!$J$15</f>
        <v>46.080000000000005</v>
      </c>
      <c r="M46" s="112">
        <f>[42]Outubro!$J$16</f>
        <v>30.6</v>
      </c>
      <c r="N46" s="112">
        <f>[42]Outubro!$J$17</f>
        <v>28.08</v>
      </c>
      <c r="O46" s="112">
        <f>[42]Outubro!$J$18</f>
        <v>24.12</v>
      </c>
      <c r="P46" s="112">
        <f>[42]Outubro!$J$19</f>
        <v>34.92</v>
      </c>
      <c r="Q46" s="112">
        <f>[42]Outubro!$J$20</f>
        <v>41.4</v>
      </c>
      <c r="R46" s="112">
        <f>[42]Outubro!$J$21</f>
        <v>41.04</v>
      </c>
      <c r="S46" s="112">
        <f>[42]Outubro!$J$22</f>
        <v>62.639999999999993</v>
      </c>
      <c r="T46" s="112">
        <f>[42]Outubro!$J$23</f>
        <v>32.76</v>
      </c>
      <c r="U46" s="112">
        <f>[42]Outubro!$J$24</f>
        <v>33.119999999999997</v>
      </c>
      <c r="V46" s="112">
        <f>[42]Outubro!$J$25</f>
        <v>31.319999999999997</v>
      </c>
      <c r="W46" s="112">
        <f>[42]Outubro!$J$26</f>
        <v>37.800000000000004</v>
      </c>
      <c r="X46" s="112">
        <f>[42]Outubro!$J$27</f>
        <v>33.480000000000004</v>
      </c>
      <c r="Y46" s="112">
        <f>[42]Outubro!$J$28</f>
        <v>43.92</v>
      </c>
      <c r="Z46" s="112">
        <f>[42]Outubro!$J$29</f>
        <v>14.04</v>
      </c>
      <c r="AA46" s="112">
        <f>[42]Outubro!$J$30</f>
        <v>32.4</v>
      </c>
      <c r="AB46" s="112">
        <f>[42]Outubro!$J$31</f>
        <v>33.840000000000003</v>
      </c>
      <c r="AC46" s="112">
        <f>[42]Outubro!$J$32</f>
        <v>40.680000000000007</v>
      </c>
      <c r="AD46" s="112">
        <f>[42]Outubro!$J$33</f>
        <v>44.28</v>
      </c>
      <c r="AE46" s="112">
        <f>[42]Outubro!$J$34</f>
        <v>41.04</v>
      </c>
      <c r="AF46" s="112">
        <f>[42]Outubro!$J$35</f>
        <v>28.44</v>
      </c>
      <c r="AG46" s="117">
        <f t="shared" si="3"/>
        <v>62.639999999999993</v>
      </c>
      <c r="AH46" s="116">
        <f t="shared" si="4"/>
        <v>34.583225806451608</v>
      </c>
      <c r="AI46" s="12" t="s">
        <v>35</v>
      </c>
      <c r="AJ46" t="s">
        <v>35</v>
      </c>
      <c r="AK46" t="s">
        <v>35</v>
      </c>
    </row>
    <row r="47" spans="1:38" x14ac:dyDescent="0.2">
      <c r="A47" s="48" t="s">
        <v>23</v>
      </c>
      <c r="B47" s="112">
        <f>[43]Outubro!$J$5</f>
        <v>30.6</v>
      </c>
      <c r="C47" s="112">
        <f>[43]Outubro!$J$6</f>
        <v>23.759999999999998</v>
      </c>
      <c r="D47" s="112">
        <f>[43]Outubro!$J$7</f>
        <v>50.4</v>
      </c>
      <c r="E47" s="112">
        <f>[43]Outubro!$J$8</f>
        <v>44.64</v>
      </c>
      <c r="F47" s="112">
        <f>[43]Outubro!$J$9</f>
        <v>36.72</v>
      </c>
      <c r="G47" s="112">
        <f>[43]Outubro!$J$10</f>
        <v>45</v>
      </c>
      <c r="H47" s="112">
        <f>[43]Outubro!$J$11</f>
        <v>37.440000000000005</v>
      </c>
      <c r="I47" s="112">
        <f>[43]Outubro!$J$12</f>
        <v>40.680000000000007</v>
      </c>
      <c r="J47" s="112">
        <f>[43]Outubro!$J$13</f>
        <v>31.680000000000003</v>
      </c>
      <c r="K47" s="112">
        <f>[43]Outubro!$J$14</f>
        <v>32.4</v>
      </c>
      <c r="L47" s="112">
        <f>[43]Outubro!$J$15</f>
        <v>39.24</v>
      </c>
      <c r="M47" s="112">
        <f>[43]Outubro!$J$16</f>
        <v>32.4</v>
      </c>
      <c r="N47" s="112">
        <f>[43]Outubro!$J$17</f>
        <v>30.240000000000002</v>
      </c>
      <c r="O47" s="112">
        <f>[43]Outubro!$J$18</f>
        <v>24.12</v>
      </c>
      <c r="P47" s="112">
        <f>[43]Outubro!$J$19</f>
        <v>41.4</v>
      </c>
      <c r="Q47" s="112">
        <f>[43]Outubro!$J$20</f>
        <v>44.64</v>
      </c>
      <c r="R47" s="112">
        <f>[43]Outubro!$J$21</f>
        <v>42.12</v>
      </c>
      <c r="S47" s="112">
        <f>[43]Outubro!$J$22</f>
        <v>34.200000000000003</v>
      </c>
      <c r="T47" s="112">
        <f>[43]Outubro!$J$23</f>
        <v>50.04</v>
      </c>
      <c r="U47" s="112">
        <f>[43]Outubro!$J$24</f>
        <v>50.76</v>
      </c>
      <c r="V47" s="112">
        <f>[43]Outubro!$J$25</f>
        <v>34.200000000000003</v>
      </c>
      <c r="W47" s="112">
        <f>[43]Outubro!$J$26</f>
        <v>38.880000000000003</v>
      </c>
      <c r="X47" s="112">
        <f>[43]Outubro!$J$27</f>
        <v>30.6</v>
      </c>
      <c r="Y47" s="112">
        <f>[43]Outubro!$J$28</f>
        <v>38.880000000000003</v>
      </c>
      <c r="Z47" s="112">
        <f>[43]Outubro!$J$29</f>
        <v>29.16</v>
      </c>
      <c r="AA47" s="112">
        <f>[43]Outubro!$J$30</f>
        <v>28.44</v>
      </c>
      <c r="AB47" s="112">
        <f>[43]Outubro!$J$31</f>
        <v>44.64</v>
      </c>
      <c r="AC47" s="112">
        <f>[43]Outubro!$J$32</f>
        <v>61.560000000000009</v>
      </c>
      <c r="AD47" s="112">
        <f>[43]Outubro!$J$33</f>
        <v>44.28</v>
      </c>
      <c r="AE47" s="112" t="str">
        <f>[43]Outubro!$J$34</f>
        <v>*</v>
      </c>
      <c r="AF47" s="112">
        <f>[43]Outubro!$J$35</f>
        <v>34.200000000000003</v>
      </c>
      <c r="AG47" s="117">
        <f t="shared" si="3"/>
        <v>61.560000000000009</v>
      </c>
      <c r="AH47" s="116">
        <f t="shared" si="4"/>
        <v>38.244000000000007</v>
      </c>
      <c r="AK47" t="s">
        <v>35</v>
      </c>
    </row>
    <row r="48" spans="1:38" x14ac:dyDescent="0.2">
      <c r="A48" s="48" t="s">
        <v>34</v>
      </c>
      <c r="B48" s="112">
        <f>[44]Outubro!$J$5</f>
        <v>45.36</v>
      </c>
      <c r="C48" s="112">
        <f>[44]Outubro!$J$6</f>
        <v>32.04</v>
      </c>
      <c r="D48" s="112">
        <f>[44]Outubro!$J$7</f>
        <v>43.92</v>
      </c>
      <c r="E48" s="112">
        <f>[44]Outubro!$J$8</f>
        <v>54.72</v>
      </c>
      <c r="F48" s="112">
        <f>[44]Outubro!$J$9</f>
        <v>43.2</v>
      </c>
      <c r="G48" s="112">
        <f>[44]Outubro!$J$10</f>
        <v>38.880000000000003</v>
      </c>
      <c r="H48" s="112">
        <f>[44]Outubro!$J$11</f>
        <v>45</v>
      </c>
      <c r="I48" s="112">
        <f>[44]Outubro!$J$12</f>
        <v>47.88</v>
      </c>
      <c r="J48" s="112">
        <f>[44]Outubro!$J$13</f>
        <v>44.64</v>
      </c>
      <c r="K48" s="112">
        <f>[44]Outubro!$J$14</f>
        <v>56.16</v>
      </c>
      <c r="L48" s="112">
        <f>[44]Outubro!$J$15</f>
        <v>32.4</v>
      </c>
      <c r="M48" s="112">
        <f>[44]Outubro!$J$16</f>
        <v>61.2</v>
      </c>
      <c r="N48" s="112">
        <f>[44]Outubro!$J$17</f>
        <v>28.8</v>
      </c>
      <c r="O48" s="112">
        <f>[44]Outubro!$J$18</f>
        <v>84.24</v>
      </c>
      <c r="P48" s="112">
        <f>[44]Outubro!$J$19</f>
        <v>59.04</v>
      </c>
      <c r="Q48" s="112">
        <f>[44]Outubro!$J$20</f>
        <v>69.84</v>
      </c>
      <c r="R48" s="112">
        <f>[44]Outubro!$J$21</f>
        <v>61.92</v>
      </c>
      <c r="S48" s="112">
        <f>[44]Outubro!$J$22</f>
        <v>30.6</v>
      </c>
      <c r="T48" s="112">
        <f>[44]Outubro!$J$23</f>
        <v>38.159999999999997</v>
      </c>
      <c r="U48" s="112">
        <f>[44]Outubro!$J$24</f>
        <v>64.08</v>
      </c>
      <c r="V48" s="112">
        <f>[44]Outubro!$J$25</f>
        <v>56.519999999999996</v>
      </c>
      <c r="W48" s="112">
        <f>[44]Outubro!$J$26</f>
        <v>52.2</v>
      </c>
      <c r="X48" s="112">
        <f>[44]Outubro!$J$27</f>
        <v>34.200000000000003</v>
      </c>
      <c r="Y48" s="112">
        <f>[44]Outubro!$J$28</f>
        <v>87.12</v>
      </c>
      <c r="Z48" s="112">
        <f>[44]Outubro!$J$29</f>
        <v>32.4</v>
      </c>
      <c r="AA48" s="112">
        <f>[44]Outubro!$J$30</f>
        <v>47.88</v>
      </c>
      <c r="AB48" s="112">
        <f>[44]Outubro!$J$31</f>
        <v>45.36</v>
      </c>
      <c r="AC48" s="112">
        <f>[44]Outubro!$J$32</f>
        <v>55.080000000000005</v>
      </c>
      <c r="AD48" s="112">
        <f>[44]Outubro!$J$33</f>
        <v>57.6</v>
      </c>
      <c r="AE48" s="112">
        <f>[44]Outubro!$J$34</f>
        <v>52.92</v>
      </c>
      <c r="AF48" s="112">
        <f>[44]Outubro!$J$35</f>
        <v>23.400000000000002</v>
      </c>
      <c r="AG48" s="117">
        <f t="shared" si="3"/>
        <v>87.12</v>
      </c>
      <c r="AH48" s="116">
        <f t="shared" si="4"/>
        <v>49.250322580645161</v>
      </c>
      <c r="AI48" s="12" t="s">
        <v>35</v>
      </c>
      <c r="AK48" t="s">
        <v>35</v>
      </c>
    </row>
    <row r="49" spans="1:38" x14ac:dyDescent="0.2">
      <c r="A49" s="48" t="s">
        <v>20</v>
      </c>
      <c r="B49" s="112">
        <f>[45]Outubro!$J$5</f>
        <v>35.28</v>
      </c>
      <c r="C49" s="112">
        <f>[45]Outubro!$J$6</f>
        <v>26.64</v>
      </c>
      <c r="D49" s="112">
        <f>[45]Outubro!$J$7</f>
        <v>23.759999999999998</v>
      </c>
      <c r="E49" s="112">
        <f>[45]Outubro!$J$8</f>
        <v>48.24</v>
      </c>
      <c r="F49" s="112">
        <f>[45]Outubro!$J$9</f>
        <v>38.519999999999996</v>
      </c>
      <c r="G49" s="112">
        <f>[45]Outubro!$J$10</f>
        <v>36.36</v>
      </c>
      <c r="H49" s="112">
        <f>[45]Outubro!$J$11</f>
        <v>65.160000000000011</v>
      </c>
      <c r="I49" s="112">
        <f>[45]Outubro!$J$12</f>
        <v>37.440000000000005</v>
      </c>
      <c r="J49" s="112">
        <f>[45]Outubro!$J$13</f>
        <v>24.840000000000003</v>
      </c>
      <c r="K49" s="112">
        <f>[45]Outubro!$J$14</f>
        <v>23.400000000000002</v>
      </c>
      <c r="L49" s="112">
        <f>[45]Outubro!$J$15</f>
        <v>25.92</v>
      </c>
      <c r="M49" s="112">
        <f>[45]Outubro!$J$16</f>
        <v>59.760000000000005</v>
      </c>
      <c r="N49" s="112">
        <f>[45]Outubro!$J$17</f>
        <v>32.76</v>
      </c>
      <c r="O49" s="112">
        <f>[45]Outubro!$J$18</f>
        <v>23.759999999999998</v>
      </c>
      <c r="P49" s="112">
        <f>[45]Outubro!$J$19</f>
        <v>24.48</v>
      </c>
      <c r="Q49" s="112">
        <f>[45]Outubro!$J$20</f>
        <v>33.119999999999997</v>
      </c>
      <c r="R49" s="112">
        <f>[45]Outubro!$J$21</f>
        <v>45.72</v>
      </c>
      <c r="S49" s="112">
        <f>[45]Outubro!$J$22</f>
        <v>32.4</v>
      </c>
      <c r="T49" s="112">
        <f>[45]Outubro!$J$23</f>
        <v>33.119999999999997</v>
      </c>
      <c r="U49" s="112">
        <f>[45]Outubro!$J$24</f>
        <v>27.36</v>
      </c>
      <c r="V49" s="112">
        <f>[45]Outubro!$J$25</f>
        <v>22.68</v>
      </c>
      <c r="W49" s="112">
        <f>[45]Outubro!$J$26</f>
        <v>23.759999999999998</v>
      </c>
      <c r="X49" s="112">
        <f>[45]Outubro!$J$27</f>
        <v>29.16</v>
      </c>
      <c r="Y49" s="112">
        <f>[45]Outubro!$J$28</f>
        <v>46.440000000000005</v>
      </c>
      <c r="Z49" s="112">
        <f>[45]Outubro!$J$29</f>
        <v>35.64</v>
      </c>
      <c r="AA49" s="112">
        <f>[45]Outubro!$J$30</f>
        <v>23.759999999999998</v>
      </c>
      <c r="AB49" s="112">
        <f>[45]Outubro!$J$31</f>
        <v>68.760000000000005</v>
      </c>
      <c r="AC49" s="112">
        <f>[45]Outubro!$J$32</f>
        <v>52.92</v>
      </c>
      <c r="AD49" s="112">
        <f>[45]Outubro!$J$33</f>
        <v>52.2</v>
      </c>
      <c r="AE49" s="112">
        <f>[45]Outubro!$J$34</f>
        <v>25.2</v>
      </c>
      <c r="AF49" s="112">
        <f>[45]Outubro!$J$35</f>
        <v>26.64</v>
      </c>
      <c r="AG49" s="117">
        <f t="shared" si="3"/>
        <v>68.760000000000005</v>
      </c>
      <c r="AH49" s="116">
        <f t="shared" si="4"/>
        <v>35.651612903225811</v>
      </c>
      <c r="AL49" t="s">
        <v>35</v>
      </c>
    </row>
    <row r="50" spans="1:38" s="5" customFormat="1" ht="17.100000000000001" customHeight="1" x14ac:dyDescent="0.2">
      <c r="A50" s="49" t="s">
        <v>24</v>
      </c>
      <c r="B50" s="113">
        <f t="shared" ref="B50:AG50" si="7">MAX(B5:B49)</f>
        <v>54.72</v>
      </c>
      <c r="C50" s="113">
        <f t="shared" si="7"/>
        <v>42.84</v>
      </c>
      <c r="D50" s="113">
        <f t="shared" si="7"/>
        <v>53.64</v>
      </c>
      <c r="E50" s="113">
        <f t="shared" si="7"/>
        <v>66.239999999999995</v>
      </c>
      <c r="F50" s="113">
        <f t="shared" si="7"/>
        <v>81.360000000000014</v>
      </c>
      <c r="G50" s="113">
        <f t="shared" si="7"/>
        <v>67.680000000000007</v>
      </c>
      <c r="H50" s="113">
        <f t="shared" si="7"/>
        <v>66.239999999999995</v>
      </c>
      <c r="I50" s="113">
        <f t="shared" si="7"/>
        <v>62.28</v>
      </c>
      <c r="J50" s="113">
        <f t="shared" si="7"/>
        <v>57.24</v>
      </c>
      <c r="K50" s="113">
        <f t="shared" si="7"/>
        <v>56.88</v>
      </c>
      <c r="L50" s="113">
        <f t="shared" si="7"/>
        <v>57.24</v>
      </c>
      <c r="M50" s="113">
        <f t="shared" si="7"/>
        <v>64.44</v>
      </c>
      <c r="N50" s="113">
        <f t="shared" si="7"/>
        <v>55.800000000000004</v>
      </c>
      <c r="O50" s="113">
        <f t="shared" si="7"/>
        <v>84.24</v>
      </c>
      <c r="P50" s="113">
        <f t="shared" si="7"/>
        <v>83.160000000000011</v>
      </c>
      <c r="Q50" s="113">
        <f t="shared" si="7"/>
        <v>86.4</v>
      </c>
      <c r="R50" s="113">
        <f t="shared" si="7"/>
        <v>105.48</v>
      </c>
      <c r="S50" s="113">
        <f t="shared" si="7"/>
        <v>73.44</v>
      </c>
      <c r="T50" s="113">
        <f t="shared" si="7"/>
        <v>95.76</v>
      </c>
      <c r="U50" s="113">
        <f t="shared" si="7"/>
        <v>64.08</v>
      </c>
      <c r="V50" s="113">
        <f t="shared" si="7"/>
        <v>56.519999999999996</v>
      </c>
      <c r="W50" s="113">
        <f t="shared" si="7"/>
        <v>52.2</v>
      </c>
      <c r="X50" s="113">
        <f t="shared" si="7"/>
        <v>51.12</v>
      </c>
      <c r="Y50" s="113">
        <f t="shared" si="7"/>
        <v>87.12</v>
      </c>
      <c r="Z50" s="113">
        <f t="shared" si="7"/>
        <v>57.960000000000008</v>
      </c>
      <c r="AA50" s="113">
        <f t="shared" si="7"/>
        <v>76.319999999999993</v>
      </c>
      <c r="AB50" s="113">
        <f t="shared" si="7"/>
        <v>68.760000000000005</v>
      </c>
      <c r="AC50" s="113">
        <f t="shared" si="7"/>
        <v>75.239999999999995</v>
      </c>
      <c r="AD50" s="113">
        <f t="shared" si="7"/>
        <v>57.960000000000008</v>
      </c>
      <c r="AE50" s="113">
        <f t="shared" si="7"/>
        <v>88.56</v>
      </c>
      <c r="AF50" s="113">
        <f t="shared" si="7"/>
        <v>70.92</v>
      </c>
      <c r="AG50" s="117">
        <f>MAX(AG5:AG49)</f>
        <v>105.48</v>
      </c>
      <c r="AH50" s="116">
        <f>AVERAGE(AH5:AH49)</f>
        <v>41.308470967741918</v>
      </c>
    </row>
    <row r="51" spans="1:38" x14ac:dyDescent="0.2">
      <c r="A51" s="106" t="s">
        <v>229</v>
      </c>
      <c r="B51" s="39"/>
      <c r="C51" s="39"/>
      <c r="D51" s="39"/>
      <c r="E51" s="39"/>
      <c r="F51" s="39"/>
      <c r="G51" s="39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45"/>
      <c r="AE51" s="50"/>
      <c r="AF51" s="50"/>
      <c r="AG51" s="43"/>
      <c r="AH51" s="44"/>
      <c r="AK51" t="s">
        <v>35</v>
      </c>
    </row>
    <row r="52" spans="1:38" x14ac:dyDescent="0.2">
      <c r="A52" s="106" t="s">
        <v>230</v>
      </c>
      <c r="B52" s="40"/>
      <c r="C52" s="40"/>
      <c r="D52" s="40"/>
      <c r="E52" s="40"/>
      <c r="F52" s="40"/>
      <c r="G52" s="40"/>
      <c r="H52" s="40"/>
      <c r="I52" s="40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9"/>
      <c r="U52" s="99"/>
      <c r="V52" s="99"/>
      <c r="W52" s="99"/>
      <c r="X52" s="99"/>
      <c r="Y52" s="97"/>
      <c r="Z52" s="97"/>
      <c r="AA52" s="97"/>
      <c r="AB52" s="97"/>
      <c r="AC52" s="97"/>
      <c r="AD52" s="97"/>
      <c r="AE52" s="97"/>
      <c r="AF52" s="97"/>
      <c r="AG52" s="43"/>
      <c r="AH52" s="42"/>
    </row>
    <row r="53" spans="1:38" x14ac:dyDescent="0.2">
      <c r="A53" s="41"/>
      <c r="B53" s="97"/>
      <c r="C53" s="97"/>
      <c r="D53" s="97"/>
      <c r="E53" s="97"/>
      <c r="F53" s="97"/>
      <c r="G53" s="97"/>
      <c r="H53" s="97"/>
      <c r="I53" s="97"/>
      <c r="J53" s="98"/>
      <c r="K53" s="98"/>
      <c r="L53" s="98"/>
      <c r="M53" s="98"/>
      <c r="N53" s="98"/>
      <c r="O53" s="98"/>
      <c r="P53" s="98"/>
      <c r="Q53" s="97"/>
      <c r="R53" s="97"/>
      <c r="S53" s="97"/>
      <c r="T53" s="100"/>
      <c r="U53" s="100"/>
      <c r="V53" s="100"/>
      <c r="W53" s="100"/>
      <c r="X53" s="100"/>
      <c r="Y53" s="97"/>
      <c r="Z53" s="97"/>
      <c r="AA53" s="97"/>
      <c r="AB53" s="97"/>
      <c r="AC53" s="97"/>
      <c r="AD53" s="45"/>
      <c r="AE53" s="45"/>
      <c r="AF53" s="45"/>
      <c r="AG53" s="43"/>
      <c r="AH53" s="42"/>
    </row>
    <row r="54" spans="1:38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45"/>
      <c r="AE54" s="45"/>
      <c r="AF54" s="45"/>
      <c r="AG54" s="43"/>
      <c r="AH54" s="75"/>
    </row>
    <row r="55" spans="1:38" x14ac:dyDescent="0.2">
      <c r="A55" s="41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45"/>
      <c r="AF55" s="45"/>
      <c r="AG55" s="43"/>
      <c r="AH55" s="44"/>
      <c r="AK55" t="s">
        <v>35</v>
      </c>
    </row>
    <row r="56" spans="1:38" x14ac:dyDescent="0.2">
      <c r="A56" s="41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46"/>
      <c r="AF56" s="46"/>
      <c r="AG56" s="43"/>
      <c r="AH56" s="44"/>
    </row>
    <row r="57" spans="1:38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6"/>
    </row>
    <row r="58" spans="1:38" x14ac:dyDescent="0.2">
      <c r="AG58" s="7"/>
    </row>
    <row r="60" spans="1:38" x14ac:dyDescent="0.2">
      <c r="AL60" s="12" t="s">
        <v>35</v>
      </c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8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200</v>
      </c>
      <c r="AA65" s="2" t="s">
        <v>35</v>
      </c>
      <c r="AC65" s="2" t="s">
        <v>35</v>
      </c>
      <c r="AH65" s="1" t="s">
        <v>35</v>
      </c>
      <c r="AJ65" s="12" t="s">
        <v>35</v>
      </c>
    </row>
    <row r="66" spans="7:38" x14ac:dyDescent="0.2">
      <c r="K66" s="2" t="s">
        <v>35</v>
      </c>
    </row>
    <row r="67" spans="7:38" x14ac:dyDescent="0.2">
      <c r="K67" s="2" t="s">
        <v>35</v>
      </c>
    </row>
    <row r="68" spans="7:38" x14ac:dyDescent="0.2">
      <c r="G68" s="2" t="s">
        <v>35</v>
      </c>
      <c r="H68" s="2" t="s">
        <v>35</v>
      </c>
    </row>
    <row r="69" spans="7:38" x14ac:dyDescent="0.2">
      <c r="P69" s="2" t="s">
        <v>35</v>
      </c>
    </row>
    <row r="71" spans="7:38" x14ac:dyDescent="0.2">
      <c r="H71" s="2" t="s">
        <v>35</v>
      </c>
      <c r="Z71" s="2" t="s">
        <v>35</v>
      </c>
      <c r="AL71" t="s">
        <v>35</v>
      </c>
    </row>
    <row r="72" spans="7:38" x14ac:dyDescent="0.2">
      <c r="I72" s="2" t="s">
        <v>35</v>
      </c>
      <c r="T72" s="2" t="s">
        <v>35</v>
      </c>
    </row>
  </sheetData>
  <mergeCells count="34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2023-11-01T14:26:36Z</dcterms:modified>
</cp:coreProperties>
</file>